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queryTables/queryTable1.xml" ContentType="application/vnd.openxmlformats-officedocument.spreadsheetml.queryTable+xml"/>
  <Override PartName="/xl/tables/table9.xml" ContentType="application/vnd.openxmlformats-officedocument.spreadsheetml.table+xml"/>
  <Override PartName="/xl/queryTables/queryTable2.xml" ContentType="application/vnd.openxmlformats-officedocument.spreadsheetml.queryTable+xml"/>
  <Override PartName="/xl/tables/table10.xml" ContentType="application/vnd.openxmlformats-officedocument.spreadsheetml.table+xml"/>
  <Override PartName="/xl/queryTables/queryTable3.xml" ContentType="application/vnd.openxmlformats-officedocument.spreadsheetml.queryTable+xml"/>
  <Override PartName="/xl/tables/table11.xml" ContentType="application/vnd.openxmlformats-officedocument.spreadsheetml.table+xml"/>
  <Override PartName="/xl/queryTables/queryTable4.xml" ContentType="application/vnd.openxmlformats-officedocument.spreadsheetml.queryTable+xml"/>
  <Override PartName="/xl/tables/table12.xml" ContentType="application/vnd.openxmlformats-officedocument.spreadsheetml.table+xml"/>
  <Override PartName="/xl/queryTables/queryTable5.xml" ContentType="application/vnd.openxmlformats-officedocument.spreadsheetml.queryTable+xml"/>
  <Override PartName="/xl/tables/table13.xml" ContentType="application/vnd.openxmlformats-officedocument.spreadsheetml.table+xml"/>
  <Override PartName="/xl/queryTables/queryTable6.xml" ContentType="application/vnd.openxmlformats-officedocument.spreadsheetml.queryTable+xml"/>
  <Override PartName="/xl/tables/table14.xml" ContentType="application/vnd.openxmlformats-officedocument.spreadsheetml.table+xml"/>
  <Override PartName="/xl/queryTables/queryTable7.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mc:AlternateContent xmlns:mc="http://schemas.openxmlformats.org/markup-compatibility/2006">
    <mc:Choice Requires="x15">
      <x15ac:absPath xmlns:x15ac="http://schemas.microsoft.com/office/spreadsheetml/2010/11/ac" url="https://pruebasaluuclm-my.sharepoint.com/personal/oscar_revelo_alu_uclm_es/Documents/Documentos/Mis Documentos/investigación udenar/2024/Review/"/>
    </mc:Choice>
  </mc:AlternateContent>
  <xr:revisionPtr revIDLastSave="6104" documentId="11_F25DC773A252ABDACC10482CE1DF59AA5ADE58F7" xr6:coauthVersionLast="47" xr6:coauthVersionMax="47" xr10:uidLastSave="{C93C87E0-150B-4B55-B814-6C9822E898E2}"/>
  <bookViews>
    <workbookView xWindow="-108" yWindow="-108" windowWidth="23256" windowHeight="12456" firstSheet="13" activeTab="19" xr2:uid="{94C0B972-C976-4428-8595-AAB31553842E}"/>
  </bookViews>
  <sheets>
    <sheet name="ACM" sheetId="2" r:id="rId1"/>
    <sheet name="DOAJ" sheetId="3" r:id="rId2"/>
    <sheet name="IEEE" sheetId="7" r:id="rId3"/>
    <sheet name="GS" sheetId="8" r:id="rId4"/>
    <sheet name="Scopus" sheetId="9" r:id="rId5"/>
    <sheet name="WOS" sheetId="10" r:id="rId6"/>
    <sheet name="Compilado" sheetId="11" r:id="rId7"/>
    <sheet name="EC" sheetId="13" r:id="rId8"/>
    <sheet name="Extraccion_acm" sheetId="31" r:id="rId9"/>
    <sheet name="Extraccion_ieee" sheetId="33" r:id="rId10"/>
    <sheet name="Extraccion_scopus" sheetId="34" r:id="rId11"/>
    <sheet name="Extraccion_wos" sheetId="32" r:id="rId12"/>
    <sheet name="Extracción" sheetId="40" r:id="rId13"/>
    <sheet name="Países_ACM" sheetId="24" r:id="rId14"/>
    <sheet name="Países_IEEE" sheetId="27" r:id="rId15"/>
    <sheet name="Países_Scopus" sheetId="38" r:id="rId16"/>
    <sheet name="Países_WOS" sheetId="25" r:id="rId17"/>
    <sheet name="Países" sheetId="39" r:id="rId18"/>
    <sheet name="Gráficos" sheetId="37" r:id="rId19"/>
    <sheet name="Graphics" sheetId="41" r:id="rId20"/>
  </sheets>
  <definedNames>
    <definedName name="_xlnm._FilterDatabase" localSheetId="6" hidden="1">Compilado!$A$1:$M$862</definedName>
    <definedName name="_xlnm._FilterDatabase" localSheetId="7" hidden="1">EC!$A$1:$P$435</definedName>
    <definedName name="_xlnm._FilterDatabase" localSheetId="12" hidden="1">Extracción!$A$1:$L$339</definedName>
    <definedName name="_xlnm._FilterDatabase" localSheetId="15" hidden="1">Países_Scopus!$A$1:$C$399</definedName>
    <definedName name="_xlcn.WorksheetConnection_Compilado.xlsxTabla161" hidden="1">Tabla16[]</definedName>
    <definedName name="DatosExternos_1" localSheetId="0" hidden="1">ACM!$A$1:$CI$30</definedName>
    <definedName name="DatosExternos_1" localSheetId="1" hidden="1">DOAJ!$A$1:$CI$8</definedName>
    <definedName name="DatosExternos_1" localSheetId="8" hidden="1">Extraccion_acm!$A$1:$J$4</definedName>
    <definedName name="DatosExternos_1" localSheetId="3" hidden="1">GS!$A$1:$CI$19</definedName>
    <definedName name="DatosExternos_1" localSheetId="13" hidden="1">Países_ACM!$A$1:$B$4</definedName>
    <definedName name="DatosExternos_1" localSheetId="4" hidden="1">Scopus!$A$1:$U$480</definedName>
    <definedName name="DatosExternos_1" localSheetId="5" hidden="1">WOS!$A$1:$BT$61</definedName>
    <definedName name="DatosExternos_2" localSheetId="9" hidden="1">Extraccion_ieee!$A$1:$J$20</definedName>
    <definedName name="DatosExternos_2" localSheetId="11" hidden="1">Extraccion_wos!$A$1:$J$2</definedName>
    <definedName name="DatosExternos_2" localSheetId="14" hidden="1">Países_IEEE!$A$1:$B$23</definedName>
    <definedName name="DatosExternos_2" localSheetId="16" hidden="1">Países_WOS!$A$1:$B$2</definedName>
    <definedName name="DatosExternos_3" localSheetId="10" hidden="1">Extraccion_scopus!$A$1:$J$316</definedName>
    <definedName name="DatosExternos_3" localSheetId="2" hidden="1">IEEE!$A$1:$AB$269</definedName>
  </definedNames>
  <calcPr calcId="191029" iterate="1"/>
  <pivotCaches>
    <pivotCache cacheId="0" r:id="rId21"/>
    <pivotCache cacheId="1" r:id="rId22"/>
    <pivotCache cacheId="2" r:id="rId23"/>
    <pivotCache cacheId="3" r:id="rId2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6" name="Tabla16" connection="WorksheetConnection_Compilado.xlsx!Tabla1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 i="41" l="1"/>
  <c r="X10" i="41" s="1"/>
  <c r="D2" i="13"/>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X10" i="37"/>
  <c r="X9" i="37"/>
  <c r="U4" i="37"/>
  <c r="U16" i="37"/>
  <c r="U28" i="37"/>
  <c r="U40" i="37"/>
  <c r="U52" i="37"/>
  <c r="U64" i="37"/>
  <c r="U5" i="37"/>
  <c r="U17" i="37"/>
  <c r="U29" i="37"/>
  <c r="U41" i="37"/>
  <c r="U53" i="37"/>
  <c r="U65" i="37"/>
  <c r="U59" i="37"/>
  <c r="U12" i="37"/>
  <c r="U24" i="37"/>
  <c r="U36" i="37"/>
  <c r="U48" i="37"/>
  <c r="U60" i="37"/>
  <c r="U13" i="37"/>
  <c r="U25" i="37"/>
  <c r="U37" i="37"/>
  <c r="U49" i="37"/>
  <c r="U61" i="37"/>
  <c r="U14" i="37"/>
  <c r="U26" i="37"/>
  <c r="U50" i="37"/>
  <c r="U62" i="37"/>
  <c r="U15" i="37"/>
  <c r="U27" i="37"/>
  <c r="U51" i="37"/>
  <c r="U6" i="37"/>
  <c r="U18" i="37"/>
  <c r="U30" i="37"/>
  <c r="U42" i="37"/>
  <c r="U54" i="37"/>
  <c r="U66" i="37"/>
  <c r="U7" i="37"/>
  <c r="U19" i="37"/>
  <c r="U31" i="37"/>
  <c r="U43" i="37"/>
  <c r="U55" i="37"/>
  <c r="U67" i="37"/>
  <c r="U8" i="37"/>
  <c r="U20" i="37"/>
  <c r="U32" i="37"/>
  <c r="U44" i="37"/>
  <c r="U56" i="37"/>
  <c r="U68" i="37"/>
  <c r="U9" i="37"/>
  <c r="U21" i="37"/>
  <c r="U33" i="37"/>
  <c r="U45" i="37"/>
  <c r="U57" i="37"/>
  <c r="U10" i="37"/>
  <c r="U22" i="37"/>
  <c r="U34" i="37"/>
  <c r="U46" i="37"/>
  <c r="U58" i="37"/>
  <c r="U11" i="37"/>
  <c r="U23" i="37"/>
  <c r="U35" i="37"/>
  <c r="U47" i="37"/>
  <c r="U38" i="37"/>
  <c r="U3" i="37"/>
  <c r="U39" i="37"/>
  <c r="U63" i="37"/>
  <c r="U2" i="37"/>
  <c r="U67" i="41"/>
  <c r="U55" i="41"/>
  <c r="U43" i="41"/>
  <c r="U31" i="41"/>
  <c r="U19" i="41"/>
  <c r="U9" i="41"/>
  <c r="U66" i="41"/>
  <c r="U54" i="41"/>
  <c r="U42" i="41"/>
  <c r="U30" i="41"/>
  <c r="U18" i="41"/>
  <c r="U8" i="41"/>
  <c r="U65" i="41"/>
  <c r="U53" i="41"/>
  <c r="U41" i="41"/>
  <c r="U29" i="41"/>
  <c r="U17" i="41"/>
  <c r="U7" i="41"/>
  <c r="U64" i="41"/>
  <c r="U52" i="41"/>
  <c r="U40" i="41"/>
  <c r="U28" i="41"/>
  <c r="U16" i="41"/>
  <c r="U6" i="41"/>
  <c r="U63" i="41"/>
  <c r="U51" i="41"/>
  <c r="U39" i="41"/>
  <c r="U27" i="41"/>
  <c r="U15" i="41"/>
  <c r="U5" i="41"/>
  <c r="U62" i="41"/>
  <c r="U50" i="41"/>
  <c r="U38" i="41"/>
  <c r="U26" i="41"/>
  <c r="U14" i="41"/>
  <c r="U4" i="41"/>
  <c r="U61" i="41"/>
  <c r="U49" i="41"/>
  <c r="U37" i="41"/>
  <c r="U25" i="41"/>
  <c r="U13" i="41"/>
  <c r="U3" i="41"/>
  <c r="U60" i="41"/>
  <c r="U48" i="41"/>
  <c r="U36" i="41"/>
  <c r="U24" i="41"/>
  <c r="U12" i="41"/>
  <c r="U2" i="41"/>
  <c r="U59" i="41"/>
  <c r="U47" i="41"/>
  <c r="U35" i="41"/>
  <c r="U23" i="41"/>
  <c r="U11" i="41"/>
  <c r="U58" i="41"/>
  <c r="U46" i="41"/>
  <c r="U34" i="41"/>
  <c r="U22" i="41"/>
  <c r="U57" i="41"/>
  <c r="U45" i="41"/>
  <c r="U33" i="41"/>
  <c r="U21" i="41"/>
  <c r="U10" i="41"/>
  <c r="U68" i="41"/>
  <c r="U56" i="41"/>
  <c r="U44" i="41"/>
  <c r="U32" i="41"/>
  <c r="U20" i="41"/>
  <c r="C391" i="38" l="1"/>
  <c r="C390" i="38"/>
  <c r="C384" i="38"/>
  <c r="C383" i="38"/>
  <c r="C381" i="38"/>
  <c r="C380" i="38"/>
  <c r="C379" i="38"/>
  <c r="C378" i="38"/>
  <c r="C377" i="38"/>
  <c r="C372" i="38"/>
  <c r="C371" i="38"/>
  <c r="C370" i="38"/>
  <c r="C363" i="38"/>
  <c r="C362" i="38"/>
  <c r="C361" i="38"/>
  <c r="C358" i="38"/>
  <c r="C357" i="38"/>
  <c r="C331" i="38"/>
  <c r="C330" i="38"/>
  <c r="C329" i="38"/>
  <c r="C328" i="38"/>
  <c r="C327" i="38"/>
  <c r="C319" i="38"/>
  <c r="C318" i="38"/>
  <c r="C310" i="38"/>
  <c r="C311" i="38" s="1"/>
  <c r="C312" i="38" s="1"/>
  <c r="C309" i="38"/>
  <c r="C308" i="38"/>
  <c r="C306" i="38"/>
  <c r="C305" i="38"/>
  <c r="C289" i="38"/>
  <c r="C288" i="38"/>
  <c r="C283" i="38"/>
  <c r="C282" i="38"/>
  <c r="C281" i="38"/>
  <c r="C280" i="38"/>
  <c r="C272" i="38"/>
  <c r="C271" i="38"/>
  <c r="C269" i="38"/>
  <c r="C268" i="38"/>
  <c r="C262" i="38"/>
  <c r="C261" i="38"/>
  <c r="C259" i="38"/>
  <c r="C258" i="38"/>
  <c r="C249" i="38"/>
  <c r="C248" i="38"/>
  <c r="C245" i="38"/>
  <c r="C244" i="38"/>
  <c r="C242" i="38"/>
  <c r="C241" i="38"/>
  <c r="C235" i="38"/>
  <c r="C234" i="38"/>
  <c r="C232" i="38"/>
  <c r="C231" i="38"/>
  <c r="C230" i="38"/>
  <c r="C229" i="38"/>
  <c r="C225" i="38"/>
  <c r="C224" i="38"/>
  <c r="C215" i="38"/>
  <c r="C214" i="38"/>
  <c r="C213" i="38"/>
  <c r="C209" i="38"/>
  <c r="C208" i="38"/>
  <c r="C202" i="38"/>
  <c r="C201" i="38"/>
  <c r="C204" i="38"/>
  <c r="C203" i="38"/>
  <c r="C197" i="38"/>
  <c r="C196" i="38"/>
  <c r="C195" i="38"/>
  <c r="C191" i="38"/>
  <c r="C190" i="38"/>
  <c r="C189" i="38"/>
  <c r="C178" i="38"/>
  <c r="C177" i="38"/>
  <c r="C153" i="38"/>
  <c r="C152" i="38"/>
  <c r="C145" i="38"/>
  <c r="C144" i="38"/>
  <c r="C143" i="38"/>
  <c r="C141" i="38"/>
  <c r="C140" i="38"/>
  <c r="C124" i="38"/>
  <c r="C123" i="38"/>
  <c r="C121" i="38"/>
  <c r="C120" i="38"/>
  <c r="C117" i="38"/>
  <c r="C116" i="38"/>
  <c r="C115" i="38"/>
  <c r="C114" i="38"/>
  <c r="C113" i="38"/>
  <c r="C112" i="38"/>
  <c r="C105" i="38"/>
  <c r="C104" i="38"/>
  <c r="C84" i="38"/>
  <c r="C83" i="38"/>
  <c r="C82" i="38"/>
  <c r="C79" i="38"/>
  <c r="C78" i="38"/>
  <c r="C77" i="38"/>
  <c r="C68" i="38"/>
  <c r="C67" i="38"/>
  <c r="C59" i="38"/>
  <c r="C60" i="38"/>
  <c r="C62" i="38"/>
  <c r="C61" i="38"/>
  <c r="C58" i="38"/>
  <c r="C55" i="38"/>
  <c r="C54" i="38"/>
  <c r="C53" i="38"/>
  <c r="C52" i="38"/>
  <c r="C50" i="38"/>
  <c r="C49" i="38"/>
  <c r="C48" i="38"/>
  <c r="C47" i="38"/>
  <c r="C43" i="38"/>
  <c r="C42" i="38"/>
  <c r="C41" i="38"/>
  <c r="C36" i="38"/>
  <c r="C35" i="38"/>
  <c r="C31" i="38"/>
  <c r="C30" i="38"/>
  <c r="C29" i="38"/>
  <c r="C28" i="38"/>
  <c r="C27" i="38"/>
  <c r="C26" i="38"/>
  <c r="C25" i="38"/>
  <c r="C24" i="38"/>
  <c r="C12" i="38"/>
  <c r="C11" i="38"/>
  <c r="C10" i="38"/>
  <c r="C9" i="38"/>
  <c r="C8" i="38"/>
  <c r="C7" i="38"/>
  <c r="C3" i="38"/>
  <c r="C2" i="38"/>
  <c r="C21" i="27"/>
  <c r="C20" i="27"/>
  <c r="C6" i="27"/>
  <c r="C4" i="27"/>
  <c r="C2" i="13"/>
  <c r="C175" i="13"/>
  <c r="C230" i="13"/>
  <c r="P230" i="13"/>
  <c r="P3"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357" i="13"/>
  <c r="P430" i="13"/>
  <c r="P431" i="13"/>
  <c r="P432" i="13"/>
  <c r="P433" i="13"/>
  <c r="P434" i="13"/>
  <c r="P435" i="13"/>
  <c r="P2"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357" i="13"/>
  <c r="C430" i="13"/>
  <c r="C431" i="13"/>
  <c r="C432" i="13"/>
  <c r="C433" i="13"/>
  <c r="C434" i="13"/>
  <c r="C435" i="13"/>
  <c r="C3" i="13"/>
  <c r="C7" i="27"/>
  <c r="C3" i="27"/>
  <c r="J87" i="11" l="1"/>
  <c r="J99" i="11"/>
  <c r="J415" i="11"/>
  <c r="J540" i="11"/>
  <c r="J710" i="11"/>
  <c r="J102" i="11"/>
  <c r="J472" i="11"/>
  <c r="J193" i="11"/>
  <c r="J722" i="11"/>
  <c r="J728" i="11"/>
  <c r="J126" i="11"/>
  <c r="J287" i="11"/>
  <c r="J517" i="11"/>
  <c r="J279" i="11"/>
  <c r="J282" i="11"/>
  <c r="J351" i="11"/>
  <c r="J530" i="11"/>
  <c r="J576" i="11"/>
  <c r="J799" i="11"/>
  <c r="J110" i="11"/>
  <c r="J217" i="11"/>
  <c r="J810" i="11"/>
  <c r="J165" i="11"/>
  <c r="J826" i="11"/>
  <c r="J588" i="11"/>
  <c r="J146" i="11"/>
  <c r="J407" i="11"/>
  <c r="J676" i="11"/>
  <c r="J368" i="11"/>
  <c r="J857" i="11"/>
  <c r="J697" i="11"/>
  <c r="J467" i="11"/>
  <c r="J582" i="11"/>
  <c r="J40" i="11"/>
  <c r="J835" i="11"/>
  <c r="J724" i="11"/>
  <c r="J723" i="11"/>
  <c r="J3" i="11"/>
  <c r="J5" i="11"/>
  <c r="J6" i="11"/>
  <c r="J8" i="11"/>
  <c r="J9" i="11"/>
  <c r="J11" i="11"/>
  <c r="J10" i="11"/>
  <c r="J12" i="11"/>
  <c r="J13" i="11"/>
  <c r="J15" i="11"/>
  <c r="J14" i="11"/>
  <c r="J18" i="11"/>
  <c r="J17" i="11"/>
  <c r="J20" i="11"/>
  <c r="J21" i="11"/>
  <c r="J23" i="11"/>
  <c r="J22" i="11"/>
  <c r="J24" i="11"/>
  <c r="J26" i="11"/>
  <c r="J25" i="11"/>
  <c r="J27" i="11"/>
  <c r="J28" i="11"/>
  <c r="J30" i="11"/>
  <c r="J29" i="11"/>
  <c r="J32" i="11"/>
  <c r="J31" i="11"/>
  <c r="J34" i="11"/>
  <c r="J33" i="11"/>
  <c r="J36" i="11"/>
  <c r="J35" i="11"/>
  <c r="J37" i="11"/>
  <c r="J39" i="11"/>
  <c r="J42" i="11"/>
  <c r="J41" i="11"/>
  <c r="J44" i="11"/>
  <c r="J45" i="11"/>
  <c r="J47" i="11"/>
  <c r="J46" i="11"/>
  <c r="J48" i="11"/>
  <c r="J50" i="11"/>
  <c r="J52" i="11"/>
  <c r="J51" i="11"/>
  <c r="J54" i="11"/>
  <c r="J55" i="11"/>
  <c r="J56" i="11"/>
  <c r="J58" i="11"/>
  <c r="J60" i="11"/>
  <c r="J59" i="11"/>
  <c r="J62" i="11"/>
  <c r="J61" i="11"/>
  <c r="J63" i="11"/>
  <c r="J65" i="11"/>
  <c r="J64" i="11"/>
  <c r="J66" i="11"/>
  <c r="J67" i="11"/>
  <c r="J69" i="11"/>
  <c r="J68" i="11"/>
  <c r="J71" i="11"/>
  <c r="J70" i="11"/>
  <c r="J72" i="11"/>
  <c r="J73" i="11"/>
  <c r="J74" i="11"/>
  <c r="J75" i="11"/>
  <c r="J76" i="11"/>
  <c r="J77" i="11"/>
  <c r="J79" i="11"/>
  <c r="J78" i="11"/>
  <c r="J80" i="11"/>
  <c r="J83" i="11"/>
  <c r="J82" i="11"/>
  <c r="J85" i="11"/>
  <c r="J84" i="11"/>
  <c r="J86" i="11"/>
  <c r="J88" i="11"/>
  <c r="J89" i="11"/>
  <c r="J90" i="11"/>
  <c r="J92" i="11"/>
  <c r="J91" i="11"/>
  <c r="J93" i="11"/>
  <c r="J94" i="11"/>
  <c r="J96" i="11"/>
  <c r="J98" i="11"/>
  <c r="J97" i="11"/>
  <c r="J100" i="11"/>
  <c r="J101" i="11"/>
  <c r="J103" i="11"/>
  <c r="J105" i="11"/>
  <c r="J104" i="11"/>
  <c r="J107" i="11"/>
  <c r="J106" i="11"/>
  <c r="J108" i="11"/>
  <c r="J109" i="11"/>
  <c r="J112" i="11"/>
  <c r="J113" i="11"/>
  <c r="J114" i="11"/>
  <c r="J115" i="11"/>
  <c r="J116" i="11"/>
  <c r="J118" i="11"/>
  <c r="J117" i="11"/>
  <c r="J120" i="11"/>
  <c r="J121" i="11"/>
  <c r="J123" i="11"/>
  <c r="J122" i="11"/>
  <c r="J124" i="11"/>
  <c r="J127" i="11"/>
  <c r="J129" i="11"/>
  <c r="J128" i="11"/>
  <c r="J131" i="11"/>
  <c r="J130" i="11"/>
  <c r="J132" i="11"/>
  <c r="J134" i="11"/>
  <c r="J133" i="11"/>
  <c r="J135" i="11"/>
  <c r="J137" i="11"/>
  <c r="J139" i="11"/>
  <c r="J140" i="11"/>
  <c r="J142" i="11"/>
  <c r="J143" i="11"/>
  <c r="J144" i="11"/>
  <c r="J145" i="11"/>
  <c r="J148" i="11"/>
  <c r="J147" i="11"/>
  <c r="J149" i="11"/>
  <c r="J150" i="11"/>
  <c r="J151" i="11"/>
  <c r="J152" i="11"/>
  <c r="J155" i="11"/>
  <c r="J154" i="11"/>
  <c r="J156" i="11"/>
  <c r="J157" i="11"/>
  <c r="J159" i="11"/>
  <c r="J158" i="11"/>
  <c r="J160" i="11"/>
  <c r="J161" i="11"/>
  <c r="J163" i="11"/>
  <c r="J164" i="11"/>
  <c r="J166" i="11"/>
  <c r="J168" i="11"/>
  <c r="J169" i="11"/>
  <c r="J170" i="11"/>
  <c r="J172" i="11"/>
  <c r="J171" i="11"/>
  <c r="J174" i="11"/>
  <c r="J173" i="11"/>
  <c r="J175" i="11"/>
  <c r="J177" i="11"/>
  <c r="J176" i="11"/>
  <c r="J179" i="11"/>
  <c r="J178" i="11"/>
  <c r="J180" i="11"/>
  <c r="J182" i="11"/>
  <c r="J181" i="11"/>
  <c r="J184" i="11"/>
  <c r="J183" i="11"/>
  <c r="J186" i="11"/>
  <c r="J185" i="11"/>
  <c r="J188" i="11"/>
  <c r="J189" i="11"/>
  <c r="J191" i="11"/>
  <c r="J190" i="11"/>
  <c r="J192" i="11"/>
  <c r="J194" i="11"/>
  <c r="J196" i="11"/>
  <c r="J195" i="11"/>
  <c r="J197" i="11"/>
  <c r="J199" i="11"/>
  <c r="J198" i="11"/>
  <c r="J201" i="11"/>
  <c r="J200" i="11"/>
  <c r="J203" i="11"/>
  <c r="J205" i="11"/>
  <c r="J204" i="11"/>
  <c r="J207" i="11"/>
  <c r="J206" i="11"/>
  <c r="J208" i="11"/>
  <c r="J209" i="11"/>
  <c r="J210" i="11"/>
  <c r="J211" i="11"/>
  <c r="J213" i="11"/>
  <c r="J212" i="11"/>
  <c r="J214" i="11"/>
  <c r="J216" i="11"/>
  <c r="J215" i="11"/>
  <c r="J218" i="11"/>
  <c r="J220" i="11"/>
  <c r="J219" i="11"/>
  <c r="J222" i="11"/>
  <c r="J221" i="11"/>
  <c r="J224" i="11"/>
  <c r="J223" i="11"/>
  <c r="J225" i="11"/>
  <c r="J226" i="11"/>
  <c r="J228" i="11"/>
  <c r="J229" i="11"/>
  <c r="J230" i="11"/>
  <c r="J231" i="11"/>
  <c r="J232" i="11"/>
  <c r="J227" i="11"/>
  <c r="J233" i="11"/>
  <c r="J234" i="11"/>
  <c r="J235" i="11"/>
  <c r="J236" i="11"/>
  <c r="J237" i="11"/>
  <c r="J238" i="11"/>
  <c r="J239" i="11"/>
  <c r="J241" i="11"/>
  <c r="J240" i="11"/>
  <c r="J244" i="11"/>
  <c r="J243" i="11"/>
  <c r="J245" i="11"/>
  <c r="J247" i="11"/>
  <c r="J246" i="11"/>
  <c r="J249" i="11"/>
  <c r="J248" i="11"/>
  <c r="J250" i="11"/>
  <c r="J252" i="11"/>
  <c r="J251" i="11"/>
  <c r="J254" i="11"/>
  <c r="J253" i="11"/>
  <c r="J257" i="11"/>
  <c r="J256" i="11"/>
  <c r="J258" i="11"/>
  <c r="J259" i="11"/>
  <c r="J260" i="11"/>
  <c r="J261" i="11"/>
  <c r="J263" i="11"/>
  <c r="J262" i="11"/>
  <c r="J264" i="11"/>
  <c r="J267" i="11"/>
  <c r="J266" i="11"/>
  <c r="J269" i="11"/>
  <c r="J268" i="11"/>
  <c r="J270" i="11"/>
  <c r="J271" i="11"/>
  <c r="J272" i="11"/>
  <c r="J274" i="11"/>
  <c r="J273" i="11"/>
  <c r="J275" i="11"/>
  <c r="J276" i="11"/>
  <c r="J278" i="11"/>
  <c r="J283" i="11"/>
  <c r="J285" i="11"/>
  <c r="J284" i="11"/>
  <c r="J286" i="11"/>
  <c r="J288" i="11"/>
  <c r="J290" i="11"/>
  <c r="J289" i="11"/>
  <c r="J291" i="11"/>
  <c r="J292" i="11"/>
  <c r="J293" i="11"/>
  <c r="J294" i="11"/>
  <c r="J296" i="11"/>
  <c r="J295" i="11"/>
  <c r="J297" i="11"/>
  <c r="J298" i="11"/>
  <c r="J300" i="11"/>
  <c r="J299" i="11"/>
  <c r="J302" i="11"/>
  <c r="J301" i="11"/>
  <c r="J303" i="11"/>
  <c r="J304" i="11"/>
  <c r="J305" i="11"/>
  <c r="J308" i="11"/>
  <c r="J307" i="11"/>
  <c r="J310" i="11"/>
  <c r="J311" i="11"/>
  <c r="J2" i="11"/>
  <c r="J187" i="11"/>
  <c r="J242" i="11"/>
  <c r="J125" i="11"/>
  <c r="J352" i="11"/>
  <c r="J596" i="11"/>
  <c r="J568" i="11"/>
  <c r="J111" i="11"/>
  <c r="J281" i="11"/>
  <c r="J701" i="11"/>
  <c r="J702" i="11"/>
  <c r="J656" i="11"/>
  <c r="J202" i="11"/>
  <c r="J836" i="11"/>
  <c r="J648" i="11"/>
  <c r="J520" i="11"/>
  <c r="J162" i="11"/>
  <c r="J795" i="11"/>
  <c r="J312" i="11"/>
  <c r="J313" i="11"/>
  <c r="J314" i="11"/>
  <c r="J316" i="11"/>
  <c r="J315" i="11"/>
  <c r="J318" i="11"/>
  <c r="J317" i="11"/>
  <c r="J320" i="11"/>
  <c r="J319" i="11"/>
  <c r="J321" i="11"/>
  <c r="J322" i="11"/>
  <c r="J324" i="11"/>
  <c r="J323" i="11"/>
  <c r="J326" i="11"/>
  <c r="J328" i="11"/>
  <c r="J327" i="11"/>
  <c r="J329" i="11"/>
  <c r="J331" i="11"/>
  <c r="J330" i="11"/>
  <c r="J333" i="11"/>
  <c r="J332" i="11"/>
  <c r="J334" i="11"/>
  <c r="J335" i="11"/>
  <c r="J337" i="11"/>
  <c r="J336" i="11"/>
  <c r="J339" i="11"/>
  <c r="J338" i="11"/>
  <c r="J340" i="11"/>
  <c r="J341" i="11"/>
  <c r="J342" i="11"/>
  <c r="J344" i="11"/>
  <c r="J343" i="11"/>
  <c r="J347" i="11"/>
  <c r="J346" i="11"/>
  <c r="J349" i="11"/>
  <c r="J348" i="11"/>
  <c r="J350" i="11"/>
  <c r="J354" i="11"/>
  <c r="J356" i="11"/>
  <c r="J355" i="11"/>
  <c r="J357" i="11"/>
  <c r="J358" i="11"/>
  <c r="J360" i="11"/>
  <c r="J359" i="11"/>
  <c r="J361" i="11"/>
  <c r="J362" i="11"/>
  <c r="J363" i="11"/>
  <c r="J365" i="11"/>
  <c r="J364" i="11"/>
  <c r="J367" i="11"/>
  <c r="J366" i="11"/>
  <c r="J369" i="11"/>
  <c r="J370" i="11"/>
  <c r="J371" i="11"/>
  <c r="J373" i="11"/>
  <c r="J372" i="11"/>
  <c r="J374" i="11"/>
  <c r="J376" i="11"/>
  <c r="J375" i="11"/>
  <c r="J377" i="11"/>
  <c r="J379" i="11"/>
  <c r="J378" i="11"/>
  <c r="J380" i="11"/>
  <c r="J381" i="11"/>
  <c r="J383" i="11"/>
  <c r="J382" i="11"/>
  <c r="J385" i="11"/>
  <c r="J384" i="11"/>
  <c r="J387" i="11"/>
  <c r="J386" i="11"/>
  <c r="J389" i="11"/>
  <c r="J388" i="11"/>
  <c r="J390" i="11"/>
  <c r="J391" i="11"/>
  <c r="J393" i="11"/>
  <c r="J392" i="11"/>
  <c r="J394" i="11"/>
  <c r="J397" i="11"/>
  <c r="J396" i="11"/>
  <c r="J399" i="11"/>
  <c r="J398" i="11"/>
  <c r="J400" i="11"/>
  <c r="J403" i="11"/>
  <c r="J402" i="11"/>
  <c r="J404" i="11"/>
  <c r="J405" i="11"/>
  <c r="J409" i="11"/>
  <c r="J408" i="11"/>
  <c r="J411" i="11"/>
  <c r="J410" i="11"/>
  <c r="J413" i="11"/>
  <c r="J412" i="11"/>
  <c r="J414" i="11"/>
  <c r="J417" i="11"/>
  <c r="J416" i="11"/>
  <c r="J419" i="11"/>
  <c r="J418" i="11"/>
  <c r="J420" i="11"/>
  <c r="J421" i="11"/>
  <c r="J422" i="11"/>
  <c r="J423" i="11"/>
  <c r="J425" i="11"/>
  <c r="J424" i="11"/>
  <c r="J427" i="11"/>
  <c r="J426" i="11"/>
  <c r="J429" i="11"/>
  <c r="J428" i="11"/>
  <c r="J431" i="11"/>
  <c r="J430" i="11"/>
  <c r="J432" i="11"/>
  <c r="J434" i="11"/>
  <c r="J433" i="11"/>
  <c r="J435" i="11"/>
  <c r="J436" i="11"/>
  <c r="J439" i="11"/>
  <c r="J438" i="11"/>
  <c r="J440" i="11"/>
  <c r="J441" i="11"/>
  <c r="J442" i="11"/>
  <c r="J444" i="11"/>
  <c r="J443" i="11"/>
  <c r="J445" i="11"/>
  <c r="J447" i="11"/>
  <c r="J449" i="11"/>
  <c r="J448" i="11"/>
  <c r="J451" i="11"/>
  <c r="J450" i="11"/>
  <c r="J452" i="11"/>
  <c r="J453" i="11"/>
  <c r="J454" i="11"/>
  <c r="J456" i="11"/>
  <c r="J455" i="11"/>
  <c r="J457" i="11"/>
  <c r="J459" i="11"/>
  <c r="J460" i="11"/>
  <c r="J463" i="11"/>
  <c r="J462" i="11"/>
  <c r="J465" i="11"/>
  <c r="J464" i="11"/>
  <c r="J468" i="11"/>
  <c r="J466" i="11"/>
  <c r="J470" i="11"/>
  <c r="J471" i="11"/>
  <c r="J474" i="11"/>
  <c r="J473" i="11"/>
  <c r="J476" i="11"/>
  <c r="J475" i="11"/>
  <c r="J477" i="11"/>
  <c r="J479" i="11"/>
  <c r="J478" i="11"/>
  <c r="J480" i="11"/>
  <c r="J482" i="11"/>
  <c r="J484" i="11"/>
  <c r="J483" i="11"/>
  <c r="J486" i="11"/>
  <c r="J485" i="11"/>
  <c r="J487" i="11"/>
  <c r="J489" i="11"/>
  <c r="J488" i="11"/>
  <c r="J491" i="11"/>
  <c r="J490" i="11"/>
  <c r="J493" i="11"/>
  <c r="J492" i="11"/>
  <c r="J494" i="11"/>
  <c r="J496" i="11"/>
  <c r="J495" i="11"/>
  <c r="J497" i="11"/>
  <c r="J498" i="11"/>
  <c r="J499" i="11"/>
  <c r="J500" i="11"/>
  <c r="J502" i="11"/>
  <c r="J501" i="11"/>
  <c r="J503" i="11"/>
  <c r="J504" i="11"/>
  <c r="J505" i="11"/>
  <c r="J506" i="11"/>
  <c r="J508" i="11"/>
  <c r="J507" i="11"/>
  <c r="J509" i="11"/>
  <c r="J510" i="11"/>
  <c r="J512" i="11"/>
  <c r="J511" i="11"/>
  <c r="J513" i="11"/>
  <c r="J514" i="11"/>
  <c r="J515" i="11"/>
  <c r="J516" i="11"/>
  <c r="J518" i="11"/>
  <c r="J519" i="11"/>
  <c r="J522" i="11"/>
  <c r="J521" i="11"/>
  <c r="J523" i="11"/>
  <c r="J525" i="11"/>
  <c r="J524" i="11"/>
  <c r="J526" i="11"/>
  <c r="J527" i="11"/>
  <c r="J529" i="11"/>
  <c r="J532" i="11"/>
  <c r="J531" i="11"/>
  <c r="J533" i="11"/>
  <c r="J534" i="11"/>
  <c r="J535" i="11"/>
  <c r="J536" i="11"/>
  <c r="J537" i="11"/>
  <c r="J539" i="11"/>
  <c r="J538" i="11"/>
  <c r="J542" i="11"/>
  <c r="J541" i="11"/>
  <c r="J543" i="11"/>
  <c r="J544" i="11"/>
  <c r="J546" i="11"/>
  <c r="J545" i="11"/>
  <c r="J548" i="11"/>
  <c r="J547" i="11"/>
  <c r="J550" i="11"/>
  <c r="J549" i="11"/>
  <c r="J552" i="11"/>
  <c r="J551" i="11"/>
  <c r="J553" i="11"/>
  <c r="J556" i="11"/>
  <c r="J555" i="11"/>
  <c r="J558" i="11"/>
  <c r="J557" i="11"/>
  <c r="J559" i="11"/>
  <c r="J560" i="11"/>
  <c r="J561" i="11"/>
  <c r="J562" i="11"/>
  <c r="J564" i="11"/>
  <c r="J563" i="11"/>
  <c r="J566" i="11"/>
  <c r="J565" i="11"/>
  <c r="J567" i="11"/>
  <c r="J569" i="11"/>
  <c r="J570" i="11"/>
  <c r="J571" i="11"/>
  <c r="J573" i="11"/>
  <c r="J572" i="11"/>
  <c r="J574" i="11"/>
  <c r="J575" i="11"/>
  <c r="J578" i="11"/>
  <c r="J577" i="11"/>
  <c r="J580" i="11"/>
  <c r="J579" i="11"/>
  <c r="J581" i="11"/>
  <c r="J583" i="11"/>
  <c r="J584" i="11"/>
  <c r="J586" i="11"/>
  <c r="J585" i="11"/>
  <c r="J587" i="11"/>
  <c r="J589" i="11"/>
  <c r="J590" i="11"/>
  <c r="J591" i="11"/>
  <c r="J592" i="11"/>
  <c r="J594" i="11"/>
  <c r="J593" i="11"/>
  <c r="J597" i="11"/>
  <c r="J599" i="11"/>
  <c r="J601" i="11"/>
  <c r="J600" i="11"/>
  <c r="J602" i="11"/>
  <c r="J604" i="11"/>
  <c r="J603" i="11"/>
  <c r="J605" i="11"/>
  <c r="J608" i="11"/>
  <c r="J607" i="11"/>
  <c r="J609" i="11"/>
  <c r="J610" i="11"/>
  <c r="J611" i="11"/>
  <c r="J613" i="11"/>
  <c r="J614" i="11"/>
  <c r="J616" i="11"/>
  <c r="J615" i="11"/>
  <c r="J618" i="11"/>
  <c r="J617" i="11"/>
  <c r="J620" i="11"/>
  <c r="J619" i="11"/>
  <c r="J622" i="11"/>
  <c r="J621" i="11"/>
  <c r="J624" i="11"/>
  <c r="J623" i="11"/>
  <c r="J626" i="11"/>
  <c r="J625" i="11"/>
  <c r="J628" i="11"/>
  <c r="J629" i="11"/>
  <c r="J630" i="11"/>
  <c r="J632" i="11"/>
  <c r="J634" i="11"/>
  <c r="J635" i="11"/>
  <c r="J637" i="11"/>
  <c r="J636" i="11"/>
  <c r="J638" i="11"/>
  <c r="J639" i="11"/>
  <c r="J640" i="11"/>
  <c r="J642" i="11"/>
  <c r="J641" i="11"/>
  <c r="J643" i="11"/>
  <c r="J645" i="11"/>
  <c r="J644" i="11"/>
  <c r="J646" i="11"/>
  <c r="J649" i="11"/>
  <c r="J651" i="11"/>
  <c r="J650" i="11"/>
  <c r="J654" i="11"/>
  <c r="J653" i="11"/>
  <c r="J655" i="11"/>
  <c r="J657" i="11"/>
  <c r="J658" i="11"/>
  <c r="J661" i="11"/>
  <c r="J660" i="11"/>
  <c r="J662" i="11"/>
  <c r="J663" i="11"/>
  <c r="J664" i="11"/>
  <c r="J667" i="11"/>
  <c r="J668" i="11"/>
  <c r="J665" i="11"/>
  <c r="J666" i="11"/>
  <c r="J670" i="11"/>
  <c r="J669" i="11"/>
  <c r="J671" i="11"/>
  <c r="J672" i="11"/>
  <c r="J673" i="11"/>
  <c r="J674" i="11"/>
  <c r="J677" i="11"/>
  <c r="J680" i="11"/>
  <c r="J679" i="11"/>
  <c r="J682" i="11"/>
  <c r="J681" i="11"/>
  <c r="J684" i="11"/>
  <c r="J685" i="11"/>
  <c r="J686" i="11"/>
  <c r="J687" i="11"/>
  <c r="J689" i="11"/>
  <c r="J690" i="11"/>
  <c r="J691" i="11"/>
  <c r="J692" i="11"/>
  <c r="J693" i="11"/>
  <c r="J694" i="11"/>
  <c r="J695" i="11"/>
  <c r="J696" i="11"/>
  <c r="J700" i="11"/>
  <c r="J699" i="11"/>
  <c r="J704" i="11"/>
  <c r="J703" i="11"/>
  <c r="J705" i="11"/>
  <c r="J706" i="11"/>
  <c r="J707" i="11"/>
  <c r="J708" i="11"/>
  <c r="J709" i="11"/>
  <c r="J711" i="11"/>
  <c r="J713" i="11"/>
  <c r="J712" i="11"/>
  <c r="J715" i="11"/>
  <c r="J714" i="11"/>
  <c r="J716" i="11"/>
  <c r="J717" i="11"/>
  <c r="J718" i="11"/>
  <c r="J720" i="11"/>
  <c r="J719" i="11"/>
  <c r="J721" i="11"/>
  <c r="J725" i="11"/>
  <c r="J727" i="11"/>
  <c r="J726" i="11"/>
  <c r="J729" i="11"/>
  <c r="J730" i="11"/>
  <c r="J732" i="11"/>
  <c r="J731" i="11"/>
  <c r="J787" i="11"/>
  <c r="J734" i="11"/>
  <c r="J733" i="11"/>
  <c r="J736" i="11"/>
  <c r="J737" i="11"/>
  <c r="J738" i="11"/>
  <c r="J739" i="11"/>
  <c r="J740" i="11"/>
  <c r="J741" i="11"/>
  <c r="J742" i="11"/>
  <c r="J744" i="11"/>
  <c r="J743" i="11"/>
  <c r="J745" i="11"/>
  <c r="J746" i="11"/>
  <c r="J747" i="11"/>
  <c r="J748" i="11"/>
  <c r="J750" i="11"/>
  <c r="J751" i="11"/>
  <c r="J752" i="11"/>
  <c r="J754" i="11"/>
  <c r="J753" i="11"/>
  <c r="J756" i="11"/>
  <c r="J758" i="11"/>
  <c r="J759" i="11"/>
  <c r="J761" i="11"/>
  <c r="J760" i="11"/>
  <c r="J763" i="11"/>
  <c r="J762" i="11"/>
  <c r="J765" i="11"/>
  <c r="J764" i="11"/>
  <c r="J768" i="11"/>
  <c r="J767" i="11"/>
  <c r="J770" i="11"/>
  <c r="J769" i="11"/>
  <c r="J771" i="11"/>
  <c r="J773" i="11"/>
  <c r="J772" i="11"/>
  <c r="J775" i="11"/>
  <c r="J774" i="11"/>
  <c r="J777" i="11"/>
  <c r="J776" i="11"/>
  <c r="J779" i="11"/>
  <c r="J778" i="11"/>
  <c r="J781" i="11"/>
  <c r="J780" i="11"/>
  <c r="J782" i="11"/>
  <c r="J783" i="11"/>
  <c r="J784" i="11"/>
  <c r="J785" i="11"/>
  <c r="J786" i="11"/>
  <c r="J789" i="11"/>
  <c r="J792" i="11"/>
  <c r="J790" i="11"/>
  <c r="J793" i="11"/>
  <c r="J794" i="11"/>
  <c r="J796" i="11"/>
  <c r="J798" i="11"/>
  <c r="J797" i="11"/>
  <c r="J800" i="11"/>
  <c r="J802" i="11"/>
  <c r="J801" i="11"/>
  <c r="J803" i="11"/>
  <c r="J805" i="11"/>
  <c r="J804" i="11"/>
  <c r="J806" i="11"/>
  <c r="J807" i="11"/>
  <c r="J808" i="11"/>
  <c r="J809" i="11"/>
  <c r="J811" i="11"/>
  <c r="J812" i="11"/>
  <c r="J813" i="11"/>
  <c r="J816" i="11"/>
  <c r="J814" i="11"/>
  <c r="J818" i="11"/>
  <c r="J819" i="11"/>
  <c r="J820" i="11"/>
  <c r="J821" i="11"/>
  <c r="J822" i="11"/>
  <c r="J823" i="11"/>
  <c r="J825" i="11"/>
  <c r="J824" i="11"/>
  <c r="J828" i="11"/>
  <c r="J827" i="11"/>
  <c r="J830" i="11"/>
  <c r="J829" i="11"/>
  <c r="J831" i="11"/>
  <c r="J832" i="11"/>
  <c r="J834" i="11"/>
  <c r="J833" i="11"/>
  <c r="J837" i="11"/>
  <c r="J839" i="11"/>
  <c r="J838" i="11"/>
  <c r="J840" i="11"/>
  <c r="J841" i="11"/>
  <c r="J842" i="11"/>
  <c r="J843" i="11"/>
  <c r="J845" i="11"/>
  <c r="J844" i="11"/>
  <c r="J847" i="11"/>
  <c r="J846" i="11"/>
  <c r="J849" i="11"/>
  <c r="J848" i="11"/>
  <c r="J850" i="11"/>
  <c r="J852" i="11"/>
  <c r="J851" i="11"/>
  <c r="J853" i="11"/>
  <c r="J854" i="11"/>
  <c r="J855" i="11"/>
  <c r="J856" i="11"/>
  <c r="J858" i="11"/>
  <c r="J859" i="11"/>
  <c r="J860" i="11"/>
  <c r="J861" i="11"/>
  <c r="J862" i="11"/>
  <c r="J43" i="11"/>
  <c r="J446" i="11"/>
  <c r="J406" i="11"/>
  <c r="J598" i="11"/>
  <c r="J437" i="11"/>
  <c r="J53" i="11"/>
  <c r="J57" i="11"/>
  <c r="J49" i="11"/>
  <c r="J528" i="11"/>
  <c r="J153" i="11"/>
  <c r="J698" i="11"/>
  <c r="J255" i="11"/>
  <c r="J469" i="11"/>
  <c r="J16" i="11"/>
  <c r="J631" i="11"/>
  <c r="J309" i="11"/>
  <c r="J606" i="11"/>
  <c r="J280" i="11"/>
  <c r="J554" i="11"/>
  <c r="J141" i="11"/>
  <c r="J95" i="11"/>
  <c r="J612" i="11"/>
  <c r="J458" i="11"/>
  <c r="J167" i="11"/>
  <c r="J633" i="11"/>
  <c r="J627" i="11"/>
  <c r="J815" i="11"/>
  <c r="J595" i="11"/>
  <c r="J81" i="11"/>
  <c r="J7" i="11"/>
  <c r="J757" i="11"/>
  <c r="J353" i="11"/>
  <c r="J766" i="11"/>
  <c r="J675" i="11"/>
  <c r="J19" i="11"/>
  <c r="J735" i="11"/>
  <c r="J652" i="11"/>
  <c r="J755" i="11"/>
  <c r="J817" i="11"/>
  <c r="J791" i="11"/>
  <c r="J481" i="11"/>
  <c r="J401" i="11"/>
  <c r="J265" i="11"/>
  <c r="J647" i="11"/>
  <c r="J688" i="11"/>
  <c r="J461" i="11"/>
  <c r="J788" i="11"/>
  <c r="J678" i="11"/>
  <c r="J306" i="11"/>
  <c r="J325" i="11"/>
  <c r="J4" i="11"/>
  <c r="J277" i="11"/>
  <c r="J136" i="11"/>
  <c r="J395" i="11"/>
  <c r="J345" i="11"/>
  <c r="J119" i="11"/>
  <c r="J659" i="11"/>
  <c r="J38" i="11"/>
  <c r="J138" i="11"/>
  <c r="J683" i="11"/>
  <c r="J749" i="11"/>
  <c r="I102" i="11"/>
  <c r="I472" i="11"/>
  <c r="I193" i="11"/>
  <c r="I722" i="11"/>
  <c r="I728" i="11"/>
  <c r="I126" i="11"/>
  <c r="I287" i="11"/>
  <c r="I517" i="11"/>
  <c r="I279" i="11"/>
  <c r="I282" i="11"/>
  <c r="I351" i="11"/>
  <c r="I530" i="11"/>
  <c r="I576" i="11"/>
  <c r="I799" i="11"/>
  <c r="I110" i="11"/>
  <c r="I217" i="11"/>
  <c r="I810" i="11"/>
  <c r="I165" i="11"/>
  <c r="I826" i="11"/>
  <c r="I588" i="11"/>
  <c r="I146" i="11"/>
  <c r="I407" i="11"/>
  <c r="I676" i="11"/>
  <c r="I368" i="11"/>
  <c r="I857" i="11"/>
  <c r="I697" i="11"/>
  <c r="I467" i="11"/>
  <c r="I582" i="11"/>
  <c r="I40" i="11"/>
  <c r="I835" i="11"/>
  <c r="I724" i="11"/>
  <c r="I723" i="11"/>
  <c r="I3" i="11"/>
  <c r="I5" i="11"/>
  <c r="I6" i="11"/>
  <c r="I8" i="11"/>
  <c r="I9" i="11"/>
  <c r="I11" i="11"/>
  <c r="I10" i="11"/>
  <c r="I12" i="11"/>
  <c r="I13" i="11"/>
  <c r="I15" i="11"/>
  <c r="I14" i="11"/>
  <c r="I18" i="11"/>
  <c r="I17" i="11"/>
  <c r="I20" i="11"/>
  <c r="I21" i="11"/>
  <c r="I23" i="11"/>
  <c r="I22" i="11"/>
  <c r="I24" i="11"/>
  <c r="I26" i="11"/>
  <c r="I25" i="11"/>
  <c r="I27" i="11"/>
  <c r="I28" i="11"/>
  <c r="I30" i="11"/>
  <c r="I29" i="11"/>
  <c r="I32" i="11"/>
  <c r="I31" i="11"/>
  <c r="I34" i="11"/>
  <c r="I33" i="11"/>
  <c r="I36" i="11"/>
  <c r="I35" i="11"/>
  <c r="I37" i="11"/>
  <c r="I39" i="11"/>
  <c r="I42" i="11"/>
  <c r="I41" i="11"/>
  <c r="I44" i="11"/>
  <c r="I45" i="11"/>
  <c r="I47" i="11"/>
  <c r="I46" i="11"/>
  <c r="I48" i="11"/>
  <c r="I50" i="11"/>
  <c r="I52" i="11"/>
  <c r="I51" i="11"/>
  <c r="I54" i="11"/>
  <c r="I55" i="11"/>
  <c r="I56" i="11"/>
  <c r="I58" i="11"/>
  <c r="I60" i="11"/>
  <c r="I59" i="11"/>
  <c r="I62" i="11"/>
  <c r="I61" i="11"/>
  <c r="I63" i="11"/>
  <c r="I65" i="11"/>
  <c r="I64" i="11"/>
  <c r="I66" i="11"/>
  <c r="I67" i="11"/>
  <c r="I69" i="11"/>
  <c r="I68" i="11"/>
  <c r="I71" i="11"/>
  <c r="I70" i="11"/>
  <c r="I72" i="11"/>
  <c r="I73" i="11"/>
  <c r="I74" i="11"/>
  <c r="I75" i="11"/>
  <c r="I76" i="11"/>
  <c r="I77" i="11"/>
  <c r="I79" i="11"/>
  <c r="I78" i="11"/>
  <c r="I80" i="11"/>
  <c r="I83" i="11"/>
  <c r="I82" i="11"/>
  <c r="I85" i="11"/>
  <c r="I84" i="11"/>
  <c r="I86" i="11"/>
  <c r="I88" i="11"/>
  <c r="I89" i="11"/>
  <c r="I90" i="11"/>
  <c r="I92" i="11"/>
  <c r="I91" i="11"/>
  <c r="I93" i="11"/>
  <c r="I94" i="11"/>
  <c r="I96" i="11"/>
  <c r="I98" i="11"/>
  <c r="I97" i="11"/>
  <c r="I100" i="11"/>
  <c r="I101" i="11"/>
  <c r="I103" i="11"/>
  <c r="I105" i="11"/>
  <c r="I104" i="11"/>
  <c r="I107" i="11"/>
  <c r="I106" i="11"/>
  <c r="I108" i="11"/>
  <c r="I109" i="11"/>
  <c r="I112" i="11"/>
  <c r="I113" i="11"/>
  <c r="I114" i="11"/>
  <c r="I115" i="11"/>
  <c r="I116" i="11"/>
  <c r="I118" i="11"/>
  <c r="I117" i="11"/>
  <c r="I120" i="11"/>
  <c r="I121" i="11"/>
  <c r="I123" i="11"/>
  <c r="I122" i="11"/>
  <c r="I124" i="11"/>
  <c r="I127" i="11"/>
  <c r="I129" i="11"/>
  <c r="I128" i="11"/>
  <c r="I131" i="11"/>
  <c r="I130" i="11"/>
  <c r="I132" i="11"/>
  <c r="I134" i="11"/>
  <c r="I133" i="11"/>
  <c r="I135" i="11"/>
  <c r="I137" i="11"/>
  <c r="I139" i="11"/>
  <c r="I140" i="11"/>
  <c r="I142" i="11"/>
  <c r="I143" i="11"/>
  <c r="I144" i="11"/>
  <c r="I145" i="11"/>
  <c r="I148" i="11"/>
  <c r="I147" i="11"/>
  <c r="I149" i="11"/>
  <c r="I150" i="11"/>
  <c r="I151" i="11"/>
  <c r="I152" i="11"/>
  <c r="I155" i="11"/>
  <c r="I154" i="11"/>
  <c r="I156" i="11"/>
  <c r="I157" i="11"/>
  <c r="I159" i="11"/>
  <c r="I158" i="11"/>
  <c r="I160" i="11"/>
  <c r="I161" i="11"/>
  <c r="I163" i="11"/>
  <c r="I164" i="11"/>
  <c r="I166" i="11"/>
  <c r="I168" i="11"/>
  <c r="I169" i="11"/>
  <c r="I170" i="11"/>
  <c r="I172" i="11"/>
  <c r="I171" i="11"/>
  <c r="I174" i="11"/>
  <c r="I173" i="11"/>
  <c r="I175" i="11"/>
  <c r="I177" i="11"/>
  <c r="I176" i="11"/>
  <c r="I179" i="11"/>
  <c r="I178" i="11"/>
  <c r="I180" i="11"/>
  <c r="I182" i="11"/>
  <c r="I181" i="11"/>
  <c r="I184" i="11"/>
  <c r="I183" i="11"/>
  <c r="I186" i="11"/>
  <c r="I185" i="11"/>
  <c r="I188" i="11"/>
  <c r="I189" i="11"/>
  <c r="I191" i="11"/>
  <c r="I190" i="11"/>
  <c r="I192" i="11"/>
  <c r="I194" i="11"/>
  <c r="I196" i="11"/>
  <c r="I195" i="11"/>
  <c r="I197" i="11"/>
  <c r="I199" i="11"/>
  <c r="I198" i="11"/>
  <c r="I201" i="11"/>
  <c r="I200" i="11"/>
  <c r="I203" i="11"/>
  <c r="I205" i="11"/>
  <c r="I204" i="11"/>
  <c r="I207" i="11"/>
  <c r="I206" i="11"/>
  <c r="I208" i="11"/>
  <c r="I209" i="11"/>
  <c r="I210" i="11"/>
  <c r="I211" i="11"/>
  <c r="I213" i="11"/>
  <c r="I212" i="11"/>
  <c r="I214" i="11"/>
  <c r="I216" i="11"/>
  <c r="I215" i="11"/>
  <c r="I218" i="11"/>
  <c r="I220" i="11"/>
  <c r="I219" i="11"/>
  <c r="I222" i="11"/>
  <c r="I221" i="11"/>
  <c r="I224" i="11"/>
  <c r="I223" i="11"/>
  <c r="I225" i="11"/>
  <c r="I226" i="11"/>
  <c r="I228" i="11"/>
  <c r="I229" i="11"/>
  <c r="I230" i="11"/>
  <c r="I231" i="11"/>
  <c r="I232" i="11"/>
  <c r="I227" i="11"/>
  <c r="I233" i="11"/>
  <c r="I234" i="11"/>
  <c r="I235" i="11"/>
  <c r="I236" i="11"/>
  <c r="I237" i="11"/>
  <c r="I238" i="11"/>
  <c r="I239" i="11"/>
  <c r="I241" i="11"/>
  <c r="I240" i="11"/>
  <c r="I244" i="11"/>
  <c r="I243" i="11"/>
  <c r="I245" i="11"/>
  <c r="I247" i="11"/>
  <c r="I246" i="11"/>
  <c r="I249" i="11"/>
  <c r="I248" i="11"/>
  <c r="I250" i="11"/>
  <c r="I252" i="11"/>
  <c r="I251" i="11"/>
  <c r="I254" i="11"/>
  <c r="I253" i="11"/>
  <c r="I257" i="11"/>
  <c r="I256" i="11"/>
  <c r="I258" i="11"/>
  <c r="I259" i="11"/>
  <c r="I260" i="11"/>
  <c r="I261" i="11"/>
  <c r="I263" i="11"/>
  <c r="I262" i="11"/>
  <c r="I264" i="11"/>
  <c r="I267" i="11"/>
  <c r="I266" i="11"/>
  <c r="I269" i="11"/>
  <c r="I268" i="11"/>
  <c r="I270" i="11"/>
  <c r="I271" i="11"/>
  <c r="I272" i="11"/>
  <c r="I274" i="11"/>
  <c r="I273" i="11"/>
  <c r="I275" i="11"/>
  <c r="I276" i="11"/>
  <c r="I278" i="11"/>
  <c r="I283" i="11"/>
  <c r="I285" i="11"/>
  <c r="I284" i="11"/>
  <c r="I286" i="11"/>
  <c r="I288" i="11"/>
  <c r="I290" i="11"/>
  <c r="I289" i="11"/>
  <c r="I291" i="11"/>
  <c r="I292" i="11"/>
  <c r="I293" i="11"/>
  <c r="I294" i="11"/>
  <c r="I296" i="11"/>
  <c r="I295" i="11"/>
  <c r="I297" i="11"/>
  <c r="I298" i="11"/>
  <c r="I300" i="11"/>
  <c r="I299" i="11"/>
  <c r="I302" i="11"/>
  <c r="I301" i="11"/>
  <c r="I303" i="11"/>
  <c r="I304" i="11"/>
  <c r="I305" i="11"/>
  <c r="I308" i="11"/>
  <c r="I307" i="11"/>
  <c r="I310" i="11"/>
  <c r="I311" i="11"/>
  <c r="I2" i="11"/>
  <c r="I187" i="11"/>
  <c r="I242" i="11"/>
  <c r="I125" i="11"/>
  <c r="I352" i="11"/>
  <c r="I596" i="11"/>
  <c r="I568" i="11"/>
  <c r="I111" i="11"/>
  <c r="I281" i="11"/>
  <c r="I701" i="11"/>
  <c r="I702" i="11"/>
  <c r="I656" i="11"/>
  <c r="I202" i="11"/>
  <c r="I836" i="11"/>
  <c r="I648" i="11"/>
  <c r="I520" i="11"/>
  <c r="I162" i="11"/>
  <c r="I795" i="11"/>
  <c r="I312" i="11"/>
  <c r="I313" i="11"/>
  <c r="I314" i="11"/>
  <c r="I316" i="11"/>
  <c r="I315" i="11"/>
  <c r="I318" i="11"/>
  <c r="I317" i="11"/>
  <c r="I320" i="11"/>
  <c r="I319" i="11"/>
  <c r="I321" i="11"/>
  <c r="I322" i="11"/>
  <c r="I324" i="11"/>
  <c r="I323" i="11"/>
  <c r="I326" i="11"/>
  <c r="I328" i="11"/>
  <c r="I327" i="11"/>
  <c r="I329" i="11"/>
  <c r="I331" i="11"/>
  <c r="I330" i="11"/>
  <c r="I333" i="11"/>
  <c r="I332" i="11"/>
  <c r="I334" i="11"/>
  <c r="I335" i="11"/>
  <c r="I337" i="11"/>
  <c r="I336" i="11"/>
  <c r="I339" i="11"/>
  <c r="I338" i="11"/>
  <c r="I340" i="11"/>
  <c r="I341" i="11"/>
  <c r="I342" i="11"/>
  <c r="I344" i="11"/>
  <c r="I343" i="11"/>
  <c r="I347" i="11"/>
  <c r="I346" i="11"/>
  <c r="I349" i="11"/>
  <c r="I348" i="11"/>
  <c r="I350" i="11"/>
  <c r="I354" i="11"/>
  <c r="I356" i="11"/>
  <c r="I355" i="11"/>
  <c r="I357" i="11"/>
  <c r="I358" i="11"/>
  <c r="I360" i="11"/>
  <c r="I359" i="11"/>
  <c r="I361" i="11"/>
  <c r="I362" i="11"/>
  <c r="I363" i="11"/>
  <c r="I365" i="11"/>
  <c r="I364" i="11"/>
  <c r="I367" i="11"/>
  <c r="I366" i="11"/>
  <c r="I369" i="11"/>
  <c r="I370" i="11"/>
  <c r="I371" i="11"/>
  <c r="I373" i="11"/>
  <c r="I372" i="11"/>
  <c r="I374" i="11"/>
  <c r="I376" i="11"/>
  <c r="I375" i="11"/>
  <c r="I377" i="11"/>
  <c r="I379" i="11"/>
  <c r="I378" i="11"/>
  <c r="I380" i="11"/>
  <c r="I381" i="11"/>
  <c r="I383" i="11"/>
  <c r="I382" i="11"/>
  <c r="I385" i="11"/>
  <c r="I384" i="11"/>
  <c r="I387" i="11"/>
  <c r="I386" i="11"/>
  <c r="I389" i="11"/>
  <c r="I388" i="11"/>
  <c r="I390" i="11"/>
  <c r="I391" i="11"/>
  <c r="I393" i="11"/>
  <c r="I392" i="11"/>
  <c r="I394" i="11"/>
  <c r="I397" i="11"/>
  <c r="I396" i="11"/>
  <c r="I399" i="11"/>
  <c r="I398" i="11"/>
  <c r="I400" i="11"/>
  <c r="I403" i="11"/>
  <c r="I402" i="11"/>
  <c r="I404" i="11"/>
  <c r="I405" i="11"/>
  <c r="I409" i="11"/>
  <c r="I408" i="11"/>
  <c r="I411" i="11"/>
  <c r="I410" i="11"/>
  <c r="I413" i="11"/>
  <c r="I412" i="11"/>
  <c r="I414" i="11"/>
  <c r="I417" i="11"/>
  <c r="I416" i="11"/>
  <c r="I419" i="11"/>
  <c r="I418" i="11"/>
  <c r="I420" i="11"/>
  <c r="I421" i="11"/>
  <c r="I422" i="11"/>
  <c r="I423" i="11"/>
  <c r="I425" i="11"/>
  <c r="I424" i="11"/>
  <c r="I427" i="11"/>
  <c r="I426" i="11"/>
  <c r="I429" i="11"/>
  <c r="I428" i="11"/>
  <c r="I431" i="11"/>
  <c r="I430" i="11"/>
  <c r="I432" i="11"/>
  <c r="I434" i="11"/>
  <c r="I433" i="11"/>
  <c r="I435" i="11"/>
  <c r="I436" i="11"/>
  <c r="I439" i="11"/>
  <c r="I438" i="11"/>
  <c r="I440" i="11"/>
  <c r="I441" i="11"/>
  <c r="I442" i="11"/>
  <c r="I444" i="11"/>
  <c r="I443" i="11"/>
  <c r="I445" i="11"/>
  <c r="I447" i="11"/>
  <c r="I449" i="11"/>
  <c r="I448" i="11"/>
  <c r="I451" i="11"/>
  <c r="I450" i="11"/>
  <c r="I452" i="11"/>
  <c r="I453" i="11"/>
  <c r="I454" i="11"/>
  <c r="I456" i="11"/>
  <c r="I455" i="11"/>
  <c r="I457" i="11"/>
  <c r="I459" i="11"/>
  <c r="I460" i="11"/>
  <c r="I463" i="11"/>
  <c r="I462" i="11"/>
  <c r="I465" i="11"/>
  <c r="I464" i="11"/>
  <c r="I468" i="11"/>
  <c r="I466" i="11"/>
  <c r="I470" i="11"/>
  <c r="I471" i="11"/>
  <c r="I474" i="11"/>
  <c r="I473" i="11"/>
  <c r="I476" i="11"/>
  <c r="I475" i="11"/>
  <c r="I477" i="11"/>
  <c r="I479" i="11"/>
  <c r="I478" i="11"/>
  <c r="I480" i="11"/>
  <c r="I482" i="11"/>
  <c r="I484" i="11"/>
  <c r="I483" i="11"/>
  <c r="I486" i="11"/>
  <c r="I485" i="11"/>
  <c r="I487" i="11"/>
  <c r="I489" i="11"/>
  <c r="I488" i="11"/>
  <c r="I491" i="11"/>
  <c r="I490" i="11"/>
  <c r="I493" i="11"/>
  <c r="I492" i="11"/>
  <c r="I494" i="11"/>
  <c r="I496" i="11"/>
  <c r="I495" i="11"/>
  <c r="I497" i="11"/>
  <c r="I498" i="11"/>
  <c r="I499" i="11"/>
  <c r="I500" i="11"/>
  <c r="I502" i="11"/>
  <c r="I501" i="11"/>
  <c r="I503" i="11"/>
  <c r="I504" i="11"/>
  <c r="I505" i="11"/>
  <c r="I506" i="11"/>
  <c r="I508" i="11"/>
  <c r="I507" i="11"/>
  <c r="I509" i="11"/>
  <c r="I510" i="11"/>
  <c r="I512" i="11"/>
  <c r="I511" i="11"/>
  <c r="I513" i="11"/>
  <c r="I514" i="11"/>
  <c r="I515" i="11"/>
  <c r="I516" i="11"/>
  <c r="I518" i="11"/>
  <c r="I519" i="11"/>
  <c r="I522" i="11"/>
  <c r="I521" i="11"/>
  <c r="I523" i="11"/>
  <c r="I525" i="11"/>
  <c r="I524" i="11"/>
  <c r="I526" i="11"/>
  <c r="I527" i="11"/>
  <c r="I529" i="11"/>
  <c r="I532" i="11"/>
  <c r="I531" i="11"/>
  <c r="I533" i="11"/>
  <c r="I534" i="11"/>
  <c r="I535" i="11"/>
  <c r="I536" i="11"/>
  <c r="I537" i="11"/>
  <c r="I539" i="11"/>
  <c r="I538" i="11"/>
  <c r="I542" i="11"/>
  <c r="I541" i="11"/>
  <c r="I543" i="11"/>
  <c r="I544" i="11"/>
  <c r="I546" i="11"/>
  <c r="I545" i="11"/>
  <c r="I548" i="11"/>
  <c r="I547" i="11"/>
  <c r="I550" i="11"/>
  <c r="I549" i="11"/>
  <c r="I552" i="11"/>
  <c r="I551" i="11"/>
  <c r="I553" i="11"/>
  <c r="I556" i="11"/>
  <c r="I555" i="11"/>
  <c r="I558" i="11"/>
  <c r="I557" i="11"/>
  <c r="I559" i="11"/>
  <c r="I560" i="11"/>
  <c r="I561" i="11"/>
  <c r="I562" i="11"/>
  <c r="I564" i="11"/>
  <c r="I563" i="11"/>
  <c r="I566" i="11"/>
  <c r="I565" i="11"/>
  <c r="I567" i="11"/>
  <c r="I569" i="11"/>
  <c r="I570" i="11"/>
  <c r="I571" i="11"/>
  <c r="I573" i="11"/>
  <c r="I572" i="11"/>
  <c r="I574" i="11"/>
  <c r="I575" i="11"/>
  <c r="I578" i="11"/>
  <c r="I577" i="11"/>
  <c r="I580" i="11"/>
  <c r="I579" i="11"/>
  <c r="I581" i="11"/>
  <c r="I583" i="11"/>
  <c r="I584" i="11"/>
  <c r="I586" i="11"/>
  <c r="I585" i="11"/>
  <c r="I587" i="11"/>
  <c r="I589" i="11"/>
  <c r="I590" i="11"/>
  <c r="I591" i="11"/>
  <c r="I592" i="11"/>
  <c r="I594" i="11"/>
  <c r="I593" i="11"/>
  <c r="I597" i="11"/>
  <c r="I599" i="11"/>
  <c r="I601" i="11"/>
  <c r="I600" i="11"/>
  <c r="I602" i="11"/>
  <c r="I604" i="11"/>
  <c r="I603" i="11"/>
  <c r="I605" i="11"/>
  <c r="I608" i="11"/>
  <c r="I607" i="11"/>
  <c r="I609" i="11"/>
  <c r="I610" i="11"/>
  <c r="I611" i="11"/>
  <c r="I613" i="11"/>
  <c r="I614" i="11"/>
  <c r="I616" i="11"/>
  <c r="I615" i="11"/>
  <c r="I618" i="11"/>
  <c r="I617" i="11"/>
  <c r="I620" i="11"/>
  <c r="I619" i="11"/>
  <c r="I622" i="11"/>
  <c r="I621" i="11"/>
  <c r="I624" i="11"/>
  <c r="I623" i="11"/>
  <c r="I626" i="11"/>
  <c r="I625" i="11"/>
  <c r="I628" i="11"/>
  <c r="I629" i="11"/>
  <c r="I630" i="11"/>
  <c r="I632" i="11"/>
  <c r="I634" i="11"/>
  <c r="I635" i="11"/>
  <c r="I637" i="11"/>
  <c r="I636" i="11"/>
  <c r="I638" i="11"/>
  <c r="I639" i="11"/>
  <c r="I640" i="11"/>
  <c r="I642" i="11"/>
  <c r="I641" i="11"/>
  <c r="I643" i="11"/>
  <c r="I645" i="11"/>
  <c r="I644" i="11"/>
  <c r="I646" i="11"/>
  <c r="I649" i="11"/>
  <c r="I651" i="11"/>
  <c r="I650" i="11"/>
  <c r="I654" i="11"/>
  <c r="I653" i="11"/>
  <c r="I655" i="11"/>
  <c r="I657" i="11"/>
  <c r="I658" i="11"/>
  <c r="I661" i="11"/>
  <c r="I660" i="11"/>
  <c r="I662" i="11"/>
  <c r="I663" i="11"/>
  <c r="I664" i="11"/>
  <c r="I667" i="11"/>
  <c r="I668" i="11"/>
  <c r="I665" i="11"/>
  <c r="I666" i="11"/>
  <c r="I670" i="11"/>
  <c r="I669" i="11"/>
  <c r="I671" i="11"/>
  <c r="I672" i="11"/>
  <c r="I673" i="11"/>
  <c r="I674" i="11"/>
  <c r="I677" i="11"/>
  <c r="I680" i="11"/>
  <c r="I679" i="11"/>
  <c r="I682" i="11"/>
  <c r="I681" i="11"/>
  <c r="I684" i="11"/>
  <c r="I685" i="11"/>
  <c r="I686" i="11"/>
  <c r="I687" i="11"/>
  <c r="I689" i="11"/>
  <c r="I690" i="11"/>
  <c r="I691" i="11"/>
  <c r="I692" i="11"/>
  <c r="I693" i="11"/>
  <c r="I694" i="11"/>
  <c r="I695" i="11"/>
  <c r="I696" i="11"/>
  <c r="I700" i="11"/>
  <c r="I699" i="11"/>
  <c r="I704" i="11"/>
  <c r="I703" i="11"/>
  <c r="I705" i="11"/>
  <c r="I706" i="11"/>
  <c r="I707" i="11"/>
  <c r="I708" i="11"/>
  <c r="I709" i="11"/>
  <c r="I711" i="11"/>
  <c r="I713" i="11"/>
  <c r="I712" i="11"/>
  <c r="I715" i="11"/>
  <c r="I714" i="11"/>
  <c r="I716" i="11"/>
  <c r="I717" i="11"/>
  <c r="I718" i="11"/>
  <c r="I720" i="11"/>
  <c r="I719" i="11"/>
  <c r="I721" i="11"/>
  <c r="I725" i="11"/>
  <c r="I727" i="11"/>
  <c r="I726" i="11"/>
  <c r="I729" i="11"/>
  <c r="I730" i="11"/>
  <c r="I732" i="11"/>
  <c r="I731" i="11"/>
  <c r="I787" i="11"/>
  <c r="I734" i="11"/>
  <c r="I733" i="11"/>
  <c r="I736" i="11"/>
  <c r="I737" i="11"/>
  <c r="I738" i="11"/>
  <c r="I739" i="11"/>
  <c r="I740" i="11"/>
  <c r="I741" i="11"/>
  <c r="I742" i="11"/>
  <c r="I744" i="11"/>
  <c r="I743" i="11"/>
  <c r="I745" i="11"/>
  <c r="I746" i="11"/>
  <c r="I747" i="11"/>
  <c r="I748" i="11"/>
  <c r="I750" i="11"/>
  <c r="I751" i="11"/>
  <c r="I752" i="11"/>
  <c r="I754" i="11"/>
  <c r="I753" i="11"/>
  <c r="I756" i="11"/>
  <c r="I758" i="11"/>
  <c r="I759" i="11"/>
  <c r="I761" i="11"/>
  <c r="I760" i="11"/>
  <c r="I763" i="11"/>
  <c r="I762" i="11"/>
  <c r="I765" i="11"/>
  <c r="I764" i="11"/>
  <c r="I768" i="11"/>
  <c r="I767" i="11"/>
  <c r="I770" i="11"/>
  <c r="I769" i="11"/>
  <c r="I771" i="11"/>
  <c r="I773" i="11"/>
  <c r="I772" i="11"/>
  <c r="I775" i="11"/>
  <c r="I774" i="11"/>
  <c r="I777" i="11"/>
  <c r="I776" i="11"/>
  <c r="I779" i="11"/>
  <c r="I778" i="11"/>
  <c r="I781" i="11"/>
  <c r="I780" i="11"/>
  <c r="I782" i="11"/>
  <c r="I783" i="11"/>
  <c r="I784" i="11"/>
  <c r="I785" i="11"/>
  <c r="I786" i="11"/>
  <c r="I789" i="11"/>
  <c r="I792" i="11"/>
  <c r="I790" i="11"/>
  <c r="I793" i="11"/>
  <c r="I794" i="11"/>
  <c r="I796" i="11"/>
  <c r="I798" i="11"/>
  <c r="I797" i="11"/>
  <c r="I800" i="11"/>
  <c r="I802" i="11"/>
  <c r="I801" i="11"/>
  <c r="I803" i="11"/>
  <c r="I805" i="11"/>
  <c r="I804" i="11"/>
  <c r="I806" i="11"/>
  <c r="I807" i="11"/>
  <c r="I808" i="11"/>
  <c r="I809" i="11"/>
  <c r="I811" i="11"/>
  <c r="I812" i="11"/>
  <c r="I813" i="11"/>
  <c r="I816" i="11"/>
  <c r="I814" i="11"/>
  <c r="I818" i="11"/>
  <c r="I819" i="11"/>
  <c r="I820" i="11"/>
  <c r="I821" i="11"/>
  <c r="I822" i="11"/>
  <c r="I823" i="11"/>
  <c r="I825" i="11"/>
  <c r="I824" i="11"/>
  <c r="I828" i="11"/>
  <c r="I827" i="11"/>
  <c r="I830" i="11"/>
  <c r="I829" i="11"/>
  <c r="I831" i="11"/>
  <c r="I832" i="11"/>
  <c r="I834" i="11"/>
  <c r="I833" i="11"/>
  <c r="I837" i="11"/>
  <c r="I839" i="11"/>
  <c r="I838" i="11"/>
  <c r="I840" i="11"/>
  <c r="I841" i="11"/>
  <c r="I842" i="11"/>
  <c r="I843" i="11"/>
  <c r="I845" i="11"/>
  <c r="I844" i="11"/>
  <c r="I847" i="11"/>
  <c r="I846" i="11"/>
  <c r="I849" i="11"/>
  <c r="I848" i="11"/>
  <c r="I850" i="11"/>
  <c r="I852" i="11"/>
  <c r="I851" i="11"/>
  <c r="I853" i="11"/>
  <c r="I854" i="11"/>
  <c r="I855" i="11"/>
  <c r="I856" i="11"/>
  <c r="I858" i="11"/>
  <c r="I859" i="11"/>
  <c r="I860" i="11"/>
  <c r="I861" i="11"/>
  <c r="I862" i="11"/>
  <c r="I43" i="11"/>
  <c r="I446" i="11"/>
  <c r="I406" i="11"/>
  <c r="I598" i="11"/>
  <c r="I437" i="11"/>
  <c r="I53" i="11"/>
  <c r="I57" i="11"/>
  <c r="I49" i="11"/>
  <c r="I528" i="11"/>
  <c r="I153" i="11"/>
  <c r="I698" i="11"/>
  <c r="I255" i="11"/>
  <c r="I469" i="11"/>
  <c r="I16" i="11"/>
  <c r="I631" i="11"/>
  <c r="I309" i="11"/>
  <c r="I606" i="11"/>
  <c r="I280" i="11"/>
  <c r="I554" i="11"/>
  <c r="I141" i="11"/>
  <c r="I95" i="11"/>
  <c r="I612" i="11"/>
  <c r="I458" i="11"/>
  <c r="I167" i="11"/>
  <c r="I633" i="11"/>
  <c r="I627" i="11"/>
  <c r="I815" i="11"/>
  <c r="I595" i="11"/>
  <c r="I81" i="11"/>
  <c r="I7" i="11"/>
  <c r="I757" i="11"/>
  <c r="I353" i="11"/>
  <c r="I766" i="11"/>
  <c r="I675" i="11"/>
  <c r="I19" i="11"/>
  <c r="I735" i="11"/>
  <c r="I652" i="11"/>
  <c r="I755" i="11"/>
  <c r="I817" i="11"/>
  <c r="I791" i="11"/>
  <c r="I481" i="11"/>
  <c r="I401" i="11"/>
  <c r="I265" i="11"/>
  <c r="I647" i="11"/>
  <c r="I688" i="11"/>
  <c r="I461" i="11"/>
  <c r="I788" i="11"/>
  <c r="I678" i="11"/>
  <c r="I306" i="11"/>
  <c r="I325" i="11"/>
  <c r="I4" i="11"/>
  <c r="I277" i="11"/>
  <c r="I136" i="11"/>
  <c r="I395" i="11"/>
  <c r="I345" i="11"/>
  <c r="I119" i="11"/>
  <c r="I659" i="11"/>
  <c r="I38" i="11"/>
  <c r="I138" i="11"/>
  <c r="I683" i="11"/>
  <c r="I87" i="11"/>
  <c r="I99" i="11"/>
  <c r="I415" i="11"/>
  <c r="I540" i="11"/>
  <c r="I710" i="11"/>
  <c r="I749" i="11"/>
  <c r="K169" i="11" l="1"/>
  <c r="K791" i="11"/>
  <c r="K742" i="11"/>
  <c r="K828" i="11"/>
  <c r="K597" i="11"/>
  <c r="K19" i="11"/>
  <c r="K483" i="11"/>
  <c r="K488" i="11"/>
  <c r="K138" i="11"/>
  <c r="K833" i="11"/>
  <c r="K788" i="11"/>
  <c r="K849" i="11"/>
  <c r="K521" i="11"/>
  <c r="K367" i="11"/>
  <c r="K10" i="11"/>
  <c r="K26" i="11"/>
  <c r="K356" i="11"/>
  <c r="K458" i="11"/>
  <c r="K806" i="11"/>
  <c r="K692" i="11"/>
  <c r="K646" i="11"/>
  <c r="K605" i="11"/>
  <c r="K536" i="11"/>
  <c r="K321" i="11"/>
  <c r="K574" i="11"/>
  <c r="K453" i="11"/>
  <c r="K374" i="11"/>
  <c r="K270" i="11"/>
  <c r="K166" i="11"/>
  <c r="K92" i="11"/>
  <c r="K446" i="11"/>
  <c r="K560" i="11"/>
  <c r="K468" i="11"/>
  <c r="K836" i="11"/>
  <c r="K244" i="11"/>
  <c r="K164" i="11"/>
  <c r="K120" i="11"/>
  <c r="K50" i="11"/>
  <c r="K530" i="11"/>
  <c r="K850" i="11"/>
  <c r="K711" i="11"/>
  <c r="K637" i="11"/>
  <c r="K539" i="11"/>
  <c r="K444" i="11"/>
  <c r="K848" i="11"/>
  <c r="K649" i="11"/>
  <c r="K698" i="11"/>
  <c r="K821" i="11"/>
  <c r="K765" i="11"/>
  <c r="K737" i="11"/>
  <c r="K400" i="11"/>
  <c r="K334" i="11"/>
  <c r="K271" i="11"/>
  <c r="K406" i="11"/>
  <c r="K405" i="11"/>
  <c r="K129" i="11"/>
  <c r="K535" i="11"/>
  <c r="K484" i="11"/>
  <c r="K398" i="11"/>
  <c r="K361" i="11"/>
  <c r="K242" i="11"/>
  <c r="K232" i="11"/>
  <c r="K192" i="11"/>
  <c r="K121" i="11"/>
  <c r="K36" i="11"/>
  <c r="K857" i="11"/>
  <c r="K755" i="11"/>
  <c r="K604" i="11"/>
  <c r="K548" i="11"/>
  <c r="K482" i="11"/>
  <c r="K452" i="11"/>
  <c r="K384" i="11"/>
  <c r="K372" i="11"/>
  <c r="K343" i="11"/>
  <c r="K320" i="11"/>
  <c r="K231" i="11"/>
  <c r="K218" i="11"/>
  <c r="K179" i="11"/>
  <c r="K133" i="11"/>
  <c r="K65" i="11"/>
  <c r="K33" i="11"/>
  <c r="K368" i="11"/>
  <c r="K306" i="11"/>
  <c r="K43" i="11"/>
  <c r="K808" i="11"/>
  <c r="K768" i="11"/>
  <c r="K694" i="11"/>
  <c r="K667" i="11"/>
  <c r="K592" i="11"/>
  <c r="K563" i="11"/>
  <c r="K510" i="11"/>
  <c r="K485" i="11"/>
  <c r="K234" i="11"/>
  <c r="K683" i="11"/>
  <c r="K678" i="11"/>
  <c r="K837" i="11"/>
  <c r="K807" i="11"/>
  <c r="K764" i="11"/>
  <c r="K738" i="11"/>
  <c r="K680" i="11"/>
  <c r="K619" i="11"/>
  <c r="K509" i="11"/>
  <c r="K289" i="11"/>
  <c r="K654" i="11"/>
  <c r="K861" i="11"/>
  <c r="K790" i="11"/>
  <c r="K708" i="11"/>
  <c r="K634" i="11"/>
  <c r="K620" i="11"/>
  <c r="K550" i="11"/>
  <c r="K454" i="11"/>
  <c r="K362" i="11"/>
  <c r="K290" i="11"/>
  <c r="K194" i="11"/>
  <c r="K638" i="11"/>
  <c r="K183" i="11"/>
  <c r="K522" i="11"/>
  <c r="K440" i="11"/>
  <c r="K319" i="11"/>
  <c r="K220" i="11"/>
  <c r="K178" i="11"/>
  <c r="K107" i="11"/>
  <c r="K22" i="11"/>
  <c r="K838" i="11"/>
  <c r="K805" i="11"/>
  <c r="K587" i="11"/>
  <c r="K506" i="11"/>
  <c r="K427" i="11"/>
  <c r="K359" i="11"/>
  <c r="K268" i="11"/>
  <c r="K190" i="11"/>
  <c r="K90" i="11"/>
  <c r="K652" i="11"/>
  <c r="K823" i="11"/>
  <c r="K739" i="11"/>
  <c r="K622" i="11"/>
  <c r="K552" i="11"/>
  <c r="K474" i="11"/>
  <c r="K735" i="11"/>
  <c r="K664" i="11"/>
  <c r="K352" i="11"/>
  <c r="K750" i="11"/>
  <c r="K721" i="11"/>
  <c r="K663" i="11"/>
  <c r="K575" i="11"/>
  <c r="K562" i="11"/>
  <c r="K495" i="11"/>
  <c r="K470" i="11"/>
  <c r="K346" i="11"/>
  <c r="K258" i="11"/>
  <c r="K24" i="11"/>
  <c r="K489" i="11"/>
  <c r="K391" i="11"/>
  <c r="K508" i="11"/>
  <c r="K414" i="11"/>
  <c r="K347" i="11"/>
  <c r="K288" i="11"/>
  <c r="K135" i="11"/>
  <c r="K52" i="11"/>
  <c r="K9" i="11"/>
  <c r="K627" i="11"/>
  <c r="K40" i="11"/>
  <c r="K690" i="11"/>
  <c r="K494" i="11"/>
  <c r="K399" i="11"/>
  <c r="K333" i="11"/>
  <c r="K300" i="11"/>
  <c r="K257" i="11"/>
  <c r="K150" i="11"/>
  <c r="K76" i="11"/>
  <c r="K8" i="11"/>
  <c r="K633" i="11"/>
  <c r="K794" i="11"/>
  <c r="K752" i="11"/>
  <c r="K679" i="11"/>
  <c r="K431" i="11"/>
  <c r="K167" i="11"/>
  <c r="K822" i="11"/>
  <c r="K751" i="11"/>
  <c r="K693" i="11"/>
  <c r="K549" i="11"/>
  <c r="K776" i="11"/>
  <c r="K677" i="11"/>
  <c r="K507" i="11"/>
  <c r="K441" i="11"/>
  <c r="K386" i="11"/>
  <c r="K520" i="11"/>
  <c r="K79" i="11"/>
  <c r="K610" i="11"/>
  <c r="K263" i="11"/>
  <c r="K466" i="11"/>
  <c r="K332" i="11"/>
  <c r="K243" i="11"/>
  <c r="K151" i="11"/>
  <c r="K77" i="11"/>
  <c r="K325" i="11"/>
  <c r="K852" i="11"/>
  <c r="K95" i="11"/>
  <c r="K534" i="11"/>
  <c r="K438" i="11"/>
  <c r="K286" i="11"/>
  <c r="K204" i="11"/>
  <c r="K104" i="11"/>
  <c r="K749" i="11"/>
  <c r="K839" i="11"/>
  <c r="K727" i="11"/>
  <c r="K651" i="11"/>
  <c r="K577" i="11"/>
  <c r="K498" i="11"/>
  <c r="K274" i="11"/>
  <c r="K255" i="11"/>
  <c r="K793" i="11"/>
  <c r="K725" i="11"/>
  <c r="K537" i="11"/>
  <c r="K389" i="11"/>
  <c r="K659" i="11"/>
  <c r="K847" i="11"/>
  <c r="K409" i="11"/>
  <c r="K186" i="11"/>
  <c r="K128" i="11"/>
  <c r="K429" i="11"/>
  <c r="K417" i="11"/>
  <c r="K302" i="11"/>
  <c r="K245" i="11"/>
  <c r="K741" i="11"/>
  <c r="K143" i="11"/>
  <c r="K496" i="11"/>
  <c r="K387" i="11"/>
  <c r="K299" i="11"/>
  <c r="K23" i="11"/>
  <c r="K469" i="11"/>
  <c r="K778" i="11"/>
  <c r="K607" i="11"/>
  <c r="K525" i="11"/>
  <c r="K455" i="11"/>
  <c r="K862" i="11"/>
  <c r="K779" i="11"/>
  <c r="K709" i="11"/>
  <c r="K635" i="11"/>
  <c r="K608" i="11"/>
  <c r="K162" i="11"/>
  <c r="K763" i="11"/>
  <c r="K262" i="11"/>
  <c r="K56" i="11"/>
  <c r="K376" i="11"/>
  <c r="K125" i="11"/>
  <c r="K227" i="11"/>
  <c r="K824" i="11"/>
  <c r="K171" i="11"/>
  <c r="K547" i="11"/>
  <c r="K426" i="11"/>
  <c r="K648" i="11"/>
  <c r="K256" i="11"/>
  <c r="K207" i="11"/>
  <c r="K64" i="11"/>
  <c r="K576" i="11"/>
  <c r="K102" i="11"/>
  <c r="K684" i="11"/>
  <c r="K337" i="11"/>
  <c r="K817" i="11"/>
  <c r="K553" i="11"/>
  <c r="K314" i="11"/>
  <c r="K233" i="11"/>
  <c r="K106" i="11"/>
  <c r="K556" i="11"/>
  <c r="K16" i="11"/>
  <c r="K519" i="11"/>
  <c r="K412" i="11"/>
  <c r="K187" i="11"/>
  <c r="K456" i="11"/>
  <c r="K598" i="11"/>
  <c r="K55" i="11"/>
  <c r="K582" i="11"/>
  <c r="K564" i="11"/>
  <c r="K486" i="11"/>
  <c r="K416" i="11"/>
  <c r="K322" i="11"/>
  <c r="K301" i="11"/>
  <c r="K247" i="11"/>
  <c r="K196" i="11"/>
  <c r="K93" i="11"/>
  <c r="K461" i="11"/>
  <c r="K860" i="11"/>
  <c r="K820" i="11"/>
  <c r="K777" i="11"/>
  <c r="K748" i="11"/>
  <c r="K691" i="11"/>
  <c r="K662" i="11"/>
  <c r="K617" i="11"/>
  <c r="K313" i="11"/>
  <c r="K528" i="11"/>
  <c r="K774" i="11"/>
  <c r="K747" i="11"/>
  <c r="K706" i="11"/>
  <c r="K673" i="11"/>
  <c r="K630" i="11"/>
  <c r="K780" i="11"/>
  <c r="K647" i="11"/>
  <c r="K141" i="11"/>
  <c r="K71" i="11"/>
  <c r="K345" i="11"/>
  <c r="K265" i="11"/>
  <c r="K757" i="11"/>
  <c r="K554" i="11"/>
  <c r="K57" i="11"/>
  <c r="K856" i="11"/>
  <c r="K845" i="11"/>
  <c r="K829" i="11"/>
  <c r="K814" i="11"/>
  <c r="K801" i="11"/>
  <c r="K785" i="11"/>
  <c r="K772" i="11"/>
  <c r="K761" i="11"/>
  <c r="K745" i="11"/>
  <c r="K787" i="11"/>
  <c r="K717" i="11"/>
  <c r="K703" i="11"/>
  <c r="K687" i="11"/>
  <c r="K671" i="11"/>
  <c r="K658" i="11"/>
  <c r="K641" i="11"/>
  <c r="K628" i="11"/>
  <c r="K616" i="11"/>
  <c r="K600" i="11"/>
  <c r="K586" i="11"/>
  <c r="K571" i="11"/>
  <c r="K557" i="11"/>
  <c r="K546" i="11"/>
  <c r="K531" i="11"/>
  <c r="K516" i="11"/>
  <c r="K504" i="11"/>
  <c r="K493" i="11"/>
  <c r="K478" i="11"/>
  <c r="K465" i="11"/>
  <c r="K451" i="11"/>
  <c r="K436" i="11"/>
  <c r="K425" i="11"/>
  <c r="K410" i="11"/>
  <c r="K397" i="11"/>
  <c r="K382" i="11"/>
  <c r="K371" i="11"/>
  <c r="K342" i="11"/>
  <c r="K523" i="11"/>
  <c r="K442" i="11"/>
  <c r="K363" i="11"/>
  <c r="K675" i="11"/>
  <c r="K834" i="11"/>
  <c r="K736" i="11"/>
  <c r="K434" i="11"/>
  <c r="K766" i="11"/>
  <c r="K832" i="11"/>
  <c r="K733" i="11"/>
  <c r="K645" i="11"/>
  <c r="K618" i="11"/>
  <c r="K572" i="11"/>
  <c r="K858" i="11"/>
  <c r="K395" i="11"/>
  <c r="K401" i="11"/>
  <c r="K7" i="11"/>
  <c r="K280" i="11"/>
  <c r="K53" i="11"/>
  <c r="K855" i="11"/>
  <c r="K843" i="11"/>
  <c r="K830" i="11"/>
  <c r="K816" i="11"/>
  <c r="K802" i="11"/>
  <c r="K784" i="11"/>
  <c r="K773" i="11"/>
  <c r="K759" i="11"/>
  <c r="K743" i="11"/>
  <c r="K731" i="11"/>
  <c r="K716" i="11"/>
  <c r="K704" i="11"/>
  <c r="K686" i="11"/>
  <c r="K669" i="11"/>
  <c r="K657" i="11"/>
  <c r="K642" i="11"/>
  <c r="K625" i="11"/>
  <c r="K614" i="11"/>
  <c r="K601" i="11"/>
  <c r="K584" i="11"/>
  <c r="K570" i="11"/>
  <c r="K558" i="11"/>
  <c r="K544" i="11"/>
  <c r="K532" i="11"/>
  <c r="K515" i="11"/>
  <c r="K503" i="11"/>
  <c r="K490" i="11"/>
  <c r="K479" i="11"/>
  <c r="K462" i="11"/>
  <c r="K448" i="11"/>
  <c r="K435" i="11"/>
  <c r="K423" i="11"/>
  <c r="K411" i="11"/>
  <c r="K394" i="11"/>
  <c r="K383" i="11"/>
  <c r="K370" i="11"/>
  <c r="K357" i="11"/>
  <c r="K341" i="11"/>
  <c r="K497" i="11"/>
  <c r="K428" i="11"/>
  <c r="K349" i="11"/>
  <c r="K272" i="11"/>
  <c r="K110" i="11"/>
  <c r="K612" i="11"/>
  <c r="K804" i="11"/>
  <c r="K719" i="11"/>
  <c r="K632" i="11"/>
  <c r="K710" i="11"/>
  <c r="K688" i="11"/>
  <c r="K859" i="11"/>
  <c r="K789" i="11"/>
  <c r="K653" i="11"/>
  <c r="K119" i="11"/>
  <c r="K844" i="11"/>
  <c r="K217" i="11"/>
  <c r="K481" i="11"/>
  <c r="K437" i="11"/>
  <c r="K842" i="11"/>
  <c r="K800" i="11"/>
  <c r="K758" i="11"/>
  <c r="K714" i="11"/>
  <c r="K685" i="11"/>
  <c r="K670" i="11"/>
  <c r="K640" i="11"/>
  <c r="K613" i="11"/>
  <c r="K583" i="11"/>
  <c r="K569" i="11"/>
  <c r="K555" i="11"/>
  <c r="K543" i="11"/>
  <c r="K529" i="11"/>
  <c r="K514" i="11"/>
  <c r="K501" i="11"/>
  <c r="K491" i="11"/>
  <c r="K477" i="11"/>
  <c r="K463" i="11"/>
  <c r="K449" i="11"/>
  <c r="K433" i="11"/>
  <c r="K422" i="11"/>
  <c r="K408" i="11"/>
  <c r="K392" i="11"/>
  <c r="K381" i="11"/>
  <c r="K369" i="11"/>
  <c r="K355" i="11"/>
  <c r="K340" i="11"/>
  <c r="K327" i="11"/>
  <c r="K316" i="11"/>
  <c r="K701" i="11"/>
  <c r="K307" i="11"/>
  <c r="K296" i="11"/>
  <c r="K278" i="11"/>
  <c r="K264" i="11"/>
  <c r="K252" i="11"/>
  <c r="K578" i="11"/>
  <c r="K471" i="11"/>
  <c r="K403" i="11"/>
  <c r="K375" i="11"/>
  <c r="K335" i="11"/>
  <c r="K259" i="11"/>
  <c r="K208" i="11"/>
  <c r="K155" i="11"/>
  <c r="K38" i="11"/>
  <c r="K153" i="11"/>
  <c r="K846" i="11"/>
  <c r="K792" i="11"/>
  <c r="K762" i="11"/>
  <c r="K707" i="11"/>
  <c r="K674" i="11"/>
  <c r="K644" i="11"/>
  <c r="K603" i="11"/>
  <c r="K782" i="11"/>
  <c r="K78" i="11"/>
  <c r="K819" i="11"/>
  <c r="K720" i="11"/>
  <c r="K660" i="11"/>
  <c r="K213" i="11"/>
  <c r="K287" i="11"/>
  <c r="K353" i="11"/>
  <c r="K49" i="11"/>
  <c r="K722" i="11"/>
  <c r="K136" i="11"/>
  <c r="K81" i="11"/>
  <c r="K606" i="11"/>
  <c r="K854" i="11"/>
  <c r="K827" i="11"/>
  <c r="K813" i="11"/>
  <c r="K783" i="11"/>
  <c r="K771" i="11"/>
  <c r="K744" i="11"/>
  <c r="K732" i="11"/>
  <c r="K699" i="11"/>
  <c r="K655" i="11"/>
  <c r="K626" i="11"/>
  <c r="K599" i="11"/>
  <c r="K277" i="11"/>
  <c r="K595" i="11"/>
  <c r="K309" i="11"/>
  <c r="K853" i="11"/>
  <c r="K812" i="11"/>
  <c r="K797" i="11"/>
  <c r="K769" i="11"/>
  <c r="K756" i="11"/>
  <c r="K730" i="11"/>
  <c r="K715" i="11"/>
  <c r="K700" i="11"/>
  <c r="K666" i="11"/>
  <c r="K639" i="11"/>
  <c r="K623" i="11"/>
  <c r="K611" i="11"/>
  <c r="K581" i="11"/>
  <c r="K567" i="11"/>
  <c r="K541" i="11"/>
  <c r="K527" i="11"/>
  <c r="K513" i="11"/>
  <c r="K502" i="11"/>
  <c r="K475" i="11"/>
  <c r="K460" i="11"/>
  <c r="K447" i="11"/>
  <c r="K421" i="11"/>
  <c r="K393" i="11"/>
  <c r="K380" i="11"/>
  <c r="K366" i="11"/>
  <c r="K338" i="11"/>
  <c r="K328" i="11"/>
  <c r="K281" i="11"/>
  <c r="K308" i="11"/>
  <c r="K294" i="11"/>
  <c r="K250" i="11"/>
  <c r="K225" i="11"/>
  <c r="K174" i="11"/>
  <c r="K144" i="11"/>
  <c r="K97" i="11"/>
  <c r="K44" i="11"/>
  <c r="K30" i="11"/>
  <c r="K219" i="11"/>
  <c r="K206" i="11"/>
  <c r="K180" i="11"/>
  <c r="K168" i="11"/>
  <c r="K152" i="11"/>
  <c r="K137" i="11"/>
  <c r="K123" i="11"/>
  <c r="K91" i="11"/>
  <c r="K66" i="11"/>
  <c r="K51" i="11"/>
  <c r="K35" i="11"/>
  <c r="K11" i="11"/>
  <c r="K697" i="11"/>
  <c r="K799" i="11"/>
  <c r="K472" i="11"/>
  <c r="K4" i="11"/>
  <c r="K815" i="11"/>
  <c r="K631" i="11"/>
  <c r="K851" i="11"/>
  <c r="K840" i="11"/>
  <c r="K811" i="11"/>
  <c r="K798" i="11"/>
  <c r="K770" i="11"/>
  <c r="K753" i="11"/>
  <c r="K729" i="11"/>
  <c r="K712" i="11"/>
  <c r="K696" i="11"/>
  <c r="K681" i="11"/>
  <c r="K665" i="11"/>
  <c r="K624" i="11"/>
  <c r="K593" i="11"/>
  <c r="K579" i="11"/>
  <c r="K565" i="11"/>
  <c r="K542" i="11"/>
  <c r="K526" i="11"/>
  <c r="K511" i="11"/>
  <c r="K500" i="11"/>
  <c r="K476" i="11"/>
  <c r="K459" i="11"/>
  <c r="K445" i="11"/>
  <c r="K432" i="11"/>
  <c r="K420" i="11"/>
  <c r="K378" i="11"/>
  <c r="K354" i="11"/>
  <c r="K339" i="11"/>
  <c r="K326" i="11"/>
  <c r="K111" i="11"/>
  <c r="K305" i="11"/>
  <c r="K293" i="11"/>
  <c r="K275" i="11"/>
  <c r="K248" i="11"/>
  <c r="K236" i="11"/>
  <c r="K223" i="11"/>
  <c r="K211" i="11"/>
  <c r="K199" i="11"/>
  <c r="K157" i="11"/>
  <c r="K113" i="11"/>
  <c r="K98" i="11"/>
  <c r="K82" i="11"/>
  <c r="K58" i="11"/>
  <c r="K41" i="11"/>
  <c r="K28" i="11"/>
  <c r="K15" i="11"/>
  <c r="K835" i="11"/>
  <c r="K165" i="11"/>
  <c r="K126" i="11"/>
  <c r="K825" i="11"/>
  <c r="K809" i="11"/>
  <c r="K796" i="11"/>
  <c r="K781" i="11"/>
  <c r="K767" i="11"/>
  <c r="K754" i="11"/>
  <c r="K740" i="11"/>
  <c r="K726" i="11"/>
  <c r="K713" i="11"/>
  <c r="K695" i="11"/>
  <c r="K682" i="11"/>
  <c r="K668" i="11"/>
  <c r="K650" i="11"/>
  <c r="K636" i="11"/>
  <c r="K621" i="11"/>
  <c r="K609" i="11"/>
  <c r="K594" i="11"/>
  <c r="K580" i="11"/>
  <c r="K566" i="11"/>
  <c r="K551" i="11"/>
  <c r="K538" i="11"/>
  <c r="K524" i="11"/>
  <c r="K512" i="11"/>
  <c r="K499" i="11"/>
  <c r="K487" i="11"/>
  <c r="K473" i="11"/>
  <c r="K457" i="11"/>
  <c r="K443" i="11"/>
  <c r="K430" i="11"/>
  <c r="K418" i="11"/>
  <c r="K404" i="11"/>
  <c r="K390" i="11"/>
  <c r="K379" i="11"/>
  <c r="K364" i="11"/>
  <c r="K350" i="11"/>
  <c r="K336" i="11"/>
  <c r="K323" i="11"/>
  <c r="K312" i="11"/>
  <c r="K568" i="11"/>
  <c r="K304" i="11"/>
  <c r="K292" i="11"/>
  <c r="K273" i="11"/>
  <c r="K261" i="11"/>
  <c r="K249" i="11"/>
  <c r="K235" i="11"/>
  <c r="K224" i="11"/>
  <c r="K210" i="11"/>
  <c r="K197" i="11"/>
  <c r="K184" i="11"/>
  <c r="K172" i="11"/>
  <c r="K156" i="11"/>
  <c r="K142" i="11"/>
  <c r="K127" i="11"/>
  <c r="K112" i="11"/>
  <c r="K96" i="11"/>
  <c r="K83" i="11"/>
  <c r="K68" i="11"/>
  <c r="K42" i="11"/>
  <c r="K27" i="11"/>
  <c r="K13" i="11"/>
  <c r="K810" i="11"/>
  <c r="K728" i="11"/>
  <c r="K419" i="11"/>
  <c r="K402" i="11"/>
  <c r="K388" i="11"/>
  <c r="K377" i="11"/>
  <c r="K365" i="11"/>
  <c r="K348" i="11"/>
  <c r="K324" i="11"/>
  <c r="K795" i="11"/>
  <c r="K596" i="11"/>
  <c r="K303" i="11"/>
  <c r="K291" i="11"/>
  <c r="K246" i="11"/>
  <c r="K221" i="11"/>
  <c r="K209" i="11"/>
  <c r="K195" i="11"/>
  <c r="K181" i="11"/>
  <c r="K170" i="11"/>
  <c r="K154" i="11"/>
  <c r="K140" i="11"/>
  <c r="K124" i="11"/>
  <c r="K109" i="11"/>
  <c r="K94" i="11"/>
  <c r="K80" i="11"/>
  <c r="K69" i="11"/>
  <c r="K39" i="11"/>
  <c r="K25" i="11"/>
  <c r="K12" i="11"/>
  <c r="K222" i="11"/>
  <c r="K182" i="11"/>
  <c r="K139" i="11"/>
  <c r="K122" i="11"/>
  <c r="K108" i="11"/>
  <c r="K67" i="11"/>
  <c r="K54" i="11"/>
  <c r="K37" i="11"/>
  <c r="K467" i="11"/>
  <c r="K193" i="11"/>
  <c r="K831" i="11"/>
  <c r="K818" i="11"/>
  <c r="K803" i="11"/>
  <c r="K786" i="11"/>
  <c r="K775" i="11"/>
  <c r="K760" i="11"/>
  <c r="K746" i="11"/>
  <c r="K734" i="11"/>
  <c r="K718" i="11"/>
  <c r="K705" i="11"/>
  <c r="K689" i="11"/>
  <c r="K672" i="11"/>
  <c r="K661" i="11"/>
  <c r="K643" i="11"/>
  <c r="K629" i="11"/>
  <c r="K615" i="11"/>
  <c r="K602" i="11"/>
  <c r="K585" i="11"/>
  <c r="K573" i="11"/>
  <c r="K559" i="11"/>
  <c r="K545" i="11"/>
  <c r="K533" i="11"/>
  <c r="K518" i="11"/>
  <c r="K505" i="11"/>
  <c r="K492" i="11"/>
  <c r="K480" i="11"/>
  <c r="K464" i="11"/>
  <c r="K450" i="11"/>
  <c r="K439" i="11"/>
  <c r="K424" i="11"/>
  <c r="K413" i="11"/>
  <c r="K396" i="11"/>
  <c r="K385" i="11"/>
  <c r="K373" i="11"/>
  <c r="K360" i="11"/>
  <c r="K344" i="11"/>
  <c r="K330" i="11"/>
  <c r="K317" i="11"/>
  <c r="K202" i="11"/>
  <c r="K2" i="11"/>
  <c r="K298" i="11"/>
  <c r="K284" i="11"/>
  <c r="K269" i="11"/>
  <c r="K253" i="11"/>
  <c r="K240" i="11"/>
  <c r="K230" i="11"/>
  <c r="K215" i="11"/>
  <c r="K205" i="11"/>
  <c r="K191" i="11"/>
  <c r="K176" i="11"/>
  <c r="K163" i="11"/>
  <c r="K149" i="11"/>
  <c r="K134" i="11"/>
  <c r="K117" i="11"/>
  <c r="K105" i="11"/>
  <c r="K89" i="11"/>
  <c r="K75" i="11"/>
  <c r="K63" i="11"/>
  <c r="K48" i="11"/>
  <c r="K34" i="11"/>
  <c r="K21" i="11"/>
  <c r="K6" i="11"/>
  <c r="K676" i="11"/>
  <c r="K351" i="11"/>
  <c r="K540" i="11"/>
  <c r="K331" i="11"/>
  <c r="K318" i="11"/>
  <c r="K656" i="11"/>
  <c r="K311" i="11"/>
  <c r="K297" i="11"/>
  <c r="K285" i="11"/>
  <c r="K266" i="11"/>
  <c r="K254" i="11"/>
  <c r="K241" i="11"/>
  <c r="K229" i="11"/>
  <c r="K216" i="11"/>
  <c r="K203" i="11"/>
  <c r="K189" i="11"/>
  <c r="K177" i="11"/>
  <c r="K161" i="11"/>
  <c r="K147" i="11"/>
  <c r="K132" i="11"/>
  <c r="K118" i="11"/>
  <c r="K103" i="11"/>
  <c r="K88" i="11"/>
  <c r="K74" i="11"/>
  <c r="K61" i="11"/>
  <c r="K46" i="11"/>
  <c r="K31" i="11"/>
  <c r="K20" i="11"/>
  <c r="K5" i="11"/>
  <c r="K407" i="11"/>
  <c r="K282" i="11"/>
  <c r="K415" i="11"/>
  <c r="K329" i="11"/>
  <c r="K315" i="11"/>
  <c r="K702" i="11"/>
  <c r="K310" i="11"/>
  <c r="K295" i="11"/>
  <c r="K283" i="11"/>
  <c r="K267" i="11"/>
  <c r="K251" i="11"/>
  <c r="K239" i="11"/>
  <c r="K228" i="11"/>
  <c r="K214" i="11"/>
  <c r="K200" i="11"/>
  <c r="K188" i="11"/>
  <c r="K175" i="11"/>
  <c r="K160" i="11"/>
  <c r="K148" i="11"/>
  <c r="K130" i="11"/>
  <c r="K116" i="11"/>
  <c r="K101" i="11"/>
  <c r="K86" i="11"/>
  <c r="K73" i="11"/>
  <c r="K62" i="11"/>
  <c r="K47" i="11"/>
  <c r="K32" i="11"/>
  <c r="K17" i="11"/>
  <c r="K3" i="11"/>
  <c r="K146" i="11"/>
  <c r="K279" i="11"/>
  <c r="K99" i="11"/>
  <c r="K238" i="11"/>
  <c r="K226" i="11"/>
  <c r="K212" i="11"/>
  <c r="K201" i="11"/>
  <c r="K185" i="11"/>
  <c r="K173" i="11"/>
  <c r="K158" i="11"/>
  <c r="K145" i="11"/>
  <c r="K131" i="11"/>
  <c r="K115" i="11"/>
  <c r="K100" i="11"/>
  <c r="K84" i="11"/>
  <c r="K72" i="11"/>
  <c r="K59" i="11"/>
  <c r="K45" i="11"/>
  <c r="K29" i="11"/>
  <c r="K18" i="11"/>
  <c r="K723" i="11"/>
  <c r="K588" i="11"/>
  <c r="K517" i="11"/>
  <c r="K276" i="11"/>
  <c r="K237" i="11"/>
  <c r="K198" i="11"/>
  <c r="K159" i="11"/>
  <c r="K114" i="11"/>
  <c r="K85" i="11"/>
  <c r="K70" i="11"/>
  <c r="K60" i="11"/>
  <c r="K14" i="11"/>
  <c r="K724" i="11"/>
  <c r="K826" i="11"/>
  <c r="K87"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219930C-99CE-4755-A131-1BC0F8045112}" keepAlive="1" name="Consulta - Archivo de ejemplo" description="Conexión a la consulta 'Archivo de ejemplo' en el libro." type="5" refreshedVersion="0" background="1">
    <dbPr connection="Provider=Microsoft.Mashup.OleDb.1;Data Source=$Workbook$;Location=&quot;Archivo de ejemplo&quot;;Extended Properties=&quot;&quot;" command="SELECT * FROM [Archivo de ejemplo]"/>
  </connection>
  <connection id="2" xr16:uid="{EBC07D4B-82E8-4B9C-BAFF-2D14CDE6DDAA}" keepAlive="1" name="Consulta - Archivo de ejemplo (2)" description="Conexión a la consulta 'Archivo de ejemplo (2)' en el libro." type="5" refreshedVersion="0" background="1">
    <dbPr connection="Provider=Microsoft.Mashup.OleDb.1;Data Source=$Workbook$;Location=&quot;Archivo de ejemplo (2)&quot;;Extended Properties=&quot;&quot;" command="SELECT * FROM [Archivo de ejemplo (2)]"/>
  </connection>
  <connection id="3" xr16:uid="{59D47095-6F99-4F12-99A4-AAA3BE7D33C7}" keepAlive="1" name="Consulta - Archivo de ejemplo (3)" description="Conexión a la consulta 'Archivo de ejemplo (3)' en el libro." type="5" refreshedVersion="0" background="1">
    <dbPr connection="Provider=Microsoft.Mashup.OleDb.1;Data Source=$Workbook$;Location=&quot;Archivo de ejemplo (3)&quot;;Extended Properties=&quot;&quot;" command="SELECT * FROM [Archivo de ejemplo (3)]"/>
  </connection>
  <connection id="4" xr16:uid="{1C6F0AAE-035C-48DF-94B5-CB99B1DDAF2B}" keepAlive="1" name="Consulta - Archivo de ejemplo (4)" description="Conexión a la consulta 'Archivo de ejemplo (4)' en el libro." type="5" refreshedVersion="0" background="1">
    <dbPr connection="Provider=Microsoft.Mashup.OleDb.1;Data Source=$Workbook$;Location=&quot;Archivo de ejemplo (4)&quot;;Extended Properties=&quot;&quot;" command="SELECT * FROM [Archivo de ejemplo (4)]"/>
  </connection>
  <connection id="5" xr16:uid="{1B777479-52F2-4F2B-A73D-5067F0879B18}" keepAlive="1" name="Consulta - Archivo de ejemplo (5)" description="Conexión a la consulta 'Archivo de ejemplo (5)' en el libro." type="5" refreshedVersion="0" background="1">
    <dbPr connection="Provider=Microsoft.Mashup.OleDb.1;Data Source=$Workbook$;Location=&quot;Archivo de ejemplo (5)&quot;;Extended Properties=&quot;&quot;" command="SELECT * FROM [Archivo de ejemplo (5)]"/>
  </connection>
  <connection id="6" xr16:uid="{0E447652-EEED-41F1-B45B-A6435DEFC355}" keepAlive="1" name="Consulta - Archivo de ejemplo (6)" description="Conexión a la consulta 'Archivo de ejemplo (6)' en el libro." type="5" refreshedVersion="0" background="1">
    <dbPr connection="Provider=Microsoft.Mashup.OleDb.1;Data Source=$Workbook$;Location=&quot;Archivo de ejemplo (6)&quot;;Extended Properties=&quot;&quot;" command="SELECT * FROM [Archivo de ejemplo (6)]"/>
  </connection>
  <connection id="7" xr16:uid="{185EAA7A-8113-48D0-B5E5-79CC4D1023E5}" keepAlive="1" name="Consulta - Archivo de ejemplo (7)" description="Conexión a la consulta 'Archivo de ejemplo (7)' en el libro." type="5" refreshedVersion="0" background="1">
    <dbPr connection="Provider=Microsoft.Mashup.OleDb.1;Data Source=$Workbook$;Location=&quot;Archivo de ejemplo (7)&quot;;Extended Properties=&quot;&quot;" command="SELECT * FROM [Archivo de ejemplo (7)]"/>
  </connection>
  <connection id="8" xr16:uid="{FA22EE52-BA91-441C-92C3-F4D44869F877}" keepAlive="1" name="Consulta - Archivo de ejemplo (8)" description="Conexión a la consulta 'Archivo de ejemplo (8)' en el libro." type="5" refreshedVersion="0" background="1">
    <dbPr connection="Provider=Microsoft.Mashup.OleDb.1;Data Source=$Workbook$;Location=&quot;Archivo de ejemplo (8)&quot;;Extended Properties=&quot;&quot;" command="SELECT * FROM [Archivo de ejemplo (8)]"/>
  </connection>
  <connection id="9" xr16:uid="{10C27C60-9F0A-49FD-AE7A-0CD70AFBDA4C}" keepAlive="1" name="Consulta - Archivo de ejemplo (9)" description="Conexión a la consulta 'Archivo de ejemplo (9)' en el libro." type="5" refreshedVersion="0" background="1">
    <dbPr connection="Provider=Microsoft.Mashup.OleDb.1;Data Source=$Workbook$;Location=&quot;Archivo de ejemplo (9)&quot;;Extended Properties=&quot;&quot;" command="SELECT * FROM [Archivo de ejemplo (9)]"/>
  </connection>
  <connection id="10" xr16:uid="{A1A02509-F8F8-4397-B970-B7834F46B380}" keepAlive="1" name="Consulta - EC_1" description="Conexión a la consulta 'EC_1' en el libro." type="5" refreshedVersion="0" background="1" saveData="1">
    <dbPr connection="Provider=Microsoft.Mashup.OleDb.1;Data Source=$Workbook$;Location=EC_1;Extended Properties=&quot;&quot;" command="SELECT * FROM [EC_1]"/>
  </connection>
  <connection id="11" xr16:uid="{15181A57-582B-45CA-AEAB-E917F54E34F8}" keepAlive="1" name="Consulta - EC_1 (2)" description="Conexión a la consulta 'EC_1 (2)' en el libro." type="5" refreshedVersion="0" background="1" saveData="1">
    <dbPr connection="Provider=Microsoft.Mashup.OleDb.1;Data Source=$Workbook$;Location=&quot;EC_1 (2)&quot;;Extended Properties=&quot;&quot;" command="SELECT * FROM [EC_1 (2)]"/>
  </connection>
  <connection id="12" xr16:uid="{98E0FF0D-3A5E-400D-86EE-2A3117F29AFC}" keepAlive="1" name="Consulta - Evaluaci_n_de_Documentos_ACM" description="Conexión a la consulta 'Evaluaci_n_de_Documentos_ACM' en el libro." type="5" refreshedVersion="8" background="1" saveData="1">
    <dbPr connection="Provider=Microsoft.Mashup.OleDb.1;Data Source=$Workbook$;Location=Evaluaci_n_de_Documentos_ACM;Extended Properties=&quot;&quot;" command="SELECT * FROM [Evaluaci_n_de_Documentos_ACM]"/>
  </connection>
  <connection id="13" xr16:uid="{37F4B3E9-3300-4403-82AD-78D4BBF1ADFA}" keepAlive="1" name="Consulta - Evaluaci_n_de_Documentos_IEEE_1" description="Conexión a la consulta 'Evaluaci_n_de_Documentos_IEEE_1' en el libro." type="5" refreshedVersion="8" background="1" saveData="1">
    <dbPr connection="Provider=Microsoft.Mashup.OleDb.1;Data Source=$Workbook$;Location=Evaluaci_n_de_Documentos_IEEE_1;Extended Properties=&quot;&quot;" command="SELECT * FROM [Evaluaci_n_de_Documentos_IEEE_1]"/>
  </connection>
  <connection id="14" xr16:uid="{7CA123D7-3C2E-4061-9E4A-E5CCE09E17ED}" keepAlive="1" name="Consulta - Evaluaci_n_de_Documentos_IEEE_2" description="Conexión a la consulta 'Evaluaci_n_de_Documentos_IEEE_2' en el libro." type="5" refreshedVersion="8" background="1" saveData="1">
    <dbPr connection="Provider=Microsoft.Mashup.OleDb.1;Data Source=$Workbook$;Location=Evaluaci_n_de_Documentos_IEEE_2;Extended Properties=&quot;&quot;" command="SELECT * FROM [Evaluaci_n_de_Documentos_IEEE_2]"/>
  </connection>
  <connection id="15" xr16:uid="{CC960548-6D36-46AC-A689-034783D18D6C}" keepAlive="1" name="Consulta - Evaluaci_n_de_Documentos_IEEE_3" description="Conexión a la consulta 'Evaluaci_n_de_Documentos_IEEE_3' en el libro." type="5" refreshedVersion="8" background="1" saveData="1">
    <dbPr connection="Provider=Microsoft.Mashup.OleDb.1;Data Source=$Workbook$;Location=Evaluaci_n_de_Documentos_IEEE_3;Extended Properties=&quot;&quot;" command="SELECT * FROM [Evaluaci_n_de_Documentos_IEEE_3]"/>
  </connection>
  <connection id="16" xr16:uid="{375198BB-15A7-4B58-A009-BB2C4AAAA909}" keepAlive="1" name="Consulta - Evaluaci_n_de_Documentos_WOS" description="Conexión a la consulta 'Evaluaci_n_de_Documentos_WOS' en el libro." type="5" refreshedVersion="8" background="1" saveData="1">
    <dbPr connection="Provider=Microsoft.Mashup.OleDb.1;Data Source=$Workbook$;Location=Evaluaci_n_de_Documentos_WOS;Extended Properties=&quot;&quot;" command="SELECT * FROM [Evaluaci_n_de_Documentos_WOS]"/>
  </connection>
  <connection id="17" xr16:uid="{6BCCB585-7A93-4EAF-9D82-990EE66E7DB0}" keepAlive="1" name="Consulta - Extracción" description="Conexión a la consulta 'Extracción' en el libro." type="5" refreshedVersion="0" background="1" saveData="1">
    <dbPr connection="Provider=Microsoft.Mashup.OleDb.1;Data Source=$Workbook$;Location=Extracción;Extended Properties=&quot;&quot;" command="SELECT * FROM [Extracción]"/>
  </connection>
  <connection id="18" xr16:uid="{DABB4424-9A07-4E16-AC7E-6AB2B574FFCC}" keepAlive="1" name="Consulta - Extracción (2)" description="Conexión a la consulta 'Extracción (2)' en el libro." type="5" refreshedVersion="0" background="1" saveData="1">
    <dbPr connection="Provider=Microsoft.Mashup.OleDb.1;Data Source=$Workbook$;Location=&quot;Extracción (2)&quot;;Extended Properties=&quot;&quot;" command="SELECT * FROM [Extracción (2)]"/>
  </connection>
  <connection id="19" xr16:uid="{40F304CC-0AA3-4477-B394-85FAACFBD77D}" keepAlive="1" name="Consulta - Extracción (3)" description="Conexión a la consulta 'Extracción (3)' en el libro." type="5" refreshedVersion="0" background="1" saveData="1">
    <dbPr connection="Provider=Microsoft.Mashup.OleDb.1;Data Source=$Workbook$;Location=&quot;Extracción (3)&quot;;Extended Properties=&quot;&quot;" command="SELECT * FROM [Extracción (3)]"/>
  </connection>
  <connection id="20" xr16:uid="{7465F09F-403F-4535-A241-D51F9AD23C79}" keepAlive="1" name="Consulta - Extracción (4)" description="Conexión a la consulta 'Extracción (4)' en el libro." type="5" refreshedVersion="0" background="1" saveData="1">
    <dbPr connection="Provider=Microsoft.Mashup.OleDb.1;Data Source=$Workbook$;Location=&quot;Extracción (4)&quot;;Extended Properties=&quot;&quot;" command="SELECT * FROM [Extracción (4)]"/>
  </connection>
  <connection id="21" xr16:uid="{C86C23A1-1F1C-4B05-A081-62DA8CB2FA88}" keepAlive="1" name="Consulta - Extracción (5)" description="Conexión a la consulta 'Extracción (5)' en el libro." type="5" refreshedVersion="8" background="1" saveData="1">
    <dbPr connection="Provider=Microsoft.Mashup.OleDb.1;Data Source=$Workbook$;Location=&quot;Extracción (5)&quot;;Extended Properties=&quot;&quot;" command="SELECT * FROM [Extracción (5)]"/>
  </connection>
  <connection id="22" xr16:uid="{EA48E4EC-4B83-4BC5-A187-504CA004A13F}" keepAlive="1" name="Consulta - Extracción (6)" description="Conexión a la consulta 'Extracción (6)' en el libro." type="5" refreshedVersion="8" background="1" saveData="1">
    <dbPr connection="Provider=Microsoft.Mashup.OleDb.1;Data Source=$Workbook$;Location=&quot;Extracción (6)&quot;;Extended Properties=&quot;&quot;" command="SELECT * FROM [Extracción (6)]"/>
  </connection>
  <connection id="23" xr16:uid="{9FC30837-2407-48C9-AA94-2F95DB97A699}" keepAlive="1" name="Consulta - Paises" description="Conexión a la consulta 'Paises' en el libro." type="5" refreshedVersion="0" background="1" saveData="1">
    <dbPr connection="Provider=Microsoft.Mashup.OleDb.1;Data Source=$Workbook$;Location=Paises;Extended Properties=&quot;&quot;" command="SELECT * FROM [Paises]"/>
  </connection>
  <connection id="24" xr16:uid="{70529BC0-480F-4F12-B307-5CC99A7FCD94}" keepAlive="1" name="Consulta - Paises (2)" description="Conexión a la consulta 'Paises (2)' en el libro." type="5" refreshedVersion="8" background="1" saveData="1">
    <dbPr connection="Provider=Microsoft.Mashup.OleDb.1;Data Source=$Workbook$;Location=&quot;Paises (2)&quot;;Extended Properties=&quot;&quot;" command="SELECT * FROM [Paises (2)]"/>
  </connection>
  <connection id="25" xr16:uid="{9EFEE73F-4F2B-4882-917B-8E93BD178BD6}" keepAlive="1" name="Consulta - Parámetro1" description="Conexión a la consulta 'Parámetro1' en el libro." type="5" refreshedVersion="0" background="1">
    <dbPr connection="Provider=Microsoft.Mashup.OleDb.1;Data Source=$Workbook$;Location=Parámetro1;Extended Properties=&quot;&quot;" command="SELECT * FROM [Parámetro1]"/>
  </connection>
  <connection id="26" xr16:uid="{FDDD94E6-ADC6-4340-8161-72EA64791CF8}" keepAlive="1" name="Consulta - Parámetro2" description="Conexión a la consulta 'Parámetro2' en el libro." type="5" refreshedVersion="0" background="1">
    <dbPr connection="Provider=Microsoft.Mashup.OleDb.1;Data Source=$Workbook$;Location=Parámetro2;Extended Properties=&quot;&quot;" command="SELECT * FROM [Parámetro2]"/>
  </connection>
  <connection id="27" xr16:uid="{D33C4AD4-662B-48A8-B58C-26FCCCA51CE0}" keepAlive="1" name="Consulta - Parámetro3" description="Conexión a la consulta 'Parámetro3' en el libro." type="5" refreshedVersion="0" background="1">
    <dbPr connection="Provider=Microsoft.Mashup.OleDb.1;Data Source=$Workbook$;Location=Parámetro3;Extended Properties=&quot;&quot;" command="SELECT * FROM [Parámetro3]"/>
  </connection>
  <connection id="28" xr16:uid="{98F58FA1-DA41-4FCA-8BBC-732724114487}" keepAlive="1" name="Consulta - Parámetro4" description="Conexión a la consulta 'Parámetro4' en el libro." type="5" refreshedVersion="0" background="1">
    <dbPr connection="Provider=Microsoft.Mashup.OleDb.1;Data Source=$Workbook$;Location=Parámetro4;Extended Properties=&quot;&quot;" command="SELECT * FROM [Parámetro4]"/>
  </connection>
  <connection id="29" xr16:uid="{2F5B245C-6507-4DD0-93E5-1BB4EF61EEC3}" keepAlive="1" name="Consulta - Parámetro5" description="Conexión a la consulta 'Parámetro5' en el libro." type="5" refreshedVersion="0" background="1">
    <dbPr connection="Provider=Microsoft.Mashup.OleDb.1;Data Source=$Workbook$;Location=Parámetro5;Extended Properties=&quot;&quot;" command="SELECT * FROM [Parámetro5]"/>
  </connection>
  <connection id="30" xr16:uid="{737FF18C-862F-4ED6-BAED-ACCFE5927726}" keepAlive="1" name="Consulta - Parámetro6" description="Conexión a la consulta 'Parámetro6' en el libro." type="5" refreshedVersion="0" background="1">
    <dbPr connection="Provider=Microsoft.Mashup.OleDb.1;Data Source=$Workbook$;Location=Parámetro6;Extended Properties=&quot;&quot;" command="SELECT * FROM [Parámetro6]"/>
  </connection>
  <connection id="31" xr16:uid="{091C9D9D-B394-4CFD-87C4-61EF36CCB360}" keepAlive="1" name="Consulta - Parámetro7" description="Conexión a la consulta 'Parámetro7' en el libro." type="5" refreshedVersion="0" background="1">
    <dbPr connection="Provider=Microsoft.Mashup.OleDb.1;Data Source=$Workbook$;Location=Parámetro7;Extended Properties=&quot;&quot;" command="SELECT * FROM [Parámetro7]"/>
  </connection>
  <connection id="32" xr16:uid="{E602C679-FC6D-4A58-908F-171D490D6ECA}" keepAlive="1" name="Consulta - Parámetro8" description="Conexión a la consulta 'Parámetro8' en el libro." type="5" refreshedVersion="0" background="1">
    <dbPr connection="Provider=Microsoft.Mashup.OleDb.1;Data Source=$Workbook$;Location=Parámetro8;Extended Properties=&quot;&quot;" command="SELECT * FROM [Parámetro8]"/>
  </connection>
  <connection id="33" xr16:uid="{6D265335-DF08-4072-9BAA-EBB600069E55}" keepAlive="1" name="Consulta - Parámetro9" description="Conexión a la consulta 'Parámetro9' en el libro." type="5" refreshedVersion="0" background="1">
    <dbPr connection="Provider=Microsoft.Mashup.OleDb.1;Data Source=$Workbook$;Location=Parámetro9;Extended Properties=&quot;&quot;" command="SELECT * FROM [Parámetro9]"/>
  </connection>
  <connection id="34" xr16:uid="{72C910D8-500C-4B1C-8DB8-6F3B08F76771}" keepAlive="1" name="Consulta - Procedencia_de_Autores_por_ccTLD" description="Conexión a la consulta 'Procedencia_de_Autores_por_ccTLD' en el libro." type="5" refreshedVersion="8" background="1" saveData="1">
    <dbPr connection="Provider=Microsoft.Mashup.OleDb.1;Data Source=$Workbook$;Location=Procedencia_de_Autores_por_ccTLD;Extended Properties=&quot;&quot;" command="SELECT * FROM [Procedencia_de_Autores_por_ccTLD]"/>
  </connection>
  <connection id="35" xr16:uid="{7BB027D6-72BF-4D13-A891-D756C1AA3D13}" keepAlive="1" name="Consulta - Tabla_comparativa_de_art_culos_por_RQ" description="Conexión a la consulta 'Tabla_comparativa_de_art_culos_por_RQ' en el libro." type="5" refreshedVersion="0" background="1" saveData="1">
    <dbPr connection="Provider=Microsoft.Mashup.OleDb.1;Data Source=$Workbook$;Location=Tabla_comparativa_de_art_culos_por_RQ;Extended Properties=&quot;&quot;" command="SELECT * FROM [Tabla_comparativa_de_art_culos_por_RQ]"/>
  </connection>
  <connection id="36" xr16:uid="{A0E9C100-F357-4E4C-B19C-C43C2E8E3F94}" keepAlive="1" name="Consulta - Tabla_comparativa_de_art_culos_por_RQ (2)" description="Conexión a la consulta 'Tabla_comparativa_de_art_culos_por_RQ (2)' en el libro." type="5" refreshedVersion="0" background="1" saveData="1">
    <dbPr connection="Provider=Microsoft.Mashup.OleDb.1;Data Source=$Workbook$;Location=&quot;Tabla_comparativa_de_art_culos_por_RQ (2)&quot;;Extended Properties=&quot;&quot;" command="SELECT * FROM [Tabla_comparativa_de_art_culos_por_RQ (2)]"/>
  </connection>
  <connection id="37" xr16:uid="{8801D1F1-F130-4A20-8A44-83EFE6D8A333}" keepAlive="1" name="Consulta - Tabla_comparativa_de_art_culos_por_RQ (3)" description="Conexión a la consulta 'Tabla_comparativa_de_art_culos_por_RQ (3)' en el libro." type="5" refreshedVersion="8" background="1" saveData="1">
    <dbPr connection="Provider=Microsoft.Mashup.OleDb.1;Data Source=$Workbook$;Location=&quot;Tabla_comparativa_de_art_culos_por_RQ (3)&quot;;Extended Properties=&quot;&quot;" command="SELECT * FROM [Tabla_comparativa_de_art_culos_por_RQ (3)]"/>
  </connection>
  <connection id="38" xr16:uid="{A4AC3CF6-1AAC-4D3D-9633-E3CF3CD1C095}" keepAlive="1" name="Consulta - Tabla_comparativa_por_RQ" description="Conexión a la consulta 'Tabla_comparativa_por_RQ' en el libro." type="5" refreshedVersion="0" background="1" saveData="1">
    <dbPr connection="Provider=Microsoft.Mashup.OleDb.1;Data Source=$Workbook$;Location=Tabla_comparativa_por_RQ;Extended Properties=&quot;&quot;" command="SELECT * FROM [Tabla_comparativa_por_RQ]"/>
  </connection>
  <connection id="39" xr16:uid="{A1200AED-71BE-4A67-B2C4-7A482EDBDBA4}" keepAlive="1" name="Consulta - Tabla_comparativa_por_RQ (2)" description="Conexión a la consulta 'Tabla_comparativa_por_RQ (2)' en el libro." type="5" refreshedVersion="8" background="1" saveData="1">
    <dbPr connection="Provider=Microsoft.Mashup.OleDb.1;Data Source=$Workbook$;Location=&quot;Tabla_comparativa_por_RQ (2)&quot;;Extended Properties=&quot;&quot;" command="SELECT * FROM [Tabla_comparativa_por_RQ (2)]"/>
  </connection>
  <connection id="40" xr16:uid="{D96486C0-6790-4617-A256-FD34D48B43C4}" keepAlive="1" name="Consulta - Tabla_de_Procedencia_por_ccTLD" description="Conexión a la consulta 'Tabla_de_Procedencia_por_ccTLD' en el libro." type="5" refreshedVersion="0" background="1" saveData="1">
    <dbPr connection="Provider=Microsoft.Mashup.OleDb.1;Data Source=$Workbook$;Location=Tabla_de_Procedencia_por_ccTLD;Extended Properties=&quot;&quot;" command="SELECT * FROM [Tabla_de_Procedencia_por_ccTLD]"/>
  </connection>
  <connection id="41" xr16:uid="{0C2AD8AE-7C8C-42E4-9C2A-6E22E9095992}" keepAlive="1" name="Consulta - Tabla_de_Procedencia_por_ccTLD (2)" description="Conexión a la consulta 'Tabla_de_Procedencia_por_ccTLD (2)' en el libro." type="5" refreshedVersion="8" background="1" saveData="1">
    <dbPr connection="Provider=Microsoft.Mashup.OleDb.1;Data Source=$Workbook$;Location=&quot;Tabla_de_Procedencia_por_ccTLD (2)&quot;;Extended Properties=&quot;&quot;" command="SELECT * FROM [Tabla_de_Procedencia_por_ccTLD (2)]"/>
  </connection>
  <connection id="42" xr16:uid="{A962F4FB-B76A-4AEA-BC93-8816B4BE4018}" keepAlive="1" name="Consulta - Tabla16" description="Conexión a la consulta 'Tabla16' en el libro." type="5" refreshedVersion="0" background="1">
    <dbPr connection="Provider=Microsoft.Mashup.OleDb.1;Data Source=$Workbook$;Location=Tabla16;Extended Properties=&quot;&quot;" command="SELECT * FROM [Tabla16]"/>
  </connection>
  <connection id="43" xr16:uid="{A95F3E95-66B7-4525-B5BD-D6C31CEFE315}" keepAlive="1" name="Consulta - Tabla16 (2)" description="Conexión a la consulta 'Tabla16 (2)' en el libro." type="5" refreshedVersion="0" background="1" saveData="1">
    <dbPr connection="Provider=Microsoft.Mashup.OleDb.1;Data Source=$Workbook$;Location=&quot;Tabla16 (2)&quot;;Extended Properties=&quot;&quot;" command="SELECT * FROM [Tabla16 (2)]"/>
  </connection>
  <connection id="44" xr16:uid="{93F63E34-F1C5-40EC-9F1D-664CF0A5CF53}" keepAlive="1" name="Consulta - Tabla16 (3)" description="Conexión a la consulta 'Tabla16 (3)' en el libro." type="5" refreshedVersion="8" background="1">
    <dbPr connection="Provider=Microsoft.Mashup.OleDb.1;Data Source=$Workbook$;Location=&quot;Tabla16 (3)&quot;;Extended Properties=&quot;&quot;" command="SELECT * FROM [Tabla16 (3)]"/>
  </connection>
  <connection id="45" xr16:uid="{A90F5726-2D18-4F86-BE0B-0044EA80CBAB}" keepAlive="1" name="Consulta - Tabla16 (4)" description="Conexión a la consulta 'Tabla16 (4)' en el libro." type="5" refreshedVersion="8" background="1">
    <dbPr connection="Provider=Microsoft.Mashup.OleDb.1;Data Source=$Workbook$;Location=&quot;Tabla16 (4)&quot;;Extended Properties=&quot;&quot;" command="SELECT * FROM [Tabla16 (4)]"/>
  </connection>
  <connection id="46" xr16:uid="{2F1058B6-55B7-4B6C-9897-BF4A9D2D31DD}" keepAlive="1" name="Consulta - Tabla16 (5)" description="Conexión a la consulta 'Tabla16 (5)' en el libro." type="5" refreshedVersion="8" background="1">
    <dbPr connection="Provider=Microsoft.Mashup.OleDb.1;Data Source=$Workbook$;Location=&quot;Tabla16 (5)&quot;;Extended Properties=&quot;&quot;" command="SELECT * FROM [Tabla16 (5)]"/>
  </connection>
  <connection id="47" xr16:uid="{327A7C72-97BA-45B6-B6E3-BB5C8A693824}" keepAlive="1" name="Consulta - Tabla16 (6)" description="Conexión a la consulta 'Tabla16 (6)' en el libro." type="5" refreshedVersion="8" background="1">
    <dbPr connection="Provider=Microsoft.Mashup.OleDb.1;Data Source=$Workbook$;Location=&quot;Tabla16 (6)&quot;;Extended Properties=&quot;&quot;" command="SELECT * FROM [Tabla16 (6)]"/>
  </connection>
  <connection id="48" xr16:uid="{77C3445B-5A59-4264-A998-2B071EF709F0}" keepAlive="1" name="Consulta - Tabla16 (7)" description="Conexión a la consulta 'Tabla16 (7)' en el libro." type="5" refreshedVersion="0" background="1" saveData="1">
    <dbPr connection="Provider=Microsoft.Mashup.OleDb.1;Data Source=$Workbook$;Location=&quot;Tabla16 (7)&quot;;Extended Properties=&quot;&quot;" command="SELECT * FROM [Tabla16 (7)]"/>
  </connection>
  <connection id="49" xr16:uid="{951D3945-1C3F-4F68-9CB0-3E0BA0FE7C2D}" keepAlive="1" name="Consulta - Tabla16 (8)" description="Conexión a la consulta 'Tabla16 (8)' en el libro." type="5" refreshedVersion="8" background="1">
    <dbPr connection="Provider=Microsoft.Mashup.OleDb.1;Data Source=$Workbook$;Location=&quot;Tabla16 (8)&quot;;Extended Properties=&quot;&quot;" command="SELECT * FROM [Tabla16 (8)]"/>
  </connection>
  <connection id="50" xr16:uid="{9E5FBCC6-5F22-4B42-820A-37D29119E3DB}" keepAlive="1" name="Consulta - Transformar archivo" description="Conexión a la consulta 'Transformar archivo' en el libro." type="5" refreshedVersion="0" background="1">
    <dbPr connection="Provider=Microsoft.Mashup.OleDb.1;Data Source=$Workbook$;Location=&quot;Transformar archivo&quot;;Extended Properties=&quot;&quot;" command="SELECT * FROM [Transformar archivo]"/>
  </connection>
  <connection id="51" xr16:uid="{45E41D59-C409-46EE-A833-BE427B16AE98}" keepAlive="1" name="Consulta - Transformar archivo (2)" description="Conexión a la consulta 'Transformar archivo (2)' en el libro." type="5" refreshedVersion="0" background="1">
    <dbPr connection="Provider=Microsoft.Mashup.OleDb.1;Data Source=$Workbook$;Location=&quot;Transformar archivo (2)&quot;;Extended Properties=&quot;&quot;" command="SELECT * FROM [Transformar archivo (2)]"/>
  </connection>
  <connection id="52" xr16:uid="{7947F344-67E7-4AFF-B625-524677B100ED}" keepAlive="1" name="Consulta - Transformar archivo (3)" description="Conexión a la consulta 'Transformar archivo (3)' en el libro." type="5" refreshedVersion="0" background="1">
    <dbPr connection="Provider=Microsoft.Mashup.OleDb.1;Data Source=$Workbook$;Location=&quot;Transformar archivo (3)&quot;;Extended Properties=&quot;&quot;" command="SELECT * FROM [Transformar archivo (3)]"/>
  </connection>
  <connection id="53" xr16:uid="{39E4F6B4-7CC8-401A-A924-B6DB4DED244B}" keepAlive="1" name="Consulta - Transformar archivo (4)" description="Conexión a la consulta 'Transformar archivo (4)' en el libro." type="5" refreshedVersion="0" background="1">
    <dbPr connection="Provider=Microsoft.Mashup.OleDb.1;Data Source=$Workbook$;Location=&quot;Transformar archivo (4)&quot;;Extended Properties=&quot;&quot;" command="SELECT * FROM [Transformar archivo (4)]"/>
  </connection>
  <connection id="54" xr16:uid="{DA3DF817-5C75-4FB9-94B0-CBEDF84FD1DA}" keepAlive="1" name="Consulta - Transformar archivo (5)" description="Conexión a la consulta 'Transformar archivo (5)' en el libro." type="5" refreshedVersion="0" background="1">
    <dbPr connection="Provider=Microsoft.Mashup.OleDb.1;Data Source=$Workbook$;Location=&quot;Transformar archivo (5)&quot;;Extended Properties=&quot;&quot;" command="SELECT * FROM [Transformar archivo (5)]"/>
  </connection>
  <connection id="55" xr16:uid="{DF2133D5-88B0-48A4-89F5-FCD37E7F9140}" keepAlive="1" name="Consulta - Transformar archivo (6)" description="Conexión a la consulta 'Transformar archivo (6)' en el libro." type="5" refreshedVersion="0" background="1">
    <dbPr connection="Provider=Microsoft.Mashup.OleDb.1;Data Source=$Workbook$;Location=&quot;Transformar archivo (6)&quot;;Extended Properties=&quot;&quot;" command="SELECT * FROM [Transformar archivo (6)]"/>
  </connection>
  <connection id="56" xr16:uid="{5F4B3FBA-E328-488C-B246-F7D3B1ADE464}" keepAlive="1" name="Consulta - Transformar archivo (7)" description="Conexión a la consulta 'Transformar archivo (7)' en el libro." type="5" refreshedVersion="0" background="1">
    <dbPr connection="Provider=Microsoft.Mashup.OleDb.1;Data Source=$Workbook$;Location=&quot;Transformar archivo (7)&quot;;Extended Properties=&quot;&quot;" command="SELECT * FROM [Transformar archivo (7)]"/>
  </connection>
  <connection id="57" xr16:uid="{7CEBC0D9-5E2C-43B5-AE00-D86E3C887986}" keepAlive="1" name="Consulta - Transformar archivo (8)" description="Conexión a la consulta 'Transformar archivo (8)' en el libro." type="5" refreshedVersion="0" background="1">
    <dbPr connection="Provider=Microsoft.Mashup.OleDb.1;Data Source=$Workbook$;Location=&quot;Transformar archivo (8)&quot;;Extended Properties=&quot;&quot;" command="SELECT * FROM [Transformar archivo (8)]"/>
  </connection>
  <connection id="58" xr16:uid="{1972C112-1B12-4871-80F8-EE424C37DCB2}" keepAlive="1" name="Consulta - Transformar archivo (9)" description="Conexión a la consulta 'Transformar archivo (9)' en el libro." type="5" refreshedVersion="0" background="1">
    <dbPr connection="Provider=Microsoft.Mashup.OleDb.1;Data Source=$Workbook$;Location=&quot;Transformar archivo (9)&quot;;Extended Properties=&quot;&quot;" command="SELECT * FROM [Transformar archivo (9)]"/>
  </connection>
  <connection id="59" xr16:uid="{767662A9-2F34-4BCC-980B-E7EF417257BE}" keepAlive="1" name="Consulta - Transformar archivo de ejemplo" description="Conexión a la consulta 'Transformar archivo de ejemplo' en el libro." type="5" refreshedVersion="0" background="1">
    <dbPr connection="Provider=Microsoft.Mashup.OleDb.1;Data Source=$Workbook$;Location=&quot;Transformar archivo de ejemplo&quot;;Extended Properties=&quot;&quot;" command="SELECT * FROM [Transformar archivo de ejemplo]"/>
  </connection>
  <connection id="60" xr16:uid="{7B04D90A-9AD0-4A68-870E-B11D1371887E}" keepAlive="1" name="Consulta - Transformar archivo de ejemplo (2)" description="Conexión a la consulta 'Transformar archivo de ejemplo (2)' en el libro." type="5" refreshedVersion="0" background="1">
    <dbPr connection="Provider=Microsoft.Mashup.OleDb.1;Data Source=$Workbook$;Location=&quot;Transformar archivo de ejemplo (2)&quot;;Extended Properties=&quot;&quot;" command="SELECT * FROM [Transformar archivo de ejemplo (2)]"/>
  </connection>
  <connection id="61" xr16:uid="{C1C4B250-7F1C-48B8-BD15-FD21AC8EF1D1}" keepAlive="1" name="Consulta - Transformar archivo de ejemplo (3)" description="Conexión a la consulta 'Transformar archivo de ejemplo (3)' en el libro." type="5" refreshedVersion="0" background="1">
    <dbPr connection="Provider=Microsoft.Mashup.OleDb.1;Data Source=$Workbook$;Location=&quot;Transformar archivo de ejemplo (3)&quot;;Extended Properties=&quot;&quot;" command="SELECT * FROM [Transformar archivo de ejemplo (3)]"/>
  </connection>
  <connection id="62" xr16:uid="{6372D0CE-0732-4D22-AB6A-CAB83FBA4FC4}" keepAlive="1" name="Consulta - Transformar archivo de ejemplo (4)" description="Conexión a la consulta 'Transformar archivo de ejemplo (4)' en el libro." type="5" refreshedVersion="0" background="1">
    <dbPr connection="Provider=Microsoft.Mashup.OleDb.1;Data Source=$Workbook$;Location=&quot;Transformar archivo de ejemplo (4)&quot;;Extended Properties=&quot;&quot;" command="SELECT * FROM [Transformar archivo de ejemplo (4)]"/>
  </connection>
  <connection id="63" xr16:uid="{5A512096-8D2A-420E-B0D6-C9D636C8A9F0}" keepAlive="1" name="Consulta - Transformar archivo de ejemplo (5)" description="Conexión a la consulta 'Transformar archivo de ejemplo (5)' en el libro." type="5" refreshedVersion="0" background="1">
    <dbPr connection="Provider=Microsoft.Mashup.OleDb.1;Data Source=$Workbook$;Location=&quot;Transformar archivo de ejemplo (5)&quot;;Extended Properties=&quot;&quot;" command="SELECT * FROM [Transformar archivo de ejemplo (5)]"/>
  </connection>
  <connection id="64" xr16:uid="{E927634F-6986-486E-9095-4FB8E61BDC56}" keepAlive="1" name="Consulta - Transformar archivo de ejemplo (6)" description="Conexión a la consulta 'Transformar archivo de ejemplo (6)' en el libro." type="5" refreshedVersion="0" background="1">
    <dbPr connection="Provider=Microsoft.Mashup.OleDb.1;Data Source=$Workbook$;Location=&quot;Transformar archivo de ejemplo (6)&quot;;Extended Properties=&quot;&quot;" command="SELECT * FROM [Transformar archivo de ejemplo (6)]"/>
  </connection>
  <connection id="65" xr16:uid="{CF3D0C68-8CB4-4731-806B-90F764202A88}" keepAlive="1" name="Consulta - Transformar archivo de ejemplo (7)" description="Conexión a la consulta 'Transformar archivo de ejemplo (7)' en el libro." type="5" refreshedVersion="0" background="1">
    <dbPr connection="Provider=Microsoft.Mashup.OleDb.1;Data Source=$Workbook$;Location=&quot;Transformar archivo de ejemplo (7)&quot;;Extended Properties=&quot;&quot;" command="SELECT * FROM [Transformar archivo de ejemplo (7)]"/>
  </connection>
  <connection id="66" xr16:uid="{20319033-6CFA-45E5-B60F-1CF840159932}" keepAlive="1" name="Consulta - Transformar archivo de ejemplo (8)" description="Conexión a la consulta 'Transformar archivo de ejemplo (8)' en el libro." type="5" refreshedVersion="0" background="1">
    <dbPr connection="Provider=Microsoft.Mashup.OleDb.1;Data Source=$Workbook$;Location=&quot;Transformar archivo de ejemplo (8)&quot;;Extended Properties=&quot;&quot;" command="SELECT * FROM [Transformar archivo de ejemplo (8)]"/>
  </connection>
  <connection id="67" xr16:uid="{62893714-F73C-4EE4-8B6B-34DA895A06E7}" keepAlive="1" name="Consulta - Transformar archivo de ejemplo (9)" description="Conexión a la consulta 'Transformar archivo de ejemplo (9)' en el libro." type="5" refreshedVersion="0" background="1">
    <dbPr connection="Provider=Microsoft.Mashup.OleDb.1;Data Source=$Workbook$;Location=&quot;Transformar archivo de ejemplo (9)&quot;;Extended Properties=&quot;&quot;" command="SELECT * FROM [Transformar archivo de ejemplo (9)]"/>
  </connection>
  <connection id="68" xr16:uid="{D2134964-92E0-4F04-8FFF-0D4D69D052D0}"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69" xr16:uid="{4F8FE94E-A07F-4604-B4CC-F5A4881EB79A}" name="WorksheetConnection_Compilado.xlsx!Tabla16" type="102" refreshedVersion="8" minRefreshableVersion="5">
    <extLst>
      <ext xmlns:x15="http://schemas.microsoft.com/office/spreadsheetml/2010/11/main" uri="{DE250136-89BD-433C-8126-D09CA5730AF9}">
        <x15:connection id="Tabla16" autoDelete="1">
          <x15:rangePr sourceName="_xlcn.WorksheetConnection_Compilado.xlsxTabla161"/>
        </x15:connection>
      </ext>
    </extLst>
  </connection>
</connections>
</file>

<file path=xl/sharedStrings.xml><?xml version="1.0" encoding="utf-8"?>
<sst xmlns="http://schemas.openxmlformats.org/spreadsheetml/2006/main" count="37260" uniqueCount="11435">
  <si>
    <t>Key</t>
  </si>
  <si>
    <t>Item Type</t>
  </si>
  <si>
    <t>Publication Year</t>
  </si>
  <si>
    <t>Author</t>
  </si>
  <si>
    <t>Title</t>
  </si>
  <si>
    <t>Publication Title</t>
  </si>
  <si>
    <t>ISBN</t>
  </si>
  <si>
    <t>ISSN</t>
  </si>
  <si>
    <t>DOI</t>
  </si>
  <si>
    <t>Url</t>
  </si>
  <si>
    <t>Abstract Note</t>
  </si>
  <si>
    <t>Date</t>
  </si>
  <si>
    <t>Date Added</t>
  </si>
  <si>
    <t>Date Modified</t>
  </si>
  <si>
    <t>Access Date</t>
  </si>
  <si>
    <t>Pages</t>
  </si>
  <si>
    <t>Num Pages</t>
  </si>
  <si>
    <t>Issue</t>
  </si>
  <si>
    <t>Volume</t>
  </si>
  <si>
    <t>Number Of Volumes</t>
  </si>
  <si>
    <t>Journal Abbreviation</t>
  </si>
  <si>
    <t>Short Title</t>
  </si>
  <si>
    <t>Series</t>
  </si>
  <si>
    <t>Series Number</t>
  </si>
  <si>
    <t>Series Text</t>
  </si>
  <si>
    <t>Series Title</t>
  </si>
  <si>
    <t>Publisher</t>
  </si>
  <si>
    <t>Place</t>
  </si>
  <si>
    <t>Language</t>
  </si>
  <si>
    <t>Rights</t>
  </si>
  <si>
    <t>Type</t>
  </si>
  <si>
    <t>Archive</t>
  </si>
  <si>
    <t>Archive Location</t>
  </si>
  <si>
    <t>Library Catalog</t>
  </si>
  <si>
    <t>Call Number</t>
  </si>
  <si>
    <t>Extra</t>
  </si>
  <si>
    <t>Notes</t>
  </si>
  <si>
    <t>File Attachments</t>
  </si>
  <si>
    <t>Link Attachments</t>
  </si>
  <si>
    <t>Manual Tags</t>
  </si>
  <si>
    <t>Automatic Tags</t>
  </si>
  <si>
    <t>Editor</t>
  </si>
  <si>
    <t>Series Editor</t>
  </si>
  <si>
    <t>Translator</t>
  </si>
  <si>
    <t>Contributor</t>
  </si>
  <si>
    <t>Attorney Agent</t>
  </si>
  <si>
    <t>Book Author</t>
  </si>
  <si>
    <t>Cast Member</t>
  </si>
  <si>
    <t>Commenter</t>
  </si>
  <si>
    <t>Composer</t>
  </si>
  <si>
    <t>Cosponsor</t>
  </si>
  <si>
    <t>Counsel</t>
  </si>
  <si>
    <t>Interviewer</t>
  </si>
  <si>
    <t>Producer</t>
  </si>
  <si>
    <t>Recipient</t>
  </si>
  <si>
    <t>Reviewed Author</t>
  </si>
  <si>
    <t>Scriptwriter</t>
  </si>
  <si>
    <t>Words By</t>
  </si>
  <si>
    <t>Guest</t>
  </si>
  <si>
    <t>Number</t>
  </si>
  <si>
    <t>Edition</t>
  </si>
  <si>
    <t>Running Time</t>
  </si>
  <si>
    <t>Scale</t>
  </si>
  <si>
    <t>Medium</t>
  </si>
  <si>
    <t>Artwork Size</t>
  </si>
  <si>
    <t>Filing Date</t>
  </si>
  <si>
    <t>Application Number</t>
  </si>
  <si>
    <t>Assignee</t>
  </si>
  <si>
    <t>Issuing Authority</t>
  </si>
  <si>
    <t>Country</t>
  </si>
  <si>
    <t>Meeting Name</t>
  </si>
  <si>
    <t>Conference Name</t>
  </si>
  <si>
    <t>Court</t>
  </si>
  <si>
    <t>References</t>
  </si>
  <si>
    <t>Reporter</t>
  </si>
  <si>
    <t>Legal Status</t>
  </si>
  <si>
    <t>Priority Numbers</t>
  </si>
  <si>
    <t>Programming Language</t>
  </si>
  <si>
    <t>Version</t>
  </si>
  <si>
    <t>System</t>
  </si>
  <si>
    <t>Code</t>
  </si>
  <si>
    <t>Code Number</t>
  </si>
  <si>
    <t>Section</t>
  </si>
  <si>
    <t>Session</t>
  </si>
  <si>
    <t>Committee</t>
  </si>
  <si>
    <t>History</t>
  </si>
  <si>
    <t>Legislative Body</t>
  </si>
  <si>
    <t>8DIYSAGL</t>
  </si>
  <si>
    <t>conferencePaper</t>
  </si>
  <si>
    <t>Chouhan, Suniti; Sharma, Gajanand</t>
  </si>
  <si>
    <t>Secure Online Voting System: Blockchain and other Approaches</t>
  </si>
  <si>
    <t>Proceedings of the 4th International Conference on Information Management &amp;amp; Machine Intelligence</t>
  </si>
  <si>
    <t>978-1-4503-9993-7</t>
  </si>
  <si>
    <t/>
  </si>
  <si>
    <t>10.1145/3590837.3590894</t>
  </si>
  <si>
    <t>https://doi.org/10.1145/3590837.3590894</t>
  </si>
  <si>
    <t>Online voting platforms are security-focused and have the latest accessibility features. Online voting systems help you to protect your vote by not allowing for multiple votes. They also eliminate the need for people to gather in person to cast their votes, as well as using paper or other means of voting. A voting system is a tool that allows an organization to reference how their group feels before coming to a decision. This can be done through an online or electronic election system, sometimes referred to as e voting systems. Verification and traceability of multistep transactions require blockchain. It can provide secure transactions, reduce compliance costs, and speed up data transfer processing. In addition to helping manage contracts, blockchain technology can be used to audit the origin of products. This paper reviews the various researches by the authors for the secure voting system using blockchain and other secure algorithm, for the purpose of authentic and secure voting.</t>
  </si>
  <si>
    <t>2023</t>
  </si>
  <si>
    <t>ICIMMI '22</t>
  </si>
  <si>
    <t>Association for Computing Machinery</t>
  </si>
  <si>
    <t>New York, NY, USA</t>
  </si>
  <si>
    <t>event-place: Jaipur, India</t>
  </si>
  <si>
    <t>Blockchain; Integrity; Secure Voting; User Authentication; User Validation</t>
  </si>
  <si>
    <t>A2W4RUP8</t>
  </si>
  <si>
    <t>Zhao, Weitao; Xu, Jiangfeng; Yang, Shiqi</t>
  </si>
  <si>
    <t>A Secure electronic Voting Protocol Base on Threshold Proof</t>
  </si>
  <si>
    <t>Proceedings of the 2023 7th International Conference on Electronic Information Technology and Computer Engineering</t>
  </si>
  <si>
    <t>979-8-4007-0830-5</t>
  </si>
  <si>
    <t>10.1145/3650400.3650517</t>
  </si>
  <si>
    <t>https://doi.org/10.1145/3650400.3650517</t>
  </si>
  <si>
    <t>Electronic voting has gradually replaced traditional voting in certain scenarios because it enables voting to take place without limitations on time and location. However, confirming the validity of the ballot while preserving the anonymity of the voter's identity information remains a challenging issue. To address the aforementioned imperfection and the single point of failure in the registration authority, this paper proposes a secure electronic system based on threshold proofs and group homomorphic encryption, which effectively solves the issue of private key leakage in threshold signatures. In our scheme, the identity of voters is not bound to the ballot, and the voting result is publicly verifiable. In addition, we consider the balance between computational performance and the security of group homomorphic encryption. The experimental results show that selecting an appropriate cyclic group size can not only ensure the security of encrypted votes but also reduce the computational burden on the system.</t>
  </si>
  <si>
    <t>2024</t>
  </si>
  <si>
    <t>704–708</t>
  </si>
  <si>
    <t>EITCE '23</t>
  </si>
  <si>
    <t>event-place: Xiamen, China</t>
  </si>
  <si>
    <t>ASJPE248</t>
  </si>
  <si>
    <t>Ueshige, Yoshifumi; Sakurai, Kouichi</t>
  </si>
  <si>
    <t>A Study on Extending the Mechanism for Preventing Fraud in Polling Stations to Electronic Voting Schemes</t>
  </si>
  <si>
    <t>Proceedings of the 2024 5th International Artificial Intelligence and Blockchain Conference</t>
  </si>
  <si>
    <t>979-8-4007-1078-0</t>
  </si>
  <si>
    <t>10.1145/3702359.3702368</t>
  </si>
  <si>
    <t>https://doi.org/10.1145/3702359.3702368</t>
  </si>
  <si>
    <t>E-voting has been studied from both theoretical and implementation perspectives. Theoretical studies include e-voting, a method based on security technologies such as quasi-homomorphic cryptography, mixnet, and blockchain technology. As for implementation, Internet voting (i-voting) has been constructed to enable voting at home, as in the case of voting in Estonia. One of the major issues in these studies is the realization of secret ballots, and one of them is the issue of coercion resistance. In paper-based voting, which is still widely used, a monitoring system at the polling station is expected to be effective in deterring fraud, including coercion. The key point is the mutual monitoring of voters and observers in the voting booth. In theoretical studies of electronic voting, there are some references to the voting function in voting booths, but few references to other mechanisms to deter fraud. In order to consider secure and fair electronic voting, a fraud deterrence mechanism in the voting booth is considered necessary. In this study, we examine the resistance to fraud in voting booths in existing research and discuss the requirements for achieving such resistance with reference to the mechanisms of paper-based voting booths.</t>
  </si>
  <si>
    <t>2025</t>
  </si>
  <si>
    <t>62–66</t>
  </si>
  <si>
    <t>AIBC '24</t>
  </si>
  <si>
    <t>coercion-resistance; e-voting; electronic voting; i-voting; privacy; receipt-freeness</t>
  </si>
  <si>
    <t>CX268DYL</t>
  </si>
  <si>
    <t>Esposito, Christian; Choi, Chang</t>
  </si>
  <si>
    <t>Design and Implementation of a Blockchain-based e-Voting system by using the Algorand platform</t>
  </si>
  <si>
    <t>Proceedings of the 38th ACM/SIGAPP Symposium on Applied Computing</t>
  </si>
  <si>
    <t>978-1-4503-9517-5</t>
  </si>
  <si>
    <t>10.1145/3555776.3577750</t>
  </si>
  <si>
    <t>https://doi.org/10.1145/3555776.3577750</t>
  </si>
  <si>
    <t>In recent years, the increasing accessibility and usage of Internet-based technologies in our daily activities have fostered the possibility of simplifying citizenship and relationships with local and central governments, paving the way to e-governance and e-government. Many government-related services can now be accessed online, and increasing attention has been devoted to implementing e-Voting and overcoming the obstacles that have limited its usage in concrete cases. e-Voting is highly considered to reduce significantly the cost of such large-scale operations and ease the process for elder or disabled voters, but also decrease the stress level and nuisance, which is typically associated with the traditional election. Alongside the benefits, however, many drawbacks have limited its applicability, such as lack of trustability and security/privacy concerns, which lead many governments to avoid its usage during general elections or limit e-Voting to specific niche situations.In this paper, we present how e-Voting can be carried out by means of blockchain technology, highlight the existing literature on the topic, and describe the design of our blockchain e-Voting protocol based on the Algorand platform.</t>
  </si>
  <si>
    <t>715–723</t>
  </si>
  <si>
    <t>SAC '23</t>
  </si>
  <si>
    <t>event-place: Tallinn, Estonia</t>
  </si>
  <si>
    <t>blockchain; e-voting; privacy; security</t>
  </si>
  <si>
    <t>VQCQAYJ2</t>
  </si>
  <si>
    <t>Elfattal, Sarah; Awad, Mohammed; Ben Abderrahmen, Shadi</t>
  </si>
  <si>
    <t>E-voting in Literature: Analyzing Nations’ Interest</t>
  </si>
  <si>
    <t>Proceedings of the Central and Eastern European EDem and EGov Days 2023</t>
  </si>
  <si>
    <t>979-8-4007-0006-4</t>
  </si>
  <si>
    <t>10.1145/3603304.3603340</t>
  </si>
  <si>
    <t>https://doi.org/10.1145/3603304.3603340</t>
  </si>
  <si>
    <t>Over the past two decades, we have seen how technological advancements have taken the world by storm. However, electronic voting (e-voting) machines are still not widely accepted. This paper analyzes research papers published on electronic voting in the Scopus database between 2000 and 2022. This research aims to analyze the number of studies conducted on e-voting systems and to determine whether the publication patterns match specific events on the timeline. The top five contributors to this research field (namely the United States, India, China, the United Kingdom, and Germany) were examined. Two of the main aspects of this paper are whether there is a trend between the number of papers published and the events occurring in a country and if more studies should be conducted regarding e-voting and its importance.</t>
  </si>
  <si>
    <t>41–46</t>
  </si>
  <si>
    <t>CEEeGov '23</t>
  </si>
  <si>
    <t>event-place: Budapest, Hungary</t>
  </si>
  <si>
    <t>e-Democracy; e-Participation; E-voting; Electoral Systems; Electronic Voting; Internet Voting; Remote Voting; Scopus; Voting Machines</t>
  </si>
  <si>
    <t>YM53LNVE</t>
  </si>
  <si>
    <t>Rabia, Fatih; Sara, Arezki; Taoufiq, Gadi</t>
  </si>
  <si>
    <t>Review on blockchain-based e-voting systems</t>
  </si>
  <si>
    <t>Proceedings of the 2023 9th International Conference on Computer Technology Applications</t>
  </si>
  <si>
    <t>978-1-4503-9957-9</t>
  </si>
  <si>
    <t>10.1145/3605423.3605435</t>
  </si>
  <si>
    <t>https://doi.org/10.1145/3605423.3605435</t>
  </si>
  <si>
    <t>A democratic society is built on the concept of voting. The majority of nations need voters to physically attend elections and cast paper ballots. That aforementioned constraint, among others, incurred rising administrative costs and declining voting turnout. Due to that, e-voting emerged as a mechanism that uses technology to let citizens cast votes for candidates or participate in group decision-making. The e-voting technology provides faster results, lessens human error, and more ease for persons with disabilities. Due to the process's lower cost and greater openness, e-voting has attracted a lot of interest lately. Some research has been done to create electronic voting systems that use the blockchain as a public polling system, enabling verifiability and self-tallying. The following study aims to provide using Systematic Literature Review (SLR) a thorough examination of several e-voting systems, to recognize, evaluate, and analyze prior research results in order to guide future work and to bear in mind all the needs, benefits, and downsides of the proposed solutions.</t>
  </si>
  <si>
    <t>151–156</t>
  </si>
  <si>
    <t>ICCTA '23</t>
  </si>
  <si>
    <t>event-place: Vienna, Austria</t>
  </si>
  <si>
    <t>Blockchain; Consensus algorithms; Decentralization; E-voting</t>
  </si>
  <si>
    <t>6SMFF95C</t>
  </si>
  <si>
    <t>Geng, Tieming; Njilla, Laurent; Huang, Chin-Tser</t>
  </si>
  <si>
    <t>A Survey of Blockchain-Based Electronic Voting Mechanisms in Sensor Networks</t>
  </si>
  <si>
    <t>Proceedings of the 20th ACM Conference on Embedded Networked Sensor Systems</t>
  </si>
  <si>
    <t>978-1-4503-9886-2</t>
  </si>
  <si>
    <t>10.1145/3560905.3568181</t>
  </si>
  <si>
    <t>https://doi.org/10.1145/3560905.3568181</t>
  </si>
  <si>
    <t>Electronic voting technology has the ability to accelerate the counting of ballots, reduce the cost of voting, and offer convenience for remote voters. Meanwhile, the efficiency of voting can be improved. Immutability, verifiability, and distribution are the main features blockchain can provide. Building an electronic voting system based on the blockchain can help to mitigate the security issues such as single-point failure and data manipulation. However, some blockchain systems are not feasible in the environment of sensor networks. In this paper, we propose a comparative analysis of blockchain-based electronic voting systems from the perspective of blockchain type, cryptography techniques, counting method, and security requirements. We also identify a possible new direction for the design of blockchain-based electronic voting systems for the reference of future research.</t>
  </si>
  <si>
    <t>1222–1228</t>
  </si>
  <si>
    <t>SenSys '22</t>
  </si>
  <si>
    <t>event-place: Boston, Massachusetts</t>
  </si>
  <si>
    <t>blockchain; electronic voting; sensor network</t>
  </si>
  <si>
    <t>6RLBTQD9</t>
  </si>
  <si>
    <t>journalArticle</t>
  </si>
  <si>
    <t>Onur, Ceyhun; Yurdakul, Arda</t>
  </si>
  <si>
    <t>ElectAnon: A Blockchain-based, Anonymous, Robust, and Scalable Ranked-choice Voting Protocol</t>
  </si>
  <si>
    <t>Distrib. Ledger Technol.</t>
  </si>
  <si>
    <t>10.1145/3598302</t>
  </si>
  <si>
    <t>https://doi.org/10.1145/3598302</t>
  </si>
  <si>
    <t>Remote voting has become more critical in recent years, especially since the COVID-19 outbreak. Blockchain technology and its benefits such as decentralization, security, and transparency have given rise to proposals for blockchain-based voting systems. However, the traceability of blockchain transactions violates voter anonymity in existing proposals. Besides, transaction costs also need to be considered. Solutions that may cause repeated elections should be avoided for a low-cost scalable voting system. In this work, we propose ElectAnon, a blockchain-based, self-tallying, and ranked-choice voting protocol focusing on anonymity, robustness, and scalability. ElectAnon achieves anonymity by enabling voters to register with identity commitments and cast their votes via zero-knowledge proofs. Robustness is realized by removing the direct control of the authorities in the voting process by using timed-state machines. Each voter encodes the ballot into a single integer and blinds the vote off-chain while making the verification on-chain. This makes the protocol infinitely scalable in the number of voters. ElectAnon is also a solution for governance in Decentralized Autonomous Organizations (DAO): It includes a candidate proposal module and an algorithm-agnostic mechanism to plug-in different tallying methods easily. The Merkle forest extension is proposed for conducting even more trustless elections. ElectAnon is implemented with smart contracts based on Ethereum Virtual Machine (EVM) and a zero-knowledge gadget, Semaphore. The implementation also includes two different sophisticated tallying methods, Borda Count and Tideman. Experimental results show that a 40-voter and 10-candidate election can be implemented with the gas consumption reduced up to 89% compared to previous works. While other studies could not exceed a 25,000-voter setup, ElectAnon has been observed to run safely for 1,000,000 voters. The implementation can be found at .</t>
  </si>
  <si>
    <t>2023-09</t>
  </si>
  <si>
    <t>Place: New York, NY, USA Publisher: Association for Computing Machinery</t>
  </si>
  <si>
    <t>blockchains; distributed systems; Elections; i-voting; smart contracts; voting systems; zero-knowledge proofs</t>
  </si>
  <si>
    <t>DFDDKCER</t>
  </si>
  <si>
    <t>Rastogi, Rohit; Rastogi, Yash; Chauhan, Saransh</t>
  </si>
  <si>
    <t>Block Chain Application for E-Voting Process Using ML for South Asian Continent</t>
  </si>
  <si>
    <t>Proceedings of the 2022 Fourteenth International Conference on Contemporary Computing</t>
  </si>
  <si>
    <t>978-1-4503-9675-2</t>
  </si>
  <si>
    <t>10.1145/3549206.3549292</t>
  </si>
  <si>
    <t>https://doi.org/10.1145/3549206.3549292</t>
  </si>
  <si>
    <t>A digital voting system which allows people to vote sitting at their home based on their face recognition. The votes will be counted and saved in a blockchain, based structure which is secure and immutable, thus giving availability with security in a system. The traditional voting system does not allow people to vote sitting at their home. Considering the situation of covid everything is going digital. Questions on EVM from losing parties regarding some malfunctioning. Digital, secure, reliable, user friendly and a low-cost system. Standing in long queues during voting is a tiring and time-consuming process.&amp;nbsp;DDoS assaults, polling booth capturing, vote tampering and manipulation, malware attacks, and other security issues are all present in today's voting systems. The voting process may be made safer, more transparent, immutable, and dependable by utilizing blockchain technology. Our current voting system is questioned by a variety of stakeholders, including political parties and ordinary citizens, because votes are manipulated, citizens find voting a time-consuming task, and, most importantly, the current pandemic situation has digitized almost all areas of interest in our county. As a result, to resolve the issue produced by the physical voting system.&amp;nbsp;</t>
  </si>
  <si>
    <t>2022</t>
  </si>
  <si>
    <t>509–513</t>
  </si>
  <si>
    <t>IC3-2022</t>
  </si>
  <si>
    <t>event-place: Noida, India</t>
  </si>
  <si>
    <t>and End to end Encryption.&amp;nbsp; Blockchain; E-voting; Machine learning; Online Voting System</t>
  </si>
  <si>
    <t>3J46I7YY</t>
  </si>
  <si>
    <t>Vakarjuk, Jelizaveta; Snetkov, Nikita; Willemson, Jan</t>
  </si>
  <si>
    <t>Russian Federal Remote E-voting Scheme of 2021 – Protocol Description and Analysis</t>
  </si>
  <si>
    <t>Proceedings of the 2022 European Interdisciplinary Cybersecurity Conference</t>
  </si>
  <si>
    <t>978-1-4503-9603-5</t>
  </si>
  <si>
    <t>10.1145/3528580.3528586</t>
  </si>
  <si>
    <t>https://doi.org/10.1145/3528580.3528586</t>
  </si>
  <si>
    <t>This paper presents the details of one of the two cryptographic remote e-voting protocols used in the Russian parliamentary elections of 2021. As the official full version of the scheme has never been published by the election organisers, our paper aims at putting together as complete picture as possible from various incomplete sources. As all the currently available sources are in Russian, our presentation also aims at serving the international community by making the description available in English for further studies. In the second part of the paper, we provide an initial analysis of the protocol, identifying the potential weaknesses under the assumptions of corruption of the relevant key components. As a result, we conclude that the biggest problems of the system stem from weak voter authentication. In addition, as it was possible to vote from any device with a browser and Internet access, the attack surface was relatively large in general.</t>
  </si>
  <si>
    <t>29–35</t>
  </si>
  <si>
    <t>EICC '22</t>
  </si>
  <si>
    <t>event-place: Barcelona, Spain</t>
  </si>
  <si>
    <t>authentication; E-voting; voting privacy and security</t>
  </si>
  <si>
    <t>DCY4ZQMM</t>
  </si>
  <si>
    <t>Stančíková, Ivana; Homoliak, Ivan</t>
  </si>
  <si>
    <t>SBvote: Scalable Self-Tallying Blockchain-Based Voting</t>
  </si>
  <si>
    <t>10.1145/3555776.3578603</t>
  </si>
  <si>
    <t>https://doi.org/10.1145/3555776.3578603</t>
  </si>
  <si>
    <t>Decentralized electronic voting solutions represent a promising advancement in electronic voting. One of the e-voting paradigms, the self-tallying scheme, offers strong protection of the voters' privacy while making the whole voting process verifiable. Decentralized smart contract platforms became interesting practical instantiation of the immutable bulletin board that this scheme requires to preserve its properties. Existing smart contract-based approaches employing the self-tallying scheme (such as OVN or BBB-Voting) are only suitable for a boardroom voting due to their scalability limitation. The goal of our work is to build on existing solutions to achieve scalability without losing privacy guarantees and verifiability. We present SBvote, a blockchain-based self-tallying voting protocol that is scalable in the number of voters, and therefore suitable for large-scale elections. The evaluation of our proof-of-concept implementation shows that the protocol's scalability is limited only by the underlying blockchain platform. We evaluated the scalability of SBvote on two public smart contract platforms - Gnosis and Harmony. Despite the limitations imposed by the throughput of the blockchain platforms, SBvote can accommodate elections with millions of voters.</t>
  </si>
  <si>
    <t>203–211</t>
  </si>
  <si>
    <t>blockchain; E-voting; privacy; scalability; smart contracts</t>
  </si>
  <si>
    <t>FDE865IS</t>
  </si>
  <si>
    <t>Algorithmic Concept for Enhanced Blockchain Based Election</t>
  </si>
  <si>
    <t>Proceedings of the 5th International Conference on Information Management &amp;amp; Machine Intelligence</t>
  </si>
  <si>
    <t>979-8-4007-0941-8</t>
  </si>
  <si>
    <t>10.1145/3647444.3647878</t>
  </si>
  <si>
    <t>https://doi.org/10.1145/3647444.3647878</t>
  </si>
  <si>
    <t>In an era of advancing technology and increasing concerns about the security and integrity of election processes, this paper presents a comprehensive security analysis of an enhanced blockchain-based election concept. The concept focuses on a robust voter identity validation system comprising three essential user inputs: Digital Identity, Fingerprints, and a Picture Rotation Pattern. The Digital Identity component leverages official documents such as Aadhar Cards and Driving Licenses, which are further secured through the generation of BLAKE2b-512 hashes. The biometric aspect of the system is reinforced by capturing and verifying the unique fingerprint of each voter, ensuring a high degree of identity authentication. Additionally, to enhance security and reduce the risk of impersonation, the Picture Rotation Pattern feature presents users with images that they must rotate at varying angles (90, 180, 270, and 360 degrees) to form a unique pattern. The blockchain technology utilized in this system provides a secure and transparent ledger for recording votes, while also enabling tamper resistance and immutability. Furthermore, the consensus mechanism ensures the integrity of the electoral process. This paper thoroughly examines the security measures implemented in the blockchain, the reliability of the identity verification process, and the privacy of voters. The security analysis delves into potential vulnerabilities and threats that may compromise the election system and offers recommendations for mitigating these risks. It emphasizes the importance of compliance with legal and regulatory requirements, user education, and the development of contingency plans for security incidents. Ultimately, the enhanced blockchain-based election concept outlined in this paper demonstrates a robust, secure, and transparent electoral system that can inspire trust in the democratic process and strengthen the security of elections in an increasingly digital world.</t>
  </si>
  <si>
    <t>ICIMMI '23</t>
  </si>
  <si>
    <t>Insert comma delimited author-supplied keyword list; Keyword number 2; Keyword number 3; Keyword number 4</t>
  </si>
  <si>
    <t>DCH9PLNX</t>
  </si>
  <si>
    <t>Subah, Zarin; Rozario, Sharlene; Islam, Nafiul; Amir, Syed Athar Bin</t>
  </si>
  <si>
    <t>Blockchain Technology Integrated Electronic Vote Casting System</t>
  </si>
  <si>
    <t>Proceedings of the 2nd International Conference on Computing Advancements</t>
  </si>
  <si>
    <t>978-1-4503-9734-6</t>
  </si>
  <si>
    <t>10.1145/3542954.3542974</t>
  </si>
  <si>
    <t>https://doi.org/10.1145/3542954.3542974</t>
  </si>
  <si>
    <t>Existing voting systems are unable to assure security of an individual’s vote, and keep elections free from biased results due to temperament by malicious people. Traditional electoral process is vulnerable in regards to security aspects and is usually very time consuming. These cause threats to the important characteristics of election such as- transparency, privacy of voters &amp;amp; democracy. Our team proposes to remove these inconveniences by implementing blockchain technology into the voting scheme. This technology will make the voting process decentralized, keeps each vote secured and counted whilst providing privacy to voters, and will also save time and resources. Using Node JS, cryptography algorithms our proposed system was built. Additionally, challenges of the system are addressed and still being improved using potential solutions.</t>
  </si>
  <si>
    <t>133–137</t>
  </si>
  <si>
    <t>ICCA '22</t>
  </si>
  <si>
    <t>event-place: Dhaka, Bangladesh</t>
  </si>
  <si>
    <t>Blockchain; Decentralization; Electronic voting; Mining</t>
  </si>
  <si>
    <t>Q3ZD93EX</t>
  </si>
  <si>
    <t>Paykari, Nasim; Lyons, Damian M.; Rahouti, Mohamed</t>
  </si>
  <si>
    <t>Enhancing Visual Homing in Robotics: A Study on Blockchain Integration and Consensus Algorithms</t>
  </si>
  <si>
    <t>10.1145/3688813</t>
  </si>
  <si>
    <t>https://doi.org/10.1145/3688813</t>
  </si>
  <si>
    <t>Creating an immutable repository for vital robot and environmental data, ensuring long-term accessibility, and functioning in the absence of GPS or mapping are crucial for visual homing navigation systems. We focus on the intersection of blockchain and robotics, particularly in visual homing. Our research involves an in-depth analysis of various blockchain consensus mechanisms, highlighting their suitability for visual homing applications. The heart of blockchain functionality lies in its consensus mechanism, which facilitates agreement among network nodes. In our first study part, we conduct a comprehensive comparative analysis of key consensus algorithms, emphasizing visual homing’s decentralization, fault tolerance, latency, and throughput requirements. This analysis serves as a valuable reference for researchers and developers, emphasizing the importance of aligning the chosen consensus mechanism with specific blockchain application needs. The second part of our work involves extensive experiments exploring the connection between blockchain and visual homing. We assess prominent consensus mechanisms like Proof of Work (PoW), Proof of Stake (PoS), Delegated Proof of Stake (DPoS), and Proof of Authority (PoA) within a virtual environment in Gazebo, leveraging wide area visual navigation (WAVN). Our research implementation is grounded in the ROS framework and the Gazebo simulation environment.</t>
  </si>
  <si>
    <t>2025-02</t>
  </si>
  <si>
    <t>Blockchain; consensus; PoA; PoS; PoST; PoW; robot; visual homing</t>
  </si>
  <si>
    <t>ZPEG4NE3</t>
  </si>
  <si>
    <t>Alghuried, Ahod; Alkinoon, Mohammed; Mohaisen, Manar; Wang, An; Zou, Cliff C.; Mohaisen, David</t>
  </si>
  <si>
    <t>Blockchain Security and Privacy: Threats, Challenges, Applications, and Tools</t>
  </si>
  <si>
    <t>10.1145/3716323</t>
  </si>
  <si>
    <t>https://doi.org/10.1145/3716323</t>
  </si>
  <si>
    <t>Blockchain technology has heralded a new era in digital innovation, revolutionizing our approach to designing and building distributed applications in the digital sphere. Blockchain technology operates as an immutable digital ledger, where each entry representing a digital transaction is indelible and cannot be altered once established. Initially designed as the fundamental framework for cryptocurrencies, blockchain has outgrown its original purpose, demonstrating significant potential in various industries and offering a variety of security and privacy features. Our study provides a thorough and current survey of blockchain applications, security, privacy concepts, primitives, and threat models. It stands out by concentrating on how blockchain technology intersects with emerging fields like IoT, EVs, FinTech, and healthcare systems in a single framework. To provide security and privacy features, blockchain systems employ different foundational notions and primitives while tackling diverse adversarial scenarios with various capabilities and goals. This study presents a fresh examination of the current state of applications, security and privacy notions and primitives, and threat models in blockchain systems. Additionally, this work highlights existing gaps in knowledge and outlines open questions, aiming to stimulate interest in further advancements in the field.</t>
  </si>
  <si>
    <t>Blockchain; privacy; security</t>
  </si>
  <si>
    <t>LM8LFLVB</t>
  </si>
  <si>
    <t>Kaliyev, A., Aniyar; Zhumadillayeva, K., Ainur</t>
  </si>
  <si>
    <t>Blockchain technology as a tool for online elections</t>
  </si>
  <si>
    <t>Proceedings of the 2023 6th International Conference on E-Business, Information Management and Computer Science</t>
  </si>
  <si>
    <t>979-8-4007-0933-3</t>
  </si>
  <si>
    <t>10.1145/3644479.3644480</t>
  </si>
  <si>
    <t>https://doi.org/10.1145/3644479.3644480</t>
  </si>
  <si>
    <t>The use of blockchain technology in relation to online elections is examined in this article. The article's introduction outlines the primary issues with the current electoral systems and suggests using blockchain technology as a fix. The blockchain technology is briefly explained in Section 1 along with its fundamental ideas and framework. The advantages of employing blockchain technology for online elections, including security, dependability, and transparency, are covered in Section 2. The limits and drawbacks of this technology are discussed in Section 3, including the difficulty of implementation, the absence of a uniform system, and the need for participant identification. The article's conclusion outlines and emphasizes the importance of conducting thorough research before employing blockchain technology to conduct online elections. For researchers, practitioners, and decision-makers interested in the use of blockchain technology in the subject of elections, this paper is a valuable resource. It provides an overview of the key elements of blockchain technology, as well as its potential and restrictions in the context of online elections, which helps to clarify the benefits and difficulties of its application in this field.</t>
  </si>
  <si>
    <t>1–4</t>
  </si>
  <si>
    <t>EBIMCS '23</t>
  </si>
  <si>
    <t>event-place: Hong Kong, Hong Kong</t>
  </si>
  <si>
    <t>Blockchain technology; Confidentiality; Online elections; Participant identification; Safety</t>
  </si>
  <si>
    <t>GZJ3UUDM</t>
  </si>
  <si>
    <t>Abdullah, Sidrah; Arshad, Junaid; Alsadi, Muhammad</t>
  </si>
  <si>
    <t>Chain-Net: An Internet-inspired Framework for Interoperable Blockchains</t>
  </si>
  <si>
    <t>10.1145/3554761</t>
  </si>
  <si>
    <t>https://doi.org/10.1145/3554761</t>
  </si>
  <si>
    <t>Blockchain has introduced new opportunities with the potential to enhance systems and services across diverse application domains. Fundamental characteristics of blockchains such as immutability, decentralisation, transparency and traceability have a profound role in this. However, integration with contemporary systems and among disparate blockchain-based applications is a non-trivial challenge primarily due to differences with respect to platforms, consensus mechanism, and governance. Although this challenge has received some attention from the research community, it requires careful analysis to analyse existing work and ascertain gaps to achieve effective and efficient solution to this challenge. This article presents a thorough systematic review of existing research within blockchain interoperability highlighting significant contributions. Leveraging this analysis, the article presents an internet-inspired framework (Chain-Net) to facilitate interoperability within blockchain-based systems whereby two systems within independent Blockchain networks can securely exchange data with each other. This is achieved by using gateway module at each network. This module is a lightweight node registered by the Blockchain network, equipped with discovery service to lookup a target blockchain, and is responsible for forwarding cross-chain transactions to gateway module at the target blockchain. Gateway module plays a vital role in the Chain-Net model, as it holds a cross-chain transaction in a pending state until a confirmation is received from the target blockchain, thus maintaining the record integrity between the two chains. The article presents our efforts to evaluate the proposed blockchain interoperability framework against success criteria based on our analysis of the blockchain interoperability challenge.</t>
  </si>
  <si>
    <t>2022-12</t>
  </si>
  <si>
    <t>Blockchain; distributed ledger technologies; interoperability; interoperable blockchains</t>
  </si>
  <si>
    <t>2E33H4GR</t>
  </si>
  <si>
    <t>Schiarelli, Vincent; Dupuis, Marc</t>
  </si>
  <si>
    <t>Evaluating the Public Perception of a Blockchain-Based Election</t>
  </si>
  <si>
    <t>Proceedings of the 24th Annual Conference on Information Technology Education</t>
  </si>
  <si>
    <t>979-8-4007-0130-6</t>
  </si>
  <si>
    <t>10.1145/3585059.3611439</t>
  </si>
  <si>
    <t>https://doi.org/10.1145/3585059.3611439</t>
  </si>
  <si>
    <t>The concept of voter confidence was introduced into the political domain after the contentious recount of the 2000 United States presidential election results in Florida. Twenty years after this election, the concept of voter confidence has made headlines again as record low number of voters express confidence that votes will be accurately cast and counted nationwide. Even in the absence of specific security concerns regarding vote tabulation, the low voter confidence elicited by our existing voting infrastructure has impacts to our democratic institutions. As an alternative to existing voting infrastructure, some have proposed incorporating blockchain solutions into electoral systems. While blockchain could add additional transparency through mechanisms such as the public ledger and decentralized accounting, blockchain’s impact to voter confidence may not be straightforward. This project seeks to evaluate the public’s confidence in the ability of a blockchain-based voting system to fairly and accurately tabulate votes. To measure this confidence, the Technology Acceptance Model was leveraged so that we could quantify the relationships between individuals and their perception of blockchain technology. A between groups experiment was performed to measure these relationships.</t>
  </si>
  <si>
    <t>157–163</t>
  </si>
  <si>
    <t>SIGITE '23</t>
  </si>
  <si>
    <t>event-place: Marietta, GA, USA</t>
  </si>
  <si>
    <t>blockchain; cybersecurity; elections; information integrity; voter confidence</t>
  </si>
  <si>
    <t>ETSUW929</t>
  </si>
  <si>
    <t>Carata, Cristina; Knottenbelt, William; Malinoiu, Vali</t>
  </si>
  <si>
    <t>Governance in the Blockchain Era: The Smart Social Contract</t>
  </si>
  <si>
    <t>Proceedings of the 25th Annual International Conference on Digital Government Research</t>
  </si>
  <si>
    <t>979-8-4007-0988-3</t>
  </si>
  <si>
    <t>10.1145/3657054.3661165</t>
  </si>
  <si>
    <t>https://doi.org/10.1145/3657054.3661165</t>
  </si>
  <si>
    <t>Since the emergence of bitcoin, 14 years ago, cryptocurrencies and the blockchain technology that underpins these virtual currencies have experienced a rapid growth, with a plethora of applications emerging. While most popular applications of blockchain technology are in the business field, its main features – such as decentralization or enhanced security – make it suitable to redesign social, cultural and political realities such as the social contract that regulates the relationship between states and citizens. Blockchain-based applications have the potential to change social values and the social contract itself. This paper aims to discover if smart contracts and blockchain technology can bind the social contract between the state and its citizens in such a way as to reduce corruption and increase efficiency of service delivery. Further, the emergence of a new type of social contract will be investigated: the smart social contract. This new concept aspires to enhance Jean Jacques Rousseau's social contract with the benefits inherent in blockchain technology. It involves an automatic execution of the obligations that a government assumes through a certain program, determined by consensus by all the members of society. In case of non-fulfillment of the obligations, the persons /institutions responsible are sanctioned appropriate penalties. We implement and evaluate a prototype of a smart social contract in Solidity, finding that the contract is capable of automatic execution upon the achievement of predetermined conditions, such as the fulfillment of an obligation by a local government official.</t>
  </si>
  <si>
    <t>104–115</t>
  </si>
  <si>
    <t>dg.o '24</t>
  </si>
  <si>
    <t>event-place: Taipei, Taiwan</t>
  </si>
  <si>
    <t>blockchain; e- government; smart contract; smart social contract; social contract</t>
  </si>
  <si>
    <t>9UR4P3PQ</t>
  </si>
  <si>
    <t>Kiayias, Aggelos; Lazos, Philip</t>
  </si>
  <si>
    <t>SoK: Blockchain Governance</t>
  </si>
  <si>
    <t>Proceedings of the 4th ACM Conference on Advances in Financial Technologies</t>
  </si>
  <si>
    <t>978-1-4503-9861-9</t>
  </si>
  <si>
    <t>10.1145/3558535.3559794</t>
  </si>
  <si>
    <t>https://doi.org/10.1145/3558535.3559794</t>
  </si>
  <si>
    <t>Blockchain systems come with a promise of decentralization that, more often than not, stumbles on a roadblock when key decisions about modifying the software codebase need to be made. In a setting where "code-is-law," modifying the code can be a controversial process, frustrating to system stakeholders, and, most crucially, highly disruptive for the underlying systems. This is attested by the fact that both of the two major cryptocurrencies, Bitcoin and Ethereum, have undergone "hard forks" that resulted in the creation of alternative systems which divided engineering teams, computational resources, and duplicated digital assets creating confusion for the wider community and opportunities for fraudulent activities. The above events, and numerous other similar ones, underscore the importance of Blockchain governance, namely the set of processes that blockchain platforms utilize in order to perform decision-making and converge to a widely accepted direction for the system to evolve. While a rich topic of study in other areas, including social choice theory and electronic voting for public office elections, governance of blockchain platforms is lacking a well established set of methods and practices that are adopted industry wide. Instead, different systems adopt approaches of a variable level of sophistication and degree of integration within the platform and its functionality. This makes the topic of blockchain governance a fertile domain for a thorough systematization that we undertake in this work.Our methodology starts by distilling a comprehensive array of properties for sound governance systems drawn from academic sources as well as grey literature of election systems and blockchain white papers. These are divided into seven categories, suffrage, Pareto efficiency, confidentiality, verifiability, accountability, sustainability and liveness that capture the whole spectrum of desiderata of governance systems. We interpret these properties in the context of blockchain platforms and proceed to classify ten block-chain systems whose governance processes are sufficiently well documented in system white papers, or it can be inferred by publicly available information and software. While all the identified properties are satisfied, even partially, by at least one system, we observe that there exists no system that satisfies most properties. Our work lays out a common foundation for assessing governance processes in blockchain systems and while it highlights shortcomings and deficiencies in currently deployed systems, it can also be a catalyst for improving these processes to the highest possible standard with appropriate trade-offs, something direly needed for blockchain platforms to operate effectively in the long term.</t>
  </si>
  <si>
    <t>61–73</t>
  </si>
  <si>
    <t>AFT '22</t>
  </si>
  <si>
    <t>event-place: Cambridge, MA, USA</t>
  </si>
  <si>
    <t>ZXYXT588</t>
  </si>
  <si>
    <t>Estrada, Carlos A.; Naranjo, Sergio S.; Toasa, Veronica J.; Yoo, Sang Guun</t>
  </si>
  <si>
    <t>A Systematic Literature Review of Blockchain Technology: Applications Fields, Platforms, and Consensus Protocols</t>
  </si>
  <si>
    <t>Proceedings of the 2023 7th International Conference on Computer Science and Artificial Intelligence</t>
  </si>
  <si>
    <t>979-8-4007-0868-8</t>
  </si>
  <si>
    <t>10.1145/3638584.3638632</t>
  </si>
  <si>
    <t>https://doi.org/10.1145/3638584.3638632</t>
  </si>
  <si>
    <t>In the context of today's digital era, blockchain technology has established itself as one of the transformative innovations that pushes the boundaries of data management and security. Given this situation, the present work carries out a systematic literature review of this technology. It examines three essential aspects of the blockchain world. First of all, the various fields of application of this technology are analyzed, which go beyond the field of cryptocurrencies and extend to other industries such as the internet of things, supply chains, health, identity management, business, and much more. Secondly, the most used platforms for the development of blockchain applications are studied, such as Ethereum, Hyperledger Fabric, Solana among others; each platform has its particular characteristics, compatible programming languages and recommended application areas. Finally, an analysis of the consensus protocols is carried out, such as Proof of Work, Proof of Stake, Proof of Authority, RAFT, among others. This literature review provides a comprehensive overview of blockchain, shedding light on its versatility, challenges, and transformative potential in a variety of industries. It offers a solid foundation for those interested in exploring and taking advantage of the blockchain revolution in the 21st century.</t>
  </si>
  <si>
    <t>123–131</t>
  </si>
  <si>
    <t>CSAI '23</t>
  </si>
  <si>
    <t>event-place: Beijing, China</t>
  </si>
  <si>
    <t>Blockchain applications; blockchain platforms; consensus protocol</t>
  </si>
  <si>
    <t>FRRJBTSE</t>
  </si>
  <si>
    <t>He, Langchen; Kang, Tianyu; Guo, Li</t>
  </si>
  <si>
    <t>Blockchain based Distributed Oracle in Time Sensitive Scenario</t>
  </si>
  <si>
    <t>Proceedings of the 7th International Conference on Communication and Information Processing</t>
  </si>
  <si>
    <t>978-1-4503-8519-0</t>
  </si>
  <si>
    <t>10.1145/3507971.3507990</t>
  </si>
  <si>
    <t>https://doi.org/10.1145/3507971.3507990</t>
  </si>
  <si>
    <t>Distributed oracle protocol is proposed to support on-chain transaction execution which depends on off-chain information without a trusted party as source. Although the commit-reveal mechanism based on commitment scheme used in distributed oracle protocol solve the problem of freeloading, it introduces a new one of availability, which is significant when information requester would like to obtain protocol output before expiration. To address the issue, we describe an architecture of distributed oracle protocol in time-sensitive scenario. Then we propose a new protocol which satisfies all requirements defined in the architecture by applying timed commitment scheme. Finally, a prototype program is implemented to evaluate additional cost caused by the core algorithm in new protocol, which shows that the cost is acceptable.</t>
  </si>
  <si>
    <t>103–111</t>
  </si>
  <si>
    <t>ICCIP '21</t>
  </si>
  <si>
    <t>blockchain; distributed oracle; smart contract; timed commitment</t>
  </si>
  <si>
    <t>IY7HB5MI</t>
  </si>
  <si>
    <t>Oppenlaender, Jonas</t>
  </si>
  <si>
    <t>The Perception of Smart Contracts for Governance of the Metaverse</t>
  </si>
  <si>
    <t>Proceedings of the 25th International Academic Mindtrek Conference</t>
  </si>
  <si>
    <t>978-1-4503-9955-5</t>
  </si>
  <si>
    <t>10.1145/3569219.3569300</t>
  </si>
  <si>
    <t>https://doi.org/10.1145/3569219.3569300</t>
  </si>
  <si>
    <t>Smart contracts are a method for implementing direct democracy in virtual worlds. However, it is not clear whether voting preferences in the virtual world will mirror real-world voting preferences. We present a within-subject study in which participants were asked to allocate voting power in two scenarios. The first scenario probed participants’ opinion about the divisibility of voting rights. The second scenario presented participants with the case of unequal allocation of voting power in a virtual world, enforced by smart contracts. In both scenarios, participants allocated voting power and rated the fairness of their decision. Our study finds that participants’ voting preferences in the virtual world scenario did not mirror their real-world preferences and beliefs. Voting systems in the metaverse need to be carefully designed to align with human values and ethics.</t>
  </si>
  <si>
    <t>1–8</t>
  </si>
  <si>
    <t>Academic Mindtrek '22</t>
  </si>
  <si>
    <t>event-place: Tampere, Finland</t>
  </si>
  <si>
    <t>democratic DAO; digital democracy; e-voting; metaverse; participatory decision-making; smart contracts; virtual reality</t>
  </si>
  <si>
    <t>5BBFALV4</t>
  </si>
  <si>
    <t>Sapra, Riya; Dhaliwal, Parneeta</t>
  </si>
  <si>
    <t>Applications of Blockchain Technology: A Review</t>
  </si>
  <si>
    <t>10.1145/3549206.3549221</t>
  </si>
  <si>
    <t>https://doi.org/10.1145/3549206.3549221</t>
  </si>
  <si>
    <t>The number of applications using Blockchain technology is rising at a rapid pace. Scientists are experimenting to use the technology in different domains and application areas. The technology provides data security and protects data from cyber attacks and threats. The technology brings trust in data without any third party. This article reviews applications that have adopted blockchain technology to automate and digitize their processes in 5 application domains: Crypto Currency, Financial Services, Government applications, Internet of Things and Entertainment. These application areas have adopted the technology for different processing and automation of work to add trust to the network of participants.</t>
  </si>
  <si>
    <t>63–66</t>
  </si>
  <si>
    <t>4J3IDJT2</t>
  </si>
  <si>
    <t>Arapinis, Myrto; Kocsis, Ábel; Lamprou, Nikolaos; Medley, Liam; Zacharias, Thomas</t>
  </si>
  <si>
    <t>Universally Composable Simultaneous Broadcast against a Dishonest Majority and Applications</t>
  </si>
  <si>
    <t>Proceedings of the 2023 ACM Symposium on Principles of Distributed Computing</t>
  </si>
  <si>
    <t>979-8-4007-0121-4</t>
  </si>
  <si>
    <t>10.1145/3583668.3594591</t>
  </si>
  <si>
    <t>https://doi.org/10.1145/3583668.3594591</t>
  </si>
  <si>
    <t>Simultaneous broadcast (SBC) protocols, introduced in [Chor et al., FOCS 1985], constitute a special class of broadcast channels which, besides consistency, guarantee that all senders broadcast their messages independently of the messages broadcast by other parties. SBC has proved extremely useful in the design of various distributed computing constructions (e.g., multiparty computation, coin flipping, electronic voting, fair bidding). As with any communication channel, it is crucial that SBC security is composable, i.e., it is preserved under concurrent protocol executions. The work of [Hevia, SCN 2006] proposes a formal treatment of SBC in the state-of-the-art Universal Composability (UC) framework [Canetti, FOCS 2001] and a construction secure assuming an honest majority.In this work, we provide a comprehensive revision of SBC in the UC setting and improve the results of [Hevia, SCN 2006]. In particular, we present a new SBC functionality that captures both simultaneity and liveness by considering a broadcast period such that (i) within this period all messages are broadcast independently and (ii) after the period ends, the session is terminated without requiring full participation of all parties. Next, we employ time-lock encryption (TLE) over a standard broadcast channel to devise an SBC protocol that realizes our functionality against any adaptive adversary corrupting up to all-but-one parties. In our study, we capture synchronicity via a global clock [Katz et al., TCC 2013], thus lifting the restrictions of the original synchronous communication setting used in [Hevia, SCN 2006]. As a building block of independent interest, we prove the first TLE protocol that is adaptively secure in the UC setting, strengthening the main result of [Arapinis et al., ASIACRYPT 2021].Finally, we formally exhibit the power of our SBC construction in the design of UC-secure applications by presenting two interesting use cases: (i) distributed generation of uniform random strings, and (ii) decentralized electronic voting systems, without the presence of a special trusted party.</t>
  </si>
  <si>
    <t>200–210</t>
  </si>
  <si>
    <t>PODC '23</t>
  </si>
  <si>
    <t>event-place: Orlando, FL, USA</t>
  </si>
  <si>
    <t>secure broadcast; time-lock encryption; universal composability</t>
  </si>
  <si>
    <t>2SRXSHGJ</t>
  </si>
  <si>
    <t>Liao, Xue; Zhou, Yihua; Xu, Jiawei; Xing, Shuaikun; Zou, Wei; Zhou, Jin; Wang, Qi; Ning, Zhenhu</t>
  </si>
  <si>
    <t>Identity-based Linkable Blind Ring Signature Scheme on Lattice</t>
  </si>
  <si>
    <t>Proceedings of the 2022 12th International Conference on Communication and Network Security</t>
  </si>
  <si>
    <t>978-1-4503-9752-0</t>
  </si>
  <si>
    <t>10.1145/3586102.3586110</t>
  </si>
  <si>
    <t>https://doi.org/10.1145/3586102.3586110</t>
  </si>
  <si>
    <t>Identity-based link-ring signature schemes are widely used in e-commerce, e-voting, blockchain security and other fields.The link-ability of signature scheme ensures that the same user can only sign once with the same private key. Aiming at the requirements of question confidentiality, anonymity of the signature user identity, and one-time signature in the process of question signing in online exams, this paper proposes an identity-based linkable blind ring signature scheme. In this paper, the lattice delegation algorithm is used to generate the user's private key, a one-time random matrix is introduced, and the one-time signature key is generated by running the preimage sampling algorithm (SamplePre) based on the signed user's private key. Finally, this paper proves the unconditional anonymity, unforgeability and link-ability of the scheme under the random oracle model based on the small integer solution(SIS) difficulty assumption.</t>
  </si>
  <si>
    <t>51–57</t>
  </si>
  <si>
    <t>ICCNS '22</t>
  </si>
  <si>
    <t>Based on Identity; Lattice; Linkable Ring Signature; Reject Sampling Technology</t>
  </si>
  <si>
    <t>Z8CI46CG</t>
  </si>
  <si>
    <t>Liu, Jiaxi; Kang, Tianyu; Guo, Li</t>
  </si>
  <si>
    <t>An Identity-based Group Signature Approach on Decentralized System and Chinese Cryptographic SM2</t>
  </si>
  <si>
    <t>Proceedings of the 8th International Conference on Communication and Information Processing</t>
  </si>
  <si>
    <t>978-1-4503-9710-0</t>
  </si>
  <si>
    <t>10.1145/3571662.3571683</t>
  </si>
  <si>
    <t>https://doi.org/10.1145/3571662.3571683</t>
  </si>
  <si>
    <t>While reducing costs and improving data security, the new generation of informatics technologies such as blockchain also face problems of operation efficiency and privacy leakage, which have attracted extensive attention from researchers. Digital signature is one of the key technologies to solve the above problems. The group signature algorithm has the dual characteristics of protecting the privacy of signer identity and tracing effectively when disputes occur. The scheme we proposed can simultaneously solve the low efficiency of signature verification caused by the high time-consuming bilinear pairwise operation in existing group signature algorithms and the privacy leakage of signers caused by the vulnerability of single group administrators to malicious attacks. Compared with the SM2 digital signature algorithm of Chinese cryptographic standard, the proposed scheme increases the signature anonymization while maintaining the same signature and verification efficiency as the SM2 signature algorithm. Compared with Yang et al. 's scheme, the main computation overhead and communication bandwidth of the proposed protocol are significantly reduced. Therefore, the design scheme in this paper has stronger practicability and is more suitable for scenarios that require both efficiency and strong privacy protection, such as blockchain, anonymous certificate, electronic cash and electronic voting.</t>
  </si>
  <si>
    <t>142–148</t>
  </si>
  <si>
    <t>ICCIP '22</t>
  </si>
  <si>
    <t>Chinese Cryptographic Standard SM2; group digital signature; identity-based; security model</t>
  </si>
  <si>
    <t>4Z4YTUJQ</t>
  </si>
  <si>
    <t>Virnandes, Sose Raeinaldo; Shen, Jun; Vlahu-Gjorgievska, Elena</t>
  </si>
  <si>
    <t>Demystifying the Relationship between Digitalization of Government Services and Public Trust: A Scoping Review</t>
  </si>
  <si>
    <t>Digit. Gov.: Res. Pract.</t>
  </si>
  <si>
    <t>10.1145/3716172</t>
  </si>
  <si>
    <t>https://doi.org/10.1145/3716172</t>
  </si>
  <si>
    <t>Citizen trust is critical for effective public policy implementation. However, according to a recent report from the OECD, only 39% of citizens have medium or high trust in the government. Among others, the use of digital technology has been considered to foster public trust by leveraging the transparency of government data, information, or decision-making process. The purpose of this scoping review is to provide an overview of the relationship between digitalization of government services and public trust using the Arksey and O'Malley methodological framework. Based on the technology, organization, and environment (TOE) framework, individual, and trust aspect, this study identifies and categorizes 112 distinct constructs mapped across five key contexts: technology, organization, environment, individual, and trust. The study findings help to improve our previously limited understanding of the relationship between digitalization of government services and trust by identifying a set of concepts related to each of six research contexts that may prove fruitful in our efforts to develop theory explaining this key e-government relationship. Furthermore, from the practical aspect, it provides insights for the public administrators and policymakers that should be considered when developing effective public policies regarding digitalization and public trust.</t>
  </si>
  <si>
    <t>Digitalization; public service digitalization; public trust; scoping review</t>
  </si>
  <si>
    <t>JRUGTV65</t>
  </si>
  <si>
    <t>Abadi, Aydin; Murdoch, Steven J.</t>
  </si>
  <si>
    <t>Payment with Dispute Resolution: A Protocol for Reimbursing Frauds Victims</t>
  </si>
  <si>
    <t>Proceedings of the 2023 ACM Asia Conference on Computer and Communications Security</t>
  </si>
  <si>
    <t>979-8-4007-0098-9</t>
  </si>
  <si>
    <t>10.1145/3579856.3595789</t>
  </si>
  <si>
    <t>https://doi.org/10.1145/3579856.3595789</t>
  </si>
  <si>
    <t>An “Authorised Push Payment” (APP) fraud refers to a case where fraudsters deceive a victim to make payments to bank accounts controlled by them. The total amount of money stolen via APP frauds is swiftly growing. Although regulators have provided guidelines to improve victims’ protection, the guidelines are vague, the implementation is lacking in transparency, and the victims are not receiving sufficient protection. To facilitate victims’ reimbursement, in this work, we propose a protocol called “Payment with Dispute Resolution” (PwDR) and formally define it. The protocol lets an honest victim prove its innocence to a third-party dispute resolver while preserving the protocol participants’ privacy. It makes black-box use of a standard online banking system. We implement its most computationally-intensive subroutine and analyse its runtime. We also evaluate its asymptotic cost. Our evaluation indicates that the protocol is efficient. It imposes only O(1) overheads to the customer and bank. Moreover, it takes a dispute resolver only 0.09 milliseconds to settle a dispute between the two parties.</t>
  </si>
  <si>
    <t>855–869</t>
  </si>
  <si>
    <t>ASIA CCS '23</t>
  </si>
  <si>
    <t>event-place: Melbourne, VIC, Australia</t>
  </si>
  <si>
    <t>accountability; dispute resolution; Financial fraud; transparency</t>
  </si>
  <si>
    <t>XSML5EKW</t>
  </si>
  <si>
    <t>Oprișan, Oana; Dumitrache (Șerbănescu), Ana-Maria; Spînu, Remus</t>
  </si>
  <si>
    <t>Crypto Currencies and Block Chain System</t>
  </si>
  <si>
    <t>Ovidius University Annals: Economic Sciences Series</t>
  </si>
  <si>
    <t>2393-3127</t>
  </si>
  <si>
    <t>https://stec.univ-ovidius.ro/html/anale/RO/2022-2/Section%205/23.pdf</t>
  </si>
  <si>
    <t>A blockchain is a decentralized ledger of all transactions across a peer-to-peer network. Using this technology, participants can confirm transactions...</t>
  </si>
  <si>
    <t>948-951</t>
  </si>
  <si>
    <t>XXII</t>
  </si>
  <si>
    <t>en</t>
  </si>
  <si>
    <t>doaj.org</t>
  </si>
  <si>
    <t>Publisher: Ovidius University Press</t>
  </si>
  <si>
    <t>NIIC8EPW</t>
  </si>
  <si>
    <t>Axelsen, Henrik; Jensen, Johannes Rude; Ross, Omri</t>
  </si>
  <si>
    <t>When is a DAO Decentralized?</t>
  </si>
  <si>
    <t>Complex Systems Informatics and Modeling Quarterly</t>
  </si>
  <si>
    <t>2255-9922</t>
  </si>
  <si>
    <t>10.7250/csimq.2022-31.04</t>
  </si>
  <si>
    <t>https://csimq-journals.rtu.lv/article/view/5782</t>
  </si>
  <si>
    <t>While previously a nascent theoretical construct, decentralized autonomous organizations (DAO) have grown rapidly in recent years. DAOs typically emerge...</t>
  </si>
  <si>
    <t>51-75</t>
  </si>
  <si>
    <t>0</t>
  </si>
  <si>
    <t>Publisher: Riga Technical University Press</t>
  </si>
  <si>
    <t>C:\Users\oscar\Zotero\storage\8WVIS5MI\Axelsen et al. - 2022 - When is a DAO Decentralized.pdf</t>
  </si>
  <si>
    <t>V5K5TD5I</t>
  </si>
  <si>
    <t>Sallal, Muntadher; Fréin, Ruairí de; Malik, Ali</t>
  </si>
  <si>
    <t>PVPBC: Privacy and Verifiability Preserving E-Voting Based on Permissioned Blockchain</t>
  </si>
  <si>
    <t>Future Internet</t>
  </si>
  <si>
    <t>1999-5903</t>
  </si>
  <si>
    <t>10.3390/fi15040121</t>
  </si>
  <si>
    <t>https://www.mdpi.com/1999-5903/15/4/121</t>
  </si>
  <si>
    <t>Privacy and verifiability are crucial security requirements in e-voting systems and combining them is considered to be a challenge given that they seem to...</t>
  </si>
  <si>
    <t>121</t>
  </si>
  <si>
    <t>15</t>
  </si>
  <si>
    <t>PVPBC</t>
  </si>
  <si>
    <t>Publisher: MDPI AG</t>
  </si>
  <si>
    <t>C:\Users\oscar\Zotero\storage\DCFR87FM\Sallal et al. - 2023 - PVPBC Privacy and Verifiability Preserving E-Voting Based on Permissioned Blockchain.pdf</t>
  </si>
  <si>
    <t>3L5FZAYH</t>
  </si>
  <si>
    <t>Majumder, Suman; Ray, Sangram; Sadhukhan, Dipanwita; Dasgupta, Mou; Das, Ashok Kumar; Park, Youngho</t>
  </si>
  <si>
    <t>ECC-EXONUM-eVOTING: A Novel Signature-Based e-Voting Scheme Using Blockchain and Zero Knowledge Property</t>
  </si>
  <si>
    <t>IEEE Open Journal of the Communications Society</t>
  </si>
  <si>
    <t>2644-125X</t>
  </si>
  <si>
    <t>10.1109/OJCOMS.2023.3348468</t>
  </si>
  <si>
    <t>https://ieeexplore.ieee.org/document/10376464/</t>
  </si>
  <si>
    <t>Traditional voting systems mainly comprise of paper polling, electronic ballot system (EVM), mechanical devices, etc., and demand the physical presence of...</t>
  </si>
  <si>
    <t>583-598</t>
  </si>
  <si>
    <t>5</t>
  </si>
  <si>
    <t>ECC-EXONUM-eVOTING</t>
  </si>
  <si>
    <t>Publisher: IEEE</t>
  </si>
  <si>
    <t>C:\Users\oscar\Zotero\storage\6LWEIIQ4\Majumder et al. - 2024 - ECC-EXONUM-eVOTING A Novel Signature-Based e-Voting Scheme Using Blockchain and Zero Knowledge Prop.pdf</t>
  </si>
  <si>
    <t>4MFU6W5B</t>
  </si>
  <si>
    <t>Holmes, Chris</t>
  </si>
  <si>
    <t>How Blockchain Technology could support Democracy and E-Voting</t>
  </si>
  <si>
    <t>The Journal of The British Blockchain Association</t>
  </si>
  <si>
    <t>2516-3949, 2516-3957</t>
  </si>
  <si>
    <t>https://jbba.scholasticahq.com/article/33960-how-blockchain-technology-could-support-democracy-and-e-voting</t>
  </si>
  <si>
    <t>The UK’s National Blockchain Roadmap (NBR) published in July last year [1] made several recommendations to support the development of a British blockchain...</t>
  </si>
  <si>
    <t>Publisher: The British Blockchain Association</t>
  </si>
  <si>
    <t>48LT8A53</t>
  </si>
  <si>
    <t>Fbba, Marc Pilkington PhD; Kumaraku, Erdita; Bushi, Kejsi; Haveri, Katia</t>
  </si>
  <si>
    <t>A Distributed Ledger Technology Roadmap for Albania: Some Preliminary Reflections</t>
  </si>
  <si>
    <t>https://doi.org/10.31585/jbba-5-2-(4)2022</t>
  </si>
  <si>
    <t>Albania is a small country of the West Balkans situated in Southeast Europe still in the early stages of distributed ledger technology (DLT) adoption. In...</t>
  </si>
  <si>
    <t>A Distributed Ledger Technology Roadmap for Albania</t>
  </si>
  <si>
    <t>SMU8MT8W</t>
  </si>
  <si>
    <t>Soltani, Reza; Zaman, Marzia; Upadhyay, Darshana; Jain, Achin; Sampalli, Srinivas</t>
  </si>
  <si>
    <t>Using IOTA Tangle and Machine Learning for a Defensive Model-Based Approach Against Replication Attacks on Wireless Sensor Networks</t>
  </si>
  <si>
    <t>IEEE Access</t>
  </si>
  <si>
    <t>2169-3536</t>
  </si>
  <si>
    <t>10.1109/ACCESS.2024.3476388</t>
  </si>
  <si>
    <t>https://ieeexplore.ieee.org/document/10707613/</t>
  </si>
  <si>
    <t>Wireless Sensor Networks (WSNs) are essential for data collection across various domains but face growing risks from replication attacks, which introduce...</t>
  </si>
  <si>
    <t>148605-148624</t>
  </si>
  <si>
    <t>12</t>
  </si>
  <si>
    <t>C:\Users\oscar\Zotero\storage\APFDHNRJ\Soltani et al. - 2024 - Using IOTA Tangle and Machine Learning for a Defensive Model-Based Approach Against Replication Atta.pdf</t>
  </si>
  <si>
    <t>Yi, Haibo</t>
  </si>
  <si>
    <t>Document Title</t>
  </si>
  <si>
    <t>Authors</t>
  </si>
  <si>
    <t>Author Affiliations</t>
  </si>
  <si>
    <t>Date Added To Xplore</t>
  </si>
  <si>
    <t>Start Page</t>
  </si>
  <si>
    <t>End Page</t>
  </si>
  <si>
    <t>Abstract</t>
  </si>
  <si>
    <t>ISBNs</t>
  </si>
  <si>
    <t>Funding Information</t>
  </si>
  <si>
    <t>PDF Link</t>
  </si>
  <si>
    <t>Author Keywords</t>
  </si>
  <si>
    <t>IEEE Terms</t>
  </si>
  <si>
    <t>Mesh_Terms</t>
  </si>
  <si>
    <t>Article Citation Count</t>
  </si>
  <si>
    <t>Patent Citation Count</t>
  </si>
  <si>
    <t>Reference Count</t>
  </si>
  <si>
    <t>License</t>
  </si>
  <si>
    <t>Online Date</t>
  </si>
  <si>
    <t>Issue Date</t>
  </si>
  <si>
    <t>Meeting Date</t>
  </si>
  <si>
    <t>Document Identifier</t>
  </si>
  <si>
    <t>Designing a Blockchain-Enabled Methodology for Secure Online Voting System</t>
  </si>
  <si>
    <t>S. Singh; A. Singh; S. Verma; R. K. Dwivedi</t>
  </si>
  <si>
    <t>Department of ITCA, Madan Mohan Malaviya University of Technology, Gorakhpur, India; Department of ITCA, Madan Mohan Malaviya University of Technology, Gorakhpur, India; Department of ITCA, Madan Mohan Malaviya University of Technology, Gorakhpur, India; Department of ITCA, Madan Mohan Malaviya University of Technology, Gorakhpur, India</t>
  </si>
  <si>
    <t>2023 International Conference on Intelligent Data Communication Technologies and Internet of Things (IDCIoT)</t>
  </si>
  <si>
    <t>1 Mar 2023</t>
  </si>
  <si>
    <t>Blockchain has built-in security features. Basic concepts in blockchain include cryptographic, decentralized, and consensus concepts that guarantee integrity. It's been extremely difficult for a very long time to create a safe and secure electronic voting system that gives the clarity and versatility provided by electronic systems, as well as the transparency and privacy supplied by present voting systems. In this research work, blockchain application is assessed for implementing decentralized electronic voting systems. The study offers a different electronic voting system based on blockchain that tackles some of the drawbacks and limitations of current systems and assesses some of the well-known blockchain frameworks in order to build a blockchain-based e-voting system. Through the analysis of a case study, the possibilities of distributed ledger technology have been specifically evaluated.</t>
  </si>
  <si>
    <t>978-1-6654-7451-1</t>
  </si>
  <si>
    <t>10.1109/IDCIoT56793.2023.10053410</t>
  </si>
  <si>
    <t>https://ieeexplore.ieee.org/stamp/stamp.jsp?arnumber=10053410</t>
  </si>
  <si>
    <t>Blockchain;Electronic Voting (e-voting);Electronic Voting Machine (EVM);Smart Contract;Secured-voting;Decentralized ledger</t>
  </si>
  <si>
    <t>Privacy;Electronic voting systems;Distributed ledger;Blockchains;Internet of Things;Data communication;Electronic voting</t>
  </si>
  <si>
    <t>IEEE</t>
  </si>
  <si>
    <t>IEEE Conferences</t>
  </si>
  <si>
    <t>Unleashing Innovation: Experimental Evaluation of Blockchain Assisted Electronic Voting System Using Secured Authentication Scheme</t>
  </si>
  <si>
    <t>K. Kalaiselvi; K. Saravanan; S. M; T. Venkatesan; S. Ravi; J. Karthi</t>
  </si>
  <si>
    <t>Department of Data Analytics, Saveetha College of Liberal Arts and Sciences, Saveetha Institute of Medical and Technical Sciences, Chennai, Tamil Nadu, India; Department of Information Technology, R.M.K Engineering College, Kavaraipettai, Tamil Nadu, India; Department of Electronics and Communication Engineering, Prince Shri Venkateshwara Padmavathy Engineering College, Chennai, Tamil Nadu, India; Department of Mathematics, R. M. D. Engineering College, Kavaraipettai, Tamil Nadu, India; Department of VLSI Microelectronics, Saveetha School of Engineering, Saveetha Institute of Medical and Technical Sciences (SIMATS), Saveetha University, Chennai, Tamil Nadu, India; Department of ECE, Rajalakshmi Engineering College, Chennai, Tamil Nadu, India</t>
  </si>
  <si>
    <t>2024 International Conference on Intelligent Systems for Cybersecurity (ISCS)</t>
  </si>
  <si>
    <t>12 Jul 2024</t>
  </si>
  <si>
    <t>The abstract presents a concise overview of the methodology and key findings of the experimental evaluation conducted for a Blockchain Assisted Electronic Voting System (BAEVS) employing a Secured Authentication Scheme. This study focuses on the design, implementation, and assessment of the BAEVS, aiming to enhance the transparency, security, and reliability of electronic voting processes. The methodology encompasses three main stages: Prototype Development, Blockchain Platform Selection, and Smart Contract Implementation. The prototype is developed using modern web development frameworks to ensure usability and accessibility for diverse users. A suitable blockchain platform, such as Ethereum or Hyperledger Fabric, is chosen to implement the distributed ledger component, considering factors such as scalability and security. Smart contracts, developed in platform-specific languages, govern the voting process and undergo rigorous testing to ensure correctness and reliability. The experimental evaluation reveals promising results, demonstrating the effectiveness of the BAEVS in providing secure and transparent electronic voting. Overall, this study contributes to the advancement of electronic voting systems by offering insights into the design and implementation of blockchain-assisted solutions with secured authentication mechanisms.</t>
  </si>
  <si>
    <t>979-8-3503-7523-7</t>
  </si>
  <si>
    <t>10.1109/ISCS61804.2024.10581204</t>
  </si>
  <si>
    <t>https://ieeexplore.ieee.org/stamp/stamp.jsp?arnumber=10581204</t>
  </si>
  <si>
    <t>Blockchain Technology;Electronic Voting System;Blockchain Assisted Electronic Voting System (BAEVS);Secured Authentication Scheme</t>
  </si>
  <si>
    <t>Electronic voting systems;Distributed ledger;Scalability;Smart contracts;Authentication;Prototypes;Blockchains</t>
  </si>
  <si>
    <t>IEEE Draft Framework for Use of Distributed Ledger Technology in Security of Electronic Voting (e-Voting) Systems</t>
  </si>
  <si>
    <t>IEEE P2418.11/D8, May 2023</t>
  </si>
  <si>
    <t>8 Jun 2023</t>
  </si>
  <si>
    <t>e-Voting is an application of modern Web 3 and distributed ledger technology (DLT) for more choices and security in registration and voting. Choices range from voting with anonymous paper ballots and postal mail, to online voting where an electronic ballot can be authenticated that it was received and recorded as intended. For security, DLT-enabled systems: validate sources with cryptographic methods, secure communications with digital signatures, and confirm valid transaction with a transparent ledger. Suspicious transactions are recorded as part of a private real-time audit and database, and e-Voting can be tailored for the local needs and methods of a country or administrative sub-division.</t>
  </si>
  <si>
    <t>978-1-5044-9797-8</t>
  </si>
  <si>
    <t>https://ieeexplore.ieee.org/stamp/stamp.jsp?arnumber=10147072</t>
  </si>
  <si>
    <t>adjudicate;administration;anonymous;application;archival;area;audit;authenticated;ballot;blockchain;certification;chain of custody;choices;classify;clear;code;communications;compliance;confirm;council;cryptocurrency;cryptography;database;digital signature;digital wallet;directed acyclic graph;distributed ledger technology;e-Voting;efficient;electronic;error;flexible;framework;fraud;fungible token;genesis;hash;IEEE 2418.11™;level;location;methods;mint;modern;non-fungible token;on-site;online;optional;paper;performance;pillars;polling;postal mail;private key;provenance;pseudo-anonymous;public address;public key;quantum;quick response code;real-time;receive;record;registered ballot;registered voter;registration;registration area;scalable;security;send;settle;source;storage;sub-divisions;supervisor of elections;suspicious;sustainable;system;tailored;timeline;token;transaction;transparent;unique;validate;validation node;verify;voter identification card;voting;Web 3</t>
  </si>
  <si>
    <t>IEEE Standards;Electronic voting;Digital signatures;Authentication;Cryptocurrency;Distributed ledger</t>
  </si>
  <si>
    <t>IEEE Standards</t>
  </si>
  <si>
    <t>IEEE P2418.11/D8.1, August 2023</t>
  </si>
  <si>
    <t>14 Aug 2023</t>
  </si>
  <si>
    <t>978-1-5044-9692-6</t>
  </si>
  <si>
    <t>https://ieeexplore.ieee.org/stamp/stamp.jsp?arnumber=10217132</t>
  </si>
  <si>
    <t>IEEE Standards;Electronic voting;Distributed ledger;Cryptocurrency;Digital signatures</t>
  </si>
  <si>
    <t>A Decentralized and Immutable E-Voting System using Blockchain</t>
  </si>
  <si>
    <t>A. Balti; A. Prabhu; S. Shahi; S. Dahifale; V. Maheta</t>
  </si>
  <si>
    <t>Department of Information Technology, Terna Engineering College, Nerul, India; Department of Information Technology, Terna Engineering College, Nerul, India; Department of Information Technology, Terna Engineering College, Nerul, India; Department of Information Technology, Terna Engineering College, Nerul, India; Department of Information Technology, Terna Engineering College, Nerul, India</t>
  </si>
  <si>
    <t>2023 International Conference on Sustainable Computing and Smart Systems (ICSCSS)</t>
  </si>
  <si>
    <t>7 Jul 2023</t>
  </si>
  <si>
    <t>Elections are an important event that is responsible for shaping democracies around the world, but still there are many populations around the world who do not fully trust the electoral system which has become one of the major concerns for democracies around the world. Even the world’s greatest democracies, such as India and Japan, have a flawed legal system. Vote rigging, EVM (Electronic Vote Machine) hacking, election tampering, booth capture squares, etc. are the main causes of the problems in the current voting method utilized in these countries. It has proven challenging to develop an electronic voting system that is both secure and safe and that offers a higher level of security, fairness, and privacy than current voting techniques while simultaneously offering the transparency and flexibility. Replacing the existing pen-andpaper (ballot-based voting) approach with a new election system offers the potential to reduce fraud and increase security while also increasing efficiency. Blockchain is a technology that promises to increase the overall robustness and security of various e-voting systems. The paper outlines a great attempt to develop a trustworthy and efficient voting system using blockchain’s properties, including its transparency and cryptographic foundations. The system offers end-to-end verifiability and satisfies the fundamental criteria for e-voting methods. The paper covers the electronic voting system and how it would work on the Multichain network.</t>
  </si>
  <si>
    <t>979-8-3503-3360-2</t>
  </si>
  <si>
    <t>10.1109/ICSCSS57650.2023.10169552</t>
  </si>
  <si>
    <t>https://ieeexplore.ieee.org/stamp/stamp.jsp?arnumber=10169552</t>
  </si>
  <si>
    <t>Blockchain;Electronic voting machine;security;Transparency;Cryptography</t>
  </si>
  <si>
    <t>Privacy;Electronic voting systems;Smart contracts;Sociology;Switches;Robustness;Blockchains</t>
  </si>
  <si>
    <t>Ledger-based Electronic Voting System using a multi-tier security approach</t>
  </si>
  <si>
    <t>A. Chatterjee; S. Sidhu; R. Jebakumar</t>
  </si>
  <si>
    <t>Computing Technologies, SRM Institute of Science and Technology, Chennai, India; Computing Technologies, SRM Institute of Science and Technology, Chennai, India; Computing Technologies, SRM Institute of Science and Technology, Chennai, India</t>
  </si>
  <si>
    <t>2022 Fourth International Conference on Emerging Research in Electronics, Computer Science and Technology (ICERECT)</t>
  </si>
  <si>
    <t>15 Mar 2023</t>
  </si>
  <si>
    <t>The right to vote is one of the fundamental tenets upon which democracies are built. The voting process has several difficulties in the modern day due to the prevalence of digital technology. By developing a prototype application that makes use of the idea of a ledger-based data store on a blockchain and a graph database, the purpose of this paper is to search for a workable answer to the problems of security, accessibility, and transparency in the electoral process, in an effort to identify an answer that is best suited and adaptable on a large scale. A distributed ledger uses linked nodes to store data in such a way that once a block is written, it cannot be modified on the chain without compromising the chain's integrity and the trust that users have placed in it. This property of blockchain is utilised by us in developing a secure data store for the application.</t>
  </si>
  <si>
    <t>978-1-6654-5635-7</t>
  </si>
  <si>
    <t>10.1109/ICERECT56837.2022.10060835</t>
  </si>
  <si>
    <t>https://ieeexplore.ieee.org/stamp/stamp.jsp?arnumber=10060835</t>
  </si>
  <si>
    <t>Electronic Voting System;Graph database;Ledger based data store;Voting portal;Digital voting</t>
  </si>
  <si>
    <t>Electronic voting systems;Distributed ledger;Data security;Prototypes;Search problems;Market research;Data models</t>
  </si>
  <si>
    <t>Utilization of Blockchain in E-Voting System</t>
  </si>
  <si>
    <t>G. Pranitha; T. Rukmini; T. N. Shankar; B. Sah; N. Kumar; S. Padhy</t>
  </si>
  <si>
    <t>Dept. of CSE, Koneru Lakshmaiah Education Foundation, Guntur, AP; Dept. of CSE, Koneru Lakshmaiah Education Foundation, Guntur, AP; Dept. of CSE, Koneru Lakshmaiah Education Foundation, Vaddeswaram, Guntur, AP; Dept. of CSE, Koneru Lakshmaiah Education Foundation, Guntur, AP; Dept. of CSE, Koneru Lakshmaiah Education Foundation, Guntur, AP; School. of Computing Science and Engg, VIT, Bhopal University, MP</t>
  </si>
  <si>
    <t>2022 2nd International Conference on Intelligent Technologies (CONIT)</t>
  </si>
  <si>
    <t>18 Aug 2022</t>
  </si>
  <si>
    <t>This paper is based on a voting system that's widely used in elections known as electronic voting machines and has the potential to conduct the process securely by blockchain technology. The prime aim of this system for ensuring security, integrity as well as transparency. Voter privacy is one of the prime factors in the electronic voting portal that presents a blockchain-based voting system to overcome several drawbacks of current voting methods by proposing a simple, reliable, fast and inexpensive e-voting system. The election data can be arranged in a chain with several blocks with the best security level for this process that employs for any election to ensure flawless counting.</t>
  </si>
  <si>
    <t>978-1-6654-8407-7</t>
  </si>
  <si>
    <t>10.1109/CONIT55038.2022.9847995</t>
  </si>
  <si>
    <t>https://ieeexplore.ieee.org/stamp/stamp.jsp?arnumber=9847995</t>
  </si>
  <si>
    <t>EVM;E-Voting;Blockchain;Hashing algorithm;Winner;Authentication</t>
  </si>
  <si>
    <t>Industries;Privacy;Electronic voting systems;Manuals;Blockchains;Security;Servers</t>
  </si>
  <si>
    <t>Permissioned Blockchain Voting System using Hyperledger Fabric</t>
  </si>
  <si>
    <t>S. Vidwans; A. Deshpande; P. Thakur; A. Verma; S. Palwe</t>
  </si>
  <si>
    <t>School of CET, MIT World Peace University, Pune, India; School of CET, MIT World Peace University, Pune, India; School of CET, MIT World Peace University, Pune, India; School of CET, MIT World Peace University, Pune, India; School of CET, MIT World Peace University, Pune, India</t>
  </si>
  <si>
    <t>2022 International Conference on IoT and Blockchain Technology (ICIBT)</t>
  </si>
  <si>
    <t>30 Jun 2022</t>
  </si>
  <si>
    <t>Elections are an integral part of democracy. With democracy being the most popular government type in today’s world, the need for the use of free and fair elections to elect a presidential candidate or a party has increased. Elections allow everyone in the country above a certain age group (Age limit as per a country or state’s norms) irrespective of their gender, caste, color, religion, etc., to take part in election and vote for the candidate or party of their choice. The most popular methods of conducting elections are using ballot paper and electronic voting machines (EVM’s). These methods come with their own set of challenges such as lack of security, inefficiency, bogus voting, increased expenditure and ease of manipulation of the props used for voting. In order to tackle these challenges, we are proposing an implementation of elections by making use of permissioned blockchain technology. We aim to make a decentralized voting system using Hyperledger Fabric framework to establish a permissioned blockchain network which would negate the disadvantages of previously used voting mechanisms out there and restrengthen the true meaning of free, fair and sovereign election. In this paper we have described several use cases explaining the various security measures that could be added in order to improve security of the voting systems. Also, we have made use of Hyperledger Caliper to benchmark our blockchain based voting system and test out the system performance with respect to different chaincodes.</t>
  </si>
  <si>
    <t>978-1-6654-2416-5</t>
  </si>
  <si>
    <t>10.1109/ICIBT52874.2022.9807702</t>
  </si>
  <si>
    <t>https://ieeexplore.ieee.org/stamp/stamp.jsp?arnumber=9807702</t>
  </si>
  <si>
    <t>Election;Blockchain;Permissioned Blockchain;Decentralization;Hyperledger Fabric;Hyperledger-Caliper</t>
  </si>
  <si>
    <t>Privacy;Distributed ledger;Voting;System performance;Color;Benchmark testing;Fabrics</t>
  </si>
  <si>
    <t>Blockchain Technology’s Role in an Electronic Voting System for Developing Countries to Produce Better Results</t>
  </si>
  <si>
    <t>I. Milcah Blessy; G. Manikandan; M. Robinson Joel</t>
  </si>
  <si>
    <t>Department of Information Technology, Kings Engineering College, Chennai; Department of Information Technology, Kings Engineering College, Chennai; Department of Information Technology, Kings Engineering College, Chennai</t>
  </si>
  <si>
    <t>2023 3rd International Conference on Innovative Mechanisms for Industry Applications (ICIMIA)</t>
  </si>
  <si>
    <t>18 Apr 2024</t>
  </si>
  <si>
    <t>The centralized approach is used by traditional electronic voting systems. These systems have a central administration that controls the database and the entire system as a whole as well as the complete voting process. Accidental or deliberate, this might lead to issues including possible database tampering and duplicate voting. Many of these problems have been addressed by the application of permissionless blockchain technology in modern voting platforms; nonetheless, each voting action requires a certain amount of processing effort due to the conventional consensus process of such blockchains. The removal of the standard consensus procedures employed by public blockchains delay has a major influence on power consumption, impairs system productivity, and increases system utilization of energy. The main goal of this review was to evaluate the current status of voting systems that are electronic and powered by blockchain election research, along with any related difficulties, in order to anticipate potential future developments. This investigation led to the discovery that some of the problems now plaguing election systems may be resolved by blockchain technologies. In order to create an all-encompassing facial recognition system, the project suggests a unique Connected Neural Network noted as CNN architecture for recognising facial features. This pipeline involves the collection of real-time data, such as visages of people, pre-processing, training of models, and ultra-parameter optimisation. Additionally, an online application to post participation utilising Face Recognition and the newly built innovative CNN model is being developed. Age detection AGES expanded as Ageing Pattern Subspace, which is frequently done with the aid of technology or algorithms, is a method of estimating or identifying a person's age according to a variety of criteria.</t>
  </si>
  <si>
    <t>979-8-3503-4363-2</t>
  </si>
  <si>
    <t>10.1109/ICIMIA60377.2023.10426144</t>
  </si>
  <si>
    <t>https://ieeexplore.ieee.org/stamp/stamp.jsp?arnumber=10426144</t>
  </si>
  <si>
    <t>Electronic voting system;Blockchain;Face recognition;Ageing Pattern Subspace;Connected Neural Network</t>
  </si>
  <si>
    <t>Training;Electronic voting systems;Face recognition;Pipelines;Real-time systems;Blockchains;Electronic voting</t>
  </si>
  <si>
    <t>Decentralized Online Voting System using Blockchain</t>
  </si>
  <si>
    <t>V. Lalitha; S. Samundeswari; R. Roobinee; L. S. Swetha</t>
  </si>
  <si>
    <t>Department of Computer Science and Engineering, Sri Sairam Engineering College, Chennai, India; Department of Computer Science and Engineering, Sri Sairam Engineering College, Chennai, India; Department of Computer Science and Engineering, Sri Sairam Engineering College, Chennai, India; Department of Computer Science and Engineering, Sri Sairam Engineering College, Chennai, India</t>
  </si>
  <si>
    <t>2022 International Conference on Applied Artificial Intelligence and Computing (ICAAIC)</t>
  </si>
  <si>
    <t>16 Jun 2022</t>
  </si>
  <si>
    <t>Casting a vote is not only the right of a citizen but also a responsibility of the citizen. The citizens of a country get an opportunity to vote for their representatives who will represent the needs and suggestions of citizens. These representatives are elected through the process called elections. The traditional electoral system necessitates the actual presence of the voter which causes discomfort to the physically challenged people. Also, there are chances of vote tampering. This paper discusses the proposed solution that will solve the above problems. Our proposed solution is to use an Online Voting System using Ethereum Blockchain. This web-based voting system helps the voters to vote from any location. The system validates the voters with the help of their Aadhar cards linked with their voter id. After which the system requires the voters to scan their face and fingerprint which will be verified with the data in the database. Blockchain technology encrypts the vote and thus it prevents every vote from tampering. It makes sure that a voter can vote only once for one candidate. The system fetches the election results quickly and thus reduces the labour cost and counting errors.</t>
  </si>
  <si>
    <t>978-1-6654-9710-7</t>
  </si>
  <si>
    <t>10.1109/ICAAIC53929.2022.9792791</t>
  </si>
  <si>
    <t>https://ieeexplore.ieee.org/stamp/stamp.jsp?arnumber=9792791</t>
  </si>
  <si>
    <t>Blockchain;Ethereum;Smart Contracts;Voting System;Solidity</t>
  </si>
  <si>
    <t>Casting;Costs;Databases;Face recognition;Fingerprint recognition;Blockchains;Electronic voting</t>
  </si>
  <si>
    <t>Blockchain based Electronic Voting System Design with Smart Contracts</t>
  </si>
  <si>
    <t>W. A. B. W. Abdulah; S. F. S. Adnan</t>
  </si>
  <si>
    <t>School of Electrical Engineering, College of Engineering, Universiti Teknologi MARA, 40450 Shah Alam, Selangor; School of Electrical Engineering, College of Engineering, Universiti Teknologi MARA, 40450 Shah Alam, Selangor</t>
  </si>
  <si>
    <t>2023 IEEE Symposium on Computers &amp; Informatics (ISCI)</t>
  </si>
  <si>
    <t>19 Jan 2024</t>
  </si>
  <si>
    <t>The voting process serves as the mechanism to translate public opinion into actionable measures, significantly impacting democracy. Ensuring the transparency, reliability, and security of the voting procedure is essential to maintain the integrity and legitimacy of the entire system. Blockchain-based voting systems have gained popularity due to the immutability and advancements in blockchain technology. Creating a secure electronic voting system that offers the transparency and flexibility of electronic systems while preserving fairness and privacy has long been a challenge. This paper introduces a method for collecting data from various sources and databases using transparent Blockchain technology. The proposed Blockchain-based solution is dependable, secure, and ensures privacy. The objective of this paper is to leverage blockchain technology to construct a transparent and secure voting system. The development, testing, and deployment of smart contracts are executed using the Truffle framework, while a local blockchain network is established using the Ganache tool. MetaMask is employed for account validation. This paper also presents the cost analysis of the voting transactions.</t>
  </si>
  <si>
    <t>979-8-3503-0236-3</t>
  </si>
  <si>
    <t>10.1109/ISCI58771.2023.10391913</t>
  </si>
  <si>
    <t xml:space="preserve">Ministry of Higher Education; </t>
  </si>
  <si>
    <t>https://ieeexplore.ieee.org/stamp/stamp.jsp?arnumber=10391913</t>
  </si>
  <si>
    <t>Blockchain;Voting;Ganache;Truffle;Smart Contracts;MetaMask</t>
  </si>
  <si>
    <t>Privacy;Electronic voting systems;Databases;Smart contracts;Blockchains;Security;Reliability</t>
  </si>
  <si>
    <t>Benchmarking Local Blockchain Frameworks for Online Voting System: Comparative Analysis of Truffle and Hardhat Across Diverse Transaction Loads</t>
  </si>
  <si>
    <t>M. Shakila; L. Anitha</t>
  </si>
  <si>
    <t>Department of Computer Science Engineering, Saveetha School of Engineering SIMATS University, Thandalam, chennai; Department of Management Studies, S.A Engineering College (Autonomous), Chennai, India</t>
  </si>
  <si>
    <t>2024 International Conference on Sustainable Communication Networks and Application (ICSCNA)</t>
  </si>
  <si>
    <t>10 Feb 2025</t>
  </si>
  <si>
    <t>The performance of Truffle and Hardhat, two well-known local blockchain development frameworks, under various transaction loads is compared in this study. For effective contract deployment, execution, and debugging, selecting the right development and testing environment becomes essential as blockchain applications continue to increase in complexity. Both Truffle and Hardhat give developers unique features like network administration, testing tools, script execution and how well they perform under various workloads. Using characteristics like set up time, transaction delay, throughput, and resource usage, we simulate and assess both frameworks in this research under various transaction loads. The results provide revelations. into each framework's reliability thresholds, showing situations in which two frameworks performs more efficiently than one another. These performance traits on testing accuracy and scalability in local blockchain settings. A blockchain development environment's performance can have a significant impact on processes such as contract compilation, deployment to the local blockchain. The development process efficiency and scalability are primarily dictated by the duration of setup, compilation, deployment, and resource usage including CPU and memory utilisation. The performance and scalability of two well-known local blockchain frameworks Hardhat and Truffle under various transaction loads are examined in this study. Evaluating their suitability for safe and effective online voting systems is the goal. To shed light on their scalability and computational efficiency, important parameters including transaction throughput, gas consumption, and deployment time are benchmarked. The results are intended to help developers choose the best frameworks for creating decentralised applications dApps in settings with limited resources.</t>
  </si>
  <si>
    <t>979-8-3315-3001-3</t>
  </si>
  <si>
    <t>10.1109/ICSCNA63714.2024.10864300</t>
  </si>
  <si>
    <t>https://ieeexplore.ieee.org/stamp/stamp.jsp?arnumber=10864300</t>
  </si>
  <si>
    <t>Decentralized;Security;Traceability;Blockchain;transparent;Hardhat and Truffle</t>
  </si>
  <si>
    <t>Scalability;Green communications;Memory management;Benchmark testing;Throughput;Decentralized applications;Blockchains;Reliability;Electronic voting;Contracts</t>
  </si>
  <si>
    <t>Mauvote: A Novel Mobile Electronic Voting System Using Blockchain</t>
  </si>
  <si>
    <t>J. B. Asad Edoo; R. K. Sungkur; J. M. Gómez; H. Precht; S. Rudolph</t>
  </si>
  <si>
    <t>Icon Ebene, Dayforce Mauritius, Mauritius; Department of Software and Information Systems, University of Mauritius, Mauritius; Department of Business Information Systems, Carl von Ossietzky University of Oldenburg, Oldenburg, Germany; Department of Business Information Systems, Carl von Ossietzky University of Oldenburg, Oldenburg, Germany; Department of Business Information Systems, Carl von Ossietzky University of Oldenburg, Oldenburg, Germany</t>
  </si>
  <si>
    <t>2024 International Conference on Next Generation Computing Applications (NextComp)</t>
  </si>
  <si>
    <t>13 Dec 2024</t>
  </si>
  <si>
    <t>Being able to vote is seen as a key democratic right in many countries. Traditional means and ways of voting include the paper-based means, followed by counting. With this approach, registration procedures are sometimes difficult and the voters are expected to be physically present in the voting centers. This at times can be factors that discourage voters to vote. Electronic voting is also common but the latter can be subject many security threats, including tampering with the voting data and tampering with electronic voting systems. To overcome the issues described above, this research proposes MauVote, a novel blockchain-based voting system. The decentralized nature of blockchain eventually ensures that all transactions are immutable and recorded transparently. This greatly helps to reduce the threats of unauthorized access and alteration of data. The proposed system also makes use of OTP-based recovery and biometric authentication through a mobile app, contributing to the security of the voting process</t>
  </si>
  <si>
    <t>979-8-3315-1740-3</t>
  </si>
  <si>
    <t>10.1109/NextComp63004.2024.10779646</t>
  </si>
  <si>
    <t>https://ieeexplore.ieee.org/stamp/stamp.jsp?arnumber=10779646</t>
  </si>
  <si>
    <t>Blockchain;Voting Systems;Microservices;Non-Fungible Tokens;OTP</t>
  </si>
  <si>
    <t>Measurement;Electronic voting systems;Authentication;Biometric authentication;Blockchains;Mobile applications;Security;Servers;Electronic voting;Next generation networking</t>
  </si>
  <si>
    <t>Deploying Electronic Voting System Use-case on Ethereum Public Blockchain</t>
  </si>
  <si>
    <t>P. Rani; V. Kumar; I. Budhiraja; A. Rathi; S. Kukreja</t>
  </si>
  <si>
    <t>SCSET, Bennett University (The Times Group), Gr. Noida, UP, India; SCSET, Bennett University (The Times Group), Gr. Noida, UP, India; SCSET, Bennett University (The Times Group), Gr. Noida, UP, India; SCSET, Bennett University (The Times Group), Gr. Noida, UP, India; SCSET, Bennett University (The Times Group), Gr. Noida, UP, India</t>
  </si>
  <si>
    <t>2022 IEEE International Conference on Advanced Networks and Telecommunications Systems (ANTS)</t>
  </si>
  <si>
    <t>28 Aug 2023</t>
  </si>
  <si>
    <t>Electronic voting system has great potential to decrease organizational cost of traditional voting system and also it has ability to maximize the voters turnout. When real time voting system is used for election, it must be convenient, secure, accurate, safe and legitimate. This paper evaluates blockchain framework and implement real time voting system by using blockchain technology which increase the security and decrease the total organizational cost for election. Proposed model is divided into three parts i.e., admin, voter and registration phase. Here admin responsible for managing the life cycle of each and every election. It has not allowed to cast a ballot. Registration phase checks voters’ recognizable proof and register represents them in the framework. In this, accounts are held by authorities in surveying station found close by local locations. We used RPC server for network and solidity as a programming language for smart contract. Here protocol execution uses consensus mechanism which is responsible to secure the Ethereum blockchain. We tested proposed model by using Rinke by test network for ensuring the feasibility.</t>
  </si>
  <si>
    <t>2153-1684</t>
  </si>
  <si>
    <t>978-1-6654-7340-8</t>
  </si>
  <si>
    <t>10.1109/ANTS56424.2022.10227805</t>
  </si>
  <si>
    <t>https://ieeexplore.ieee.org/stamp/stamp.jsp?arnumber=10227805</t>
  </si>
  <si>
    <t>e-voting;blockchain;voting;trust;smart contract;Ethereum</t>
  </si>
  <si>
    <t>Electronic voting systems;Costs;Voting;Smart contracts;Real-time systems;Blockchains;Registers</t>
  </si>
  <si>
    <t>IEEE P2418.11/D9, August 2023</t>
  </si>
  <si>
    <t>31 Aug 2023</t>
  </si>
  <si>
    <t>979-8-8557-0060-2</t>
  </si>
  <si>
    <t>https://ieeexplore.ieee.org/stamp/stamp.jsp?arnumber=10236950</t>
  </si>
  <si>
    <t>IEEE Standards;Distributed ledger;Cryptocurrency;Electronic voting;Nonfungible tokens;Fraud</t>
  </si>
  <si>
    <t>KNN-Powered Online Voting System to Improve Accuracy and Transparency of Election Process</t>
  </si>
  <si>
    <t>U. Jaswanth; D. Surendiran Muthukumar; R. Abitha; P. Ganesh; N. Naveen; G. Kavitha</t>
  </si>
  <si>
    <t>Department Computer Science and Engineering, Kalasalingam Academy of Research and Education, Virudhunagar, Tamil Nadu; Department Computer Science and Engineering, Kalasalingam Academy of Research and Education, Virudhunagar, Tamil Nadu; Department of Artificial Intelligence and Data science, Vel Tech Multi Tech Dr Rangarajan Dr Sakunthala Engineering College, Chennai, Tamil Nadu; Department Computer Science and Engineering, Kalasalingam Academy of Research and Education, Virudhunagar, Tamil Nadu; Department Computer Science and Engineering, Kalasalingam Academy of Research and Education, Virudhunagar, Tamil Nadu; Department of Electronics and Communication Engineering, Dr.M.G.R Educational andResarch Institute, Chennai, Tamil Nadu</t>
  </si>
  <si>
    <t>2025 International Conference on Multi-Agent Systems for Collaborative Intelligence (ICMSCI)</t>
  </si>
  <si>
    <t>27 Feb 2025</t>
  </si>
  <si>
    <t>The proposed system aims to create a safe online voting system. Nowadays voting remains a serious safety and security issue so this system provides high performance and security. The System seeks to develop a face recognition-based voting system that authenticates voters using machine learning, especially K-Nearest Neighbors (KNN). Entering the voter's unique username and Password is the first step in the online voting system. If the voter's Username and password are valid, the system proceeds to the next step, requesting permission to turn on the webcam and take a picture of them. Once the photo is taken, it verifies that the voter has only taken it once. The website allows the voter to cast his vote only once. Voter access is denied if the same voter picture is entered again. By logging into the website voter can cast their vote from any place. Every minute the website updates the results of the election. So, voters do not need to wait in long queues to cast their votes. To give voters real-time information on their voting progress. The system also features dynamic voice feedback to guide users through voting, ensuring clarity and engagement. This initiative uses facial recognition technology to enhance the security and efficiency of voting systems.</t>
  </si>
  <si>
    <t>979-8-3315-0982-8</t>
  </si>
  <si>
    <t>10.1109/ICMSCI62561.2025.10894087</t>
  </si>
  <si>
    <t>https://ieeexplore.ieee.org/stamp/stamp.jsp?arnumber=10894087</t>
  </si>
  <si>
    <t>Face recognition;KNN;Online Voting System</t>
  </si>
  <si>
    <t>Machine learning algorithms;Webcams;Face recognition;Passwords;Machine learning;Nearest neighbor methods;Real-time systems;Safety;Security;Electronic voting</t>
  </si>
  <si>
    <t>Ether Vote: Revolutionizing Elections with Blockchain-Powered Electronic Voting System</t>
  </si>
  <si>
    <t>S. Joseph; P. Pandey; M. Khari; K. Kumar; P. P. Singh</t>
  </si>
  <si>
    <t>School of Computer &amp; Systems Sciences Jawaharlal Nehru University, New Delhi, India; Department of Computer Science &amp; Engineering, Graphic era deemed to be university, Dehradun, Uttarakhand, India; School of Computer &amp; Systems Sciences Jawaharlal Nehru University, New Delhi, India; School of Computer &amp; Systems Sciences Jawaharlal Nehru University, New Delhi, India; School of Computer &amp; Systems Sciences Jawaharlal Nehru University, New Delhi, India</t>
  </si>
  <si>
    <t>2023 3rd International Conference on Smart Generation Computing, Communication and Networking (SMART GENCON)</t>
  </si>
  <si>
    <t>28 Feb 2024</t>
  </si>
  <si>
    <t>Voting is a crucial part of democracy because it gives people the chance to voice their opinions, hold elected officials responsible, encourage diversity in the government, cultivate civic participation, and defend themselves from tyranny. Existing electronic voting (e-voting) systems do in fact suffer a number of important obstacles, with security difficulties and a lack of transparency ranking as two of the most important problems. Given the significance of elections in democracies and the likelihood of fraud or other forms of manipulation in electronic voting procedures, these issues are extremely pressing. Systems used for electronic voting heavily rely on software, which might occasionally have vulnerabilities that hackers can exploit. Any weak point in the system can be used to sway elections or jeopardize its security. To address these issues, a strong, secure electronic voting system (EVS), an open system design, impartial audits, and a dedication to inclusion and accessibility are required. For democratic processes to continue to be trusted and the right to vote to be protected, e-voting system integrity must be ensured. It is necessary to create a new Electronic Voting System (EVS) that can offer greater security, speed, and accuracy than the EVS used in the past. The authors of this research suggested a blockchain-based secure EVS. Immutable, transparent, and secure distributed ledger technology named as blockchain. Blockchain used to implement an E-Voting system that is transparent, tamper-proof, and can guarantee the correctness and integrity of the voting process.</t>
  </si>
  <si>
    <t>979-8-3503-1912-5</t>
  </si>
  <si>
    <t>10.1109/SMARTGENCON60755.2023.10442887</t>
  </si>
  <si>
    <t>https://ieeexplore.ieee.org/stamp/stamp.jsp?arnumber=10442887</t>
  </si>
  <si>
    <t>Blockchain;Voting;Ethereum;EVS</t>
  </si>
  <si>
    <t>Electronic voting systems;Pressing;Open systems;Software;Blockchains;Security;Electronic voting</t>
  </si>
  <si>
    <t>Design of a Secured and Trusted E-Voting System Using Blockchain Technology</t>
  </si>
  <si>
    <t>E. J. O.; A. O.; O. V. A.; A. K. G.</t>
  </si>
  <si>
    <t>Department of Software Engineering, School of Computing, The Federal University of Technology, Akure, Nigeria; Department of Software Engineering, School of Computing, The Federal University of Technology, Akure, Nigeria; Department of Computer Science, School of Computing, The Federal University of Technology, Akure, Nigeria; Department of Software Engineering, School of Computing, The Federal University of Technology, Akure, Nigeria</t>
  </si>
  <si>
    <t>2024 IEEE SmartBlock4Africa</t>
  </si>
  <si>
    <t>12 Dec 2024</t>
  </si>
  <si>
    <t>The state of election in Nigeria is worrisome. Electoral malpractices have been a major challenge to the Nigerian government in recent times. Government has made frantic efforts to tackle these electoral challenges but the recent event in year 2023 presidential election is worrisome suggests that the solution is not near. Recently, the percentage of eligible voters who vote on election days is declining. Voters turnout went up from 52.3% in 1999 - the first general election since 1993 - to 69% in 2003. But, it has been on the decline nearly ever since − 57.5% in 2007, 53.7% in 2011, 43.7% in 2015 and 34.8% in 2019. In 2023, it is 28.63%. With the way things are going, if urgent action is not taken, this could signal the end of democracy in Nigeria. This research presents the design and implementation of a trusted and secured e-voting based on blockchain technology that will increase voters confidence and trust. The system utilizes Next.js for the frontend and Solidity on the Polygon blockchain for the backend, ensuring transparency, tamper-resistance, and heightened security. This innovative approach addresses trust and reliability concerns in traditional voting systems, offering a modernized and trustworthy electoral process.</t>
  </si>
  <si>
    <t>979-8-3503-7683-8</t>
  </si>
  <si>
    <t>10.1109/SmartBlock4Africa61928.2024.10779538</t>
  </si>
  <si>
    <t>https://ieeexplore.ieee.org/stamp/stamp.jsp?arnumber=10779538</t>
  </si>
  <si>
    <t>Blockchain;Secure Voting System;Next.js;Solidity;Polygon Blockchain</t>
  </si>
  <si>
    <t>Smart contracts;Authentication;Blockchains;Reliability;Security;Electronic voting</t>
  </si>
  <si>
    <t>Blockchain Based E-Voting System</t>
  </si>
  <si>
    <t>H. Singathala; S. Narayansetty; H. Kata</t>
  </si>
  <si>
    <t>Vellore Institute of Technology, Vellore, India; Vellore Institute of Technology, Vellore, India; Vellore Institute of Technology, Vellore, India</t>
  </si>
  <si>
    <t>2024 Second International Conference on Emerging Trends in Information Technology and Engineering (ICETITE)</t>
  </si>
  <si>
    <t>Online voting has been a subject of study for many years. The credibility of the technology, or where the solution rests in counting, is where the validity of the votes is at great risk. Additionally, the transactions need to be secure. This study was conducted to determine how Blockchain Technology will affect the security of online voting systems. Blockchain is a cutting-edge computing technology that is little known to the general public. The influence of Bitcoin has nevertheless demonstrated the legitimacy of Blockchain as a Blockchain application, which has revolutionized Fintech. The decentralized nature of the Blockchain is its key characteristic. To safeguard the data, this prevents it from being stored in a single location and instead distributes it throughout the network. There is no wrong in a decentralized system. By doing so, a programmer is prevented from attacking the frame even if they only target a single block in the structure that has no bearing on the frame. Stream The US-based application My Vote is utilized for a trusted trust voting design that relies on regulatory advances to track the voting process continually. Blondes' innovation is employed in the alternative electoral system known as Election Runner. Security is the most well-known risk that all e-administrations face. By utilizing blockchain technology, the web-based democratic platform can find a solution to this problem. The advancement of blockchain technology has the potential to shift power and trust away from the main entertainers.</t>
  </si>
  <si>
    <t>979-8-3503-2820-2</t>
  </si>
  <si>
    <t>10.1109/ic-ETITE58242.2024.10493789</t>
  </si>
  <si>
    <t>https://ieeexplore.ieee.org/stamp/stamp.jsp?arnumber=10493789</t>
  </si>
  <si>
    <t>blockchain;Electoral Voting System;mining;security;trust protocols;decentralization</t>
  </si>
  <si>
    <t>Technological innovation;Electric potential;Target tracking;Market research;Blockchains;Security;Electronic voting</t>
  </si>
  <si>
    <t>A Secured Framework Model to Design Electronic Voting System using BlockChain Methodology</t>
  </si>
  <si>
    <t>T. Judgi; R. Anitha; S. Padma; G. Nishanthi; S. Irin Sherly</t>
  </si>
  <si>
    <t>Department of Computer Science Engineering, Sathyabama Institute of Science and Technology, Chennai; Department of MCA, S.A.Engineering College, Chennai; Department of EEE, Sona College of Technology, Salem; Department of Computer Science Engineering, R.M.K. Engineering College, Chennai; Department of Information Technology, Panimalar Engineering College, Chennai</t>
  </si>
  <si>
    <t>2023 International Conference on Innovative Computing, Intelligent Communication and Smart Electrical Systems (ICSES)</t>
  </si>
  <si>
    <t>19 Mar 2024</t>
  </si>
  <si>
    <t>The usage of a technology known as blockchain, which offers an advantage in terms of technology and is becoming more prevalent in the industries of digital money and monetary transaction. The blockchain is used to keep track of transactions, and these records may be used to verify that a contract’s terms are legitimate. The simple accessibility of blockchain applications that are built on top of other types of technology, such as the electronic voting system, is the major emphasis of this research. As an illustration, the traditional way of electronic voting has been afflicted by a variety of issues and limits for a very long time. In order to build a trustworthy electronic voting system, a decentralized application that is helped by blockchain technology has been developed. This application offers improved equality, honesty, and adaptability in comparison to the current method. This research presents a novel secured distributed database for the purpose of storing information pertaining to voters. The information pertaining to each voter will be saved in the database in conjunction with a secret key and an electronic signature. In the first part of this article, we investigate how well a selection of well-known blockchain frameworks function when used as a blockchain service. Then, as a solution to these issues, we provide a cutting-edge electronic voting system that is based on blockchain technology. This study analyses the deployment of a blockchain-based technology that enhances election security while lowering related costs in order to investigate the possible uses of distributed ledger technology. In conclusion, but certainly not least, the blockchain-based technology allows reliable durability, secrecy, and accountability, which improves system stability and security and lowers the cost of organizing elections on a national scale.</t>
  </si>
  <si>
    <t>979-8-3503-1920-0</t>
  </si>
  <si>
    <t>10.1109/ICSES60034.2023.10465374</t>
  </si>
  <si>
    <t>https://ieeexplore.ieee.org/stamp/stamp.jsp?arnumber=10465374</t>
  </si>
  <si>
    <t>BlockChain Methodology;Cryptography;Electronic Voting System;Security;Decentralized Application;E-Voting;Smart Contract</t>
  </si>
  <si>
    <t>Industries;Electronic voting systems;Costs;Distributed ledger;Decentralized applications;Stability analysis;Blockchains</t>
  </si>
  <si>
    <t>Blockchain based e-voting system</t>
  </si>
  <si>
    <t>A. C. Naik; A. M. Prajapati; S. N. Pandey; A. C. Mishra</t>
  </si>
  <si>
    <t>Electronics and Computer Science Shree LR Tiwari College of Engineering, Mumbai, India; Electronics and Computer Science Shree LR Tiwari College of Engineering, Mumbai, India; Electronics and Computer Science Shree LR Tiwari College of Engineering, Mumbai, India; Electronics and Computer Science Shree LR Tiwari College of Engineering, Mumbai, India</t>
  </si>
  <si>
    <t>2023 7th International Conference on Trends in Electronics and Informatics (ICOEI)</t>
  </si>
  <si>
    <t>24 May 2023</t>
  </si>
  <si>
    <t>Voting is an important aspect for democratic countries. It is a process of expressing the choice or opinion of people on a particular matter. Voting can take place in a variety of contexts, such as in national or local elections, within organizations or associations, or in public surveys. Voting is a fundamental right in many democratic societies, and it allows citizens to participate in the governance of their country or community by selecting representatives or making decisions on important issues. It is an important way for people to have a say in the policies and laws that affect their lives, and to hold those in power accountable. Voting decide which candidate is capable and also decides the future of that country therefore voting should be as transparent as possible and should have high level of security. But the existing voting system have some flaws like Security concerns, Centralization, Limited Audibility etc. Due to this inclination, voters is decreasing towards voting and voting percentage decreases. There is a solution to these issues is strong requirement of a system which has High level of security. Transparency. Decentralization. etc.</t>
  </si>
  <si>
    <t>979-8-3503-9728-4</t>
  </si>
  <si>
    <t>10.1109/ICOEI56765.2023.10125883</t>
  </si>
  <si>
    <t>https://ieeexplore.ieee.org/stamp/stamp.jsp?arnumber=10125883</t>
  </si>
  <si>
    <t>blockchain;e-voting;security;consensus;ballot</t>
  </si>
  <si>
    <t>Surveys;Electronic voting systems;Organizations;Market research;Blockchains;Fraud;Delays</t>
  </si>
  <si>
    <t>Interfacing of Online and Offline Voting System with an E-Voting Website</t>
  </si>
  <si>
    <t>N. Keerthi; A. Raghuram; R. Jayaraman</t>
  </si>
  <si>
    <t>Department of Electrical and Electronics Engineering, Velagapudi Ramakrishna Siddhartha Engineering College, Vijayawada, India; Department of Electrical and Electronics Engineering, Velagapudi Ramakrishna Siddhartha Engineering College, Vijayawada, India; Department of Electrical and Electronics Engineering, Velagapudi Ramakrishna Siddhartha Engineering College, Vijayawada, India</t>
  </si>
  <si>
    <t>2022 6th International Conference on Devices, Circuits and Systems (ICDCS)</t>
  </si>
  <si>
    <t>30 May 2022</t>
  </si>
  <si>
    <t>This paper presents the interfacing of online and offline voting systems with an E-Voting website. As per the bylaw of the Constitution of India, the Election Commission of India (ECI) has been driven to conduct elections honestly and autonomously at regular intervals. For this, from the last decade onwards they are implementing advanced technologies in the election process to ensure efficacy, less time consumption, and cost. Right now, the ECI effectively utilizing the Voter-Verified Paper Audit Trail (VVPAT) with an Electronic Voting Machine (EVM) to ensure each individual votes. However, still, the ECI struggling to control malpractice that exists in the election process while verifying voters with an electoral list. To overcome these issues, a face recognition device is embedded with the EVM. The ECI trying to achieve a more than ninety-five percent polling rate in a democratic country. At present, the average polling rate in all types of elections has not reached a mere seventy percent. The ECI is unable to achieve its target due to people migrating from state to state and abroad for employment. The main objective of interfacing online and offline voting systems are to provide opportunities for migrated people to complete vote during elections in their respective constituencies. In this regard, an online website is used for voting which can update the information of voters and their voting status which are acquired through both online and offline voting. The offline voting system implements the usage of the raspberry pi for face recognition. Test results on developed online and offline voting systems with an E-Voting website are found to be satisfactory.</t>
  </si>
  <si>
    <t>2644-1802</t>
  </si>
  <si>
    <t>978-1-6654-8094-9</t>
  </si>
  <si>
    <t>10.1109/ICDCS54290.2022.9780681</t>
  </si>
  <si>
    <t>https://ieeexplore.ieee.org/stamp/stamp.jsp?arnumber=9780681</t>
  </si>
  <si>
    <t>electronic voting systems;raspberry Pi;cameras;face recognition;online voting;nominations and elections</t>
  </si>
  <si>
    <t>Costs;Circuits and systems;Face recognition;Employment;Process control;Electronic voting;IEEE Constitution</t>
  </si>
  <si>
    <t>Decentralized Application (DAPP) to enable E-voting system using Blockchain Technology</t>
  </si>
  <si>
    <t>H. Garg; M. Singh; V. Sharma; M. Agarwal</t>
  </si>
  <si>
    <t>IT Department, HMR Institute of Technology and Management, Delhi, India; Department of CSE, HMR Institute of Technology and Management, Delhi, India; IT Department, HMR Institute of Technology and Management, Delhi, India; IT Department, HMR Institute of Technology and Management, Delhi, India</t>
  </si>
  <si>
    <t>2022 Second International Conference on Computer Science, Engineering and Applications (ICCSEA)</t>
  </si>
  <si>
    <t>7 Nov 2022</t>
  </si>
  <si>
    <t>This paper presents a detailed analysis of the Voting System via Decentralized App using an upcoming well-received technology: Blockchain. In recent years, Blockchain has become the finest way to store data and transmit data safely without any involvement from a third party because of its key features, including anonymity, security, privacy, and reliability. This paper commences by analyzing Blockchain technology and identifying its advantages and disadvantages. The report explains the proposed steps we took to draw out a prototype of the Voting System on DAPP. It further analyzes and explains the problems with the current voting system and how this(Blockchain) technology could immensely contribute to bringing change in the election system of a country by enveloping all the disadvantages of the current system. It describes the advantages of using Blockchain for the voting system and highlights what could still play out as a major disadvantage and an obstruction in encouraging change in methodologies for the voting system. Probing further, it can be deduced how this technology could provide safe, secure, transparent, and decentralization data in the voting or election system. As security is the main highlight in choosing or not choosing a new platform, we also reveal the potential problems with this e-voting system and further propose some ideas that could help resolve the issue, making the system more safe and secure and favorable to rebuild the current system.</t>
  </si>
  <si>
    <t>978-1-6654-5834-4</t>
  </si>
  <si>
    <t>10.1109/ICCSEA54677.2022.9936413</t>
  </si>
  <si>
    <t>https://ieeexplore.ieee.org/stamp/stamp.jsp?arnumber=9936413</t>
  </si>
  <si>
    <t>Blockchain Technology;Electronic-voting system;DAPP;Decentralized blockchain;E-voting;Smart Contracts</t>
  </si>
  <si>
    <t>Casting;Electric potential;Electronic voting systems;Prototypes;Decentralized applications;Blockchains;Recording</t>
  </si>
  <si>
    <t>Development of Blockchain-based e-Voting System: Requirements, Design and Security Perspective</t>
  </si>
  <si>
    <t>M. J. H. Faruk; B. Saha; M. Islam; F. Alam; H. Shahriar; M. Valero; A. Rahman; F. Wu; Z. Alam</t>
  </si>
  <si>
    <t>Department of Software Engineering and Game Development, Kennesaw State University, USA; Department of Information Technology, Kennesaw State University, USA; Department of Computing, Sultan Idris Education University, Malaysia; Department of Computer Science and Engineering, Daffodil International University, Bangladesh; Department of Computing, Sultan Idris Education University, Malaysia; Department of Computing, Sultan Idris Education University, Malaysia; Department of Computer Science and Software Engineering, Auburn University, USA; Department of Computer Science, Tuskegee University, USA; Department of Computer and Information Sciences, Fordham University, USA</t>
  </si>
  <si>
    <t>2022 IEEE International Conference on Trust, Security and Privacy in Computing and Communications (TrustCom)</t>
  </si>
  <si>
    <t>20 Mar 2023</t>
  </si>
  <si>
    <t>Elections make a fundamental contribution to democratic governance and are very important to select the appropriate person to determine the fate of a nation while a large number of citizens do not trust the ballot-paper-based voting system. As a result, e-Voting is being adopted by various countries throughout the world. With advantages, there are a number of constraints of e-voting systems, a single vulnerability can lead to large-scale manipulations of voting results. Leveraging and intersecting both cutting-edge technologies including biometric and blockchain technology can address the limitations of current e-Voting frameworks. In this research, we analyze the requirements for systems modeling of voting technology and possible opportunities to adopt biometrics and blockchain technology. Based on the requirements analysis, we propose a biometric-enabled and hyperledger fabric-based voting framework to automate identity verification that will ensure transparency and security of electronic voting. We utilize the software architecture analysis method and active reviews for intermediate designs for evaluating the proposed framework. Demonstration indicates the efficiency and quality attributes of architectural design that shall lead us to implement the system in real-world scenarios in future studies. Initially, we develop a Webbased prototype to demonstrate the framework. In future studies, we aim to implement on large scale and evaluate the prototype against the requirements and security standard.</t>
  </si>
  <si>
    <t>2324-9013</t>
  </si>
  <si>
    <t>978-1-6654-9425-0</t>
  </si>
  <si>
    <t>10.1109/TrustCom56396.2022.00132</t>
  </si>
  <si>
    <t xml:space="preserve">National Science Foundation; National Science Foundation; </t>
  </si>
  <si>
    <t>https://ieeexplore.ieee.org/stamp/stamp.jsp?arnumber=10063350</t>
  </si>
  <si>
    <t>Electronic Voting System;e-Voting;Blockchain Technology;Hyperledger Fabric;Biometrics Technology;Face Recognition;Smart Contract</t>
  </si>
  <si>
    <t>System testing;Distributed ledger;Prototypes;Restful API;Systems modeling;Fabrics;Blockchains</t>
  </si>
  <si>
    <t>Online Voting System using Blockchain</t>
  </si>
  <si>
    <t>A. Chhabria; A. Bablani; S. Daryani; H. S. Deshpande</t>
  </si>
  <si>
    <t>Department of Information Technology, Thadomal Shahani Engineering College, Mumbai University, Mumbai, India; Department of Information Technology, Thadomal Shahani Engineering College, Mumbai University, Mumbai, India; Department of Information Technology, Thadomal Shahani Engineering College, Mumbai University, Mumbai, India; Department of Information Technology, Thadomal Shahani Engineering College, Mumbai University, Mumbai, India</t>
  </si>
  <si>
    <t>2022 6th International Conference On Computing, Communication, Control And Automation (ICCUBEA</t>
  </si>
  <si>
    <t>16 Jan 2023</t>
  </si>
  <si>
    <t>The crucial right to cast a vote or essentially casting a vote on a ballot forms the basis of democracy. From ballot boxes, to punch cards the voting systems are periodically transformed into EVMs for conducting elections. But, the existing e-voting systems are vulnerable to hacking, have limitations and risk of computer technologies, and needs physical security of machines as well. So, the main focus of the proposed system is to overcome these issues and introduce secure, user-friendly Online Voting. The proposed model enhances the level of security by making use of blockchain in which it is not possible to manipulate votes. Blockchain is used for storing votes and it gives sufficient security which minimize the chances of dummy votes. Cryptography and Face ID are also adopted for verification purposes. The presented online portal is highly secure and also has other unique security features such as primary id generation that puts another layer of security and enables the admin the ability to check the user information and to decide whether he is qualified to vote or not.</t>
  </si>
  <si>
    <t>2771-1358</t>
  </si>
  <si>
    <t>978-1-6654-8451-0</t>
  </si>
  <si>
    <t>10.1109/ICCUBEA54992.2022.10010935</t>
  </si>
  <si>
    <t>https://ieeexplore.ieee.org/stamp/stamp.jsp?arnumber=10010935</t>
  </si>
  <si>
    <t>EVM(Electronic voting machines);Online voting system;Face recognition;Block chain</t>
  </si>
  <si>
    <t>Casting;Correlation;Automation;Face recognition;Computational modeling;Manuals;Blockchains</t>
  </si>
  <si>
    <t>IEEE Standard for a Framework for Use of Distributed Ledger Technology in Security of Electronic Voting (e‐Voting) Systems</t>
  </si>
  <si>
    <t>IEEE Std 2418.11-2023</t>
  </si>
  <si>
    <t>2 Feb 2024</t>
  </si>
  <si>
    <t>979-8-8557-0423-5</t>
  </si>
  <si>
    <t>10.1109/IEEESTD.2024.10419209</t>
  </si>
  <si>
    <t>https://ieeexplore.ieee.org/stamp/stamp.jsp?arnumber=10419209</t>
  </si>
  <si>
    <t>adjudicate;anonymous;application;archival;audit;authenticated;ballot;blockchain;certification;chain of custody;choices;classify;clear;code;compliance;confirm;council;cryptocurrency;cryptography;database;digital signature;digital wallet;directed acyclic graph;distributed ledger technology;e-Voting;efficient;electronic;flexible;framework;fraud;fungible token;genesis;hash;IEEE 2418.11™;level;location;methods;mint;modern;Web 3</t>
  </si>
  <si>
    <t>IEEE Standards;Distributed ledger;Electronic voting;Nonfungible tokens;Cryptography;Cryptocurrency;Blockchains</t>
  </si>
  <si>
    <t>Cryptcast: E-Voting System Utilizing Blockchain</t>
  </si>
  <si>
    <t>S. Swar; S. Shinde; A. B. S. K. Reddy; P. Nimkar; T. Lotlikar</t>
  </si>
  <si>
    <t>Dept. of Information Technology, Fr. C. Rodrigues Institute of Technology, Navi Mumbai, India; Dept. of Information Technology, Fr. C. Rodrigues Institute of Technology, Navi Mumbai, India; Dept. of Information Technology, Fr. C. Rodrigues Institute of Technology, Navi Mumbai, India; Dept. of Information Technology, Fr. C. Rodrigues Institute of Technology, Navi Mumbai, India; Dept. of Information Technology, Fr. C. Rodrigues Institute of Technology, Navi Mumbai, India</t>
  </si>
  <si>
    <t>2023 6th International Conference on Advances in Science and Technology (ICAST)</t>
  </si>
  <si>
    <t>4 Mar 2024</t>
  </si>
  <si>
    <t>Blockchain technology offers a promising solution to concerns about e-voting systems. Its decentralized and immutable nature ensures secure unalterable recording of votes enhancing protection against malicious attacks and boosting public trust with transparent audit trails. With smart contracts the system automates voting and tallying, reducing human intervention risks. Our blockchain-based e-voting system prioritizes voter anonymity automated user-verification blending transparency in vote counts with voter confidentiality. This approach, shown to be feasible and advantageous, could be a pivotal shift for the future of democratic elections, emphasizing integrity and transparency.</t>
  </si>
  <si>
    <t>979-8-3503-5981-7</t>
  </si>
  <si>
    <t>10.1109/ICAST59062.2023.10455047</t>
  </si>
  <si>
    <t>https://ieeexplore.ieee.org/stamp/stamp.jsp?arnumber=10455047</t>
  </si>
  <si>
    <t>Blockchain technology;E-voting systems;Smart contracts;Voter anonymity;Automated user-verification;Democratic elections</t>
  </si>
  <si>
    <t>Smart contracts;Organizations;Blockchains;Recording;Security;Electronic voting;Software tools</t>
  </si>
  <si>
    <t>Secured Electronic voting system using Blockchain Technology</t>
  </si>
  <si>
    <t>S. Gnanapriya; M. R. Eshwar; C. G. Shrikhiran; J. V. Chandar; V. Nandhakumar</t>
  </si>
  <si>
    <t>Department of Information Technology, Easwari Engineering College, Chennai, India; Department of Information Technology, Easwari Engineering College, Chennai, India; Department of Information Technology, Easwari Engineering College, Chennai, India; Department of Information Technology, Easwari Engineering College, Chennai, India; Department of Information Technology, Easwari Engineering College, Chennai, India</t>
  </si>
  <si>
    <t>2023 International Conference on Research Methodologies in Knowledge Management, Artificial Intelligence and Telecommunication Engineering (RMKMATE)</t>
  </si>
  <si>
    <t>3 Jan 2024</t>
  </si>
  <si>
    <t>Electronic voting has become an increasingly popular topic of discussion in recent years but it has some security issues. Ethereum's smart contract capabilities make it possible to develop tamper-proof and transparent e-voting systems. Smart contracts are self-executing programs that are stored on the Ethereum blockchain, and can be used to automate the process of voting and ensure that the results are accurate and verifiable. This paper explores the use of Ethereum for e-voting, including the advantages and challenges of using this platform for voting. The paper discusses the use of smart contracts for implementing e-voting systems, the security and privacy considerations that must be taken into account, and the potential benefits of using Ethereum for e-voting. The paper also discusses the challenges that must be overcome to ensure the widespread adoption of Ethereum-based e-voting systems, including issues related to scalability, interoperability, and regulatory compliance. In conclusion, this paper argues that Ethereum has the potential to revolutionize the field of e-voting, offering a secure, transparent, and efficient solution for conducting political elections. While there are still many challenges to overcome, the use of Ethereum for e-voting represents an exciting opportunity for governments, businesses, and individuals around the world to participate in democratic processes in a more secure and efficient way.</t>
  </si>
  <si>
    <t>979-8-3503-0570-8</t>
  </si>
  <si>
    <t>10.1109/RMKMATE59243.2023.10369326</t>
  </si>
  <si>
    <t>https://ieeexplore.ieee.org/stamp/stamp.jsp?arnumber=10369326</t>
  </si>
  <si>
    <t>Machine Learning;Data Science;phishing website;Blockchain;Electronic voting</t>
  </si>
  <si>
    <t>Privacy;Electric potential;Electronic voting systems;Scalability;Smart contracts;Authentication;Knowledge management</t>
  </si>
  <si>
    <t>Blockchain for the electronic voting system: case study: student representative vote in Tunisian institute</t>
  </si>
  <si>
    <t>L. Ezzeddini; J. Ktari; I. Zouaoui; A. Talha; N. Jarray; T. Frikha</t>
  </si>
  <si>
    <t>Higher management institute of Gabes University of Gabes, Gabes, Tunisia; CES Lab, ENIS University of Sfax; Higher management institute of Gabes University of Gabes, Gabes, Tunisia; Higher management institute of Gabes University of Gabes, Gabes, Tunisia; Higher management institute of Gabes University of Gabes, Gabes, Tunisia; CES Lab, ENIS University of Sfax</t>
  </si>
  <si>
    <t>2022 15th International Conference on Security of Information and Networks (SIN)</t>
  </si>
  <si>
    <t>16 Dec 2022</t>
  </si>
  <si>
    <t>Votingis a basic element of running a country. Voting will continue to take place by physically entering the voting booth. No security is guaranteed for this operation, and several cases of tampering have been noted. In order to eliminate this type of problem, the paper proposes an online voting process with blockchain technology. With encryption and hashing, the security of each vote is ensured. The votes will be stored as transactions. A peer-to-peer network is leveraged to share this distributed ledger with voting transactions. The application is designed to hide the complexities of the architecture from the user. With the QR code, each student is uniquely identified. This ensures that each voter has only one chance to vote. With the public and private key, each node will have the ability to securely encrypt, hash, and add transactions to the blockchain. Votes cannot be traced back to the voters. This paper creates a peer-to-peer network with at least three peers. This paper plans to increase voter turnout through online voting. The scalability of blockchain applications depends on the secondary storage limits of peers.</t>
  </si>
  <si>
    <t>978-1-6654-5465-0</t>
  </si>
  <si>
    <t>10.1109/SIN56466.2022.9970543</t>
  </si>
  <si>
    <t>https://ieeexplore.ieee.org/stamp/stamp.jsp?arnumber=9970543</t>
  </si>
  <si>
    <t>voting;blockchain;Ethereum;truffle;smart contract;solidity</t>
  </si>
  <si>
    <t>Performance evaluation;Scalability;Smart contracts;QR codes;Robustness;Real-time systems;Blockchains</t>
  </si>
  <si>
    <t>Blockchain Enabled Privacy- Preserved Secure e-voting System for Smart Cities</t>
  </si>
  <si>
    <t>P. Chinnasamy; R. K. Ayyasamy; P. Alagarsundaram; S. Dhanasekaran; B. S. Kumar; A. Kiran</t>
  </si>
  <si>
    <t>Department of Computer Science and Engineering, MLR Institute of Technology, Hyderabad; Faculty of Information and Communication Technology, Universiti Tunku Abdul Rahman (UTAR), Kampar, Malaysia; Humetis Technologies Inc, Kingston, NJ, USA; Department of Information Technology, Kalasalingam Academy of Research and Education (Deemed to be University), Srivilliputtur, Tamilnadu, India; Department of Computer Science &amp; Engineering, Guru Nanak Institute of Technology, Ibrahimpatnam, Telangana; Department of Computer Science and Engineering, MLR Institute of Technology, Hyderabad</t>
  </si>
  <si>
    <t>2024 International Conference on Science Technology Engineering and Management (ICSTEM)</t>
  </si>
  <si>
    <t>25 Jun 2024</t>
  </si>
  <si>
    <t>In today's world, voting online is becoming increasingly popular. It has a lot of power to reduce administrative costs and increase the number of voters. Eliminates the need for ballot papers or polling stations, allowing citizens to vote anywhere via the Internet. Apart from these benefits, online voting methods are viewed with extreme caution as they pose additional risks. One mistake can easily lead to disaster. When used in elections, electronic voting systems must be legitimate, accurate, secure, and competent. However, the ability to have difficulty with computer voting methods can reduce acceptance. Blockchain technology is created to address these concerns and provides separate nodes for electronic voting. It is used to create electronic voting systems because of its ultimate verification benefits. With distributed, non-disposable features, and security protection, this technology is a great way to establish common electronic voting solutions. Blockchain is a system where each item is treated as a block, with a link that connects all these blocks, hence the name Block-Chain. Each block contains all possible data for one business, as well as a timestamp and, in exceptional cases, once. The hashing function is used to determine the hash value of all data in a block. All data blocks are accelerated with the same function. The field across all blockchain blocks contains the precedent block address. Improving security Face recognition is used. Face recognition helps to ensure that the voter is legal or not. It helps election planners identify fraudulent voters and removes them from participating in the voting process. Voting with E using the blockchain facilitates the proper distribution of votes and ensures the security of total data throughout the process. It makes the election clean and protects the vote of the affected people.</t>
  </si>
  <si>
    <t>979-8-3503-7691-3</t>
  </si>
  <si>
    <t>10.1109/ICSTEM61137.2024.10560826</t>
  </si>
  <si>
    <t>https://ieeexplore.ieee.org/stamp/stamp.jsp?arnumber=10560826</t>
  </si>
  <si>
    <t>Blockchain;Voting;Face Recognition;Security;Hashing;Authentication</t>
  </si>
  <si>
    <t>Electronic voting systems;Costs;Smart cities;Law;Face recognition;Disasters;Blockchains</t>
  </si>
  <si>
    <t>A Novel Electronic Voting system using a Blind Signature scheme and Blockchain</t>
  </si>
  <si>
    <t>E. Mehraban; T. A. Gulliver; R. E. Atani; E. Hincal</t>
  </si>
  <si>
    <t>Mathematics Research Center, Near East University TRNC, Mersin 10, Nicosia, Turkey; Department of Electrical and Computer Engineering, University of Victoria, Victoria, BC, Canada; Department of Computer Engineering, University of Guilan, Rasht, Iran; Mathematics Research Center, Near East University TRNC, Mersin 10, Nicosia, Turkey</t>
  </si>
  <si>
    <t>2024 11th International Symposium on Telecommunications (IST)</t>
  </si>
  <si>
    <t>21 Jan 2025</t>
  </si>
  <si>
    <t>Many applications including government services are now available online. This allows people to access services without being physically present, but online authentication is required. An important online service is electronic voting which can significantly increase the participation rate due to time limits and the removal of location restrictions. Electronic voting protocols employ encryption algorithms to ensure the integrity of the voting process. Despite the many advantages of electronic voting, it is controlled by the system manager and a dishonest manager can compromise the voting integrity. Blockchain technology can be used to solve this problem by providing reliability and data integrity. In this paper, an electronic voting scheme is proposed which employs quantum collective blind signatures and blockchain to guarantee privacy and the integrity of the voting process.</t>
  </si>
  <si>
    <t>979-8-3503-5625-0</t>
  </si>
  <si>
    <t>10.1109/IST64061.2024.10843583</t>
  </si>
  <si>
    <t>https://ieeexplore.ieee.org/stamp/stamp.jsp?arnumber=10843583</t>
  </si>
  <si>
    <t>Blockchain;quantum collective blind signature;electronic voting</t>
  </si>
  <si>
    <t>Privacy;Accuracy;Protocols;Law;Government;Non-repudiation;Blockchains;Telecommunications;Reliability;Electronic voting</t>
  </si>
  <si>
    <t>Blockchain based E-Voting system with Facial Recognition</t>
  </si>
  <si>
    <t>N. Prathyusha; P. Pooja; A. Vijay Vasanth</t>
  </si>
  <si>
    <t>Network and Communications Department, School of Computing, SRM Institute of Science and Technology, Chennai, India; Network and Communications Department, School of Computing, SRM Institute of Science and Technology, Chennai, India; Network and Communications Department, School of Computing, SRM Institute of Science and Technology, Chennai, India</t>
  </si>
  <si>
    <t>2023 International Conference on Inventive Computation Technologies (ICICT)</t>
  </si>
  <si>
    <t>1 Jun 2023</t>
  </si>
  <si>
    <t>Traditional voting systems can be difficult for cer-tain groups of people to access, such as those with disabilities or those living in remote areas. A blockchain-based digital voting system can be designed to be more accessible, allowing more people to participate in the electoral process. Unlike the existing voting systems prone to errors and discrepancies, leading to a lack of trust in the electoral process, Blockchain-based e-voting systems aim to eliminate fraud and increase online voting security, transparency, and efficiency. The proposed system comprises three main sections: admin, voter, and candidate. The admin section authorizes the entry of voter and candidate information into a database. Voter registration involves the collection of facial features, while candidate registration requires basic information to create a database. During the voting process, a live camera is used to identify voters based on their facial features. The voter's eligibility is verified using the Random Forest classification method, and if eligible, a unique voter ID block is added to the Blockchain. The voter ID block is hashed with SHA-512, making it impossible to tamper with the immutable records on the Blockchain. The effectiveness of the Random Forest classification method is also evaluated.</t>
  </si>
  <si>
    <t>2767-7788</t>
  </si>
  <si>
    <t>979-8-3503-9849-6</t>
  </si>
  <si>
    <t>10.1109/ICICT57646.2023.10134227</t>
  </si>
  <si>
    <t>https://ieeexplore.ieee.org/stamp/stamp.jsp?arnumber=10134227</t>
  </si>
  <si>
    <t>Digital voting system;E-voting;Blockchain Technology;Random Forest Algorithm;Facial Recognition</t>
  </si>
  <si>
    <t>Training;Databases;Face recognition;Forgery;Blockchains;Recording;Security</t>
  </si>
  <si>
    <t>E - Voting Using Blockchain</t>
  </si>
  <si>
    <t>S. N; G. S; S. E; V. K</t>
  </si>
  <si>
    <t>Computer Science Department, Kumaraguru College of Technology, Coimbatore, Tamilnadu; Computer Science Department, Kumaraguru College of Technology, Coimbatore, Tamilnadu; Computer Science Department, Kumaraguru College of Technology, Coimbatore, Tamilnadu; Computer Science Department, Kumaraguru College of Technology, Coimbatore, Tamilnadu</t>
  </si>
  <si>
    <t>2023 2nd International Conference on Advancements in Electrical, Electronics, Communication, Computing and Automation (ICAECA)</t>
  </si>
  <si>
    <t>7 Aug 2023</t>
  </si>
  <si>
    <t>In general, building an online voting system that complies with the laws set forth by legislators has always been a difficult task. An innovative development in the field of information technology is distributed ledger technology. Blockchain technology provide a limitless number of sharing economy-friendly applications. This research attempts to assess how well distributed online voting systems may be implemented using blockchain technology. The project explains the specifications for developing online voting systems and outlines the technical constraints of using blockchain to implement such systems. A few of the well-familiar frameworks that uses blockchain as a service are first evaluated for the project. Then put forth a cutting-edge blockchain-based online voting system that fixes all the issues found. In a broader sense, this project assesses the possibilities of distributed ledger technologies by telling a case study, specifically the conduct of an election and the execution of a blockchain built application that improves privacy and reduces the cost of holding national elections.</t>
  </si>
  <si>
    <t>979-8-3503-0681-1</t>
  </si>
  <si>
    <t>10.1109/ICAECA56562.2023.10199732</t>
  </si>
  <si>
    <t>https://ieeexplore.ieee.org/stamp/stamp.jsp?arnumber=10199732</t>
  </si>
  <si>
    <t>E-Voting;Blockchain;Distributed Ledger</t>
  </si>
  <si>
    <t>Privacy;Distributed ledger;Databases;Reliability engineering;Blockchains;Telecommunication computing;Electronic voting</t>
  </si>
  <si>
    <t>Online voting management system based on Blockchain</t>
  </si>
  <si>
    <t>E. Chovancová; M. Chovanec; N. Ádám; J. Hurtuk</t>
  </si>
  <si>
    <t>Department of Computers and Informatics, Technical University of Košice, Košice, Slovakia; Department of Computers and Informatics, Technical University of Košice, Košice, Slovakia; Department of Computers and Informatics, Technical University of Košice, Košice, Slovakia; Department of Computers and Informatics, Technical University of Košice, Košice, Slovakia</t>
  </si>
  <si>
    <t>2023 IEEE 27th International Conference on Intelligent Engineering Systems (INES)</t>
  </si>
  <si>
    <t>1 Nov 2023</t>
  </si>
  <si>
    <t>Online voting is a topic that companies have been dealing with for many years. Several countries tried and are still trying to implement such voting system instead of a classical paper election system we know the most nowadays, as it brings many advantages. Blockchain technology became known to people mainly thanks to the Bitcoin cryptocurrency which was created in 2008. Blockchain presented a new solution that was almost ideal for voting purposes. With the use of blockchain, the security and reliability of online voting systems has also increased over time. Voting became transparent. The work focuses on the development of an online voting management system built on such blockchain technology. The introductory part is focused on the blockchain technology and online voting. The work focuses on the design and implementation of a system based on the blockchain technology which allows the administrator to create new votes, start them and stop them.</t>
  </si>
  <si>
    <t>1543-9259</t>
  </si>
  <si>
    <t>979-8-3503-2851-6</t>
  </si>
  <si>
    <t>10.1109/INES59282.2023.10297916</t>
  </si>
  <si>
    <t>https://ieeexplore.ieee.org/stamp/stamp.jsp?arnumber=10297916</t>
  </si>
  <si>
    <t>blockchain;online voting;voting management system</t>
  </si>
  <si>
    <t>Casting;Smart contracts;Companies;Bitcoin;Decentralized applications;Blockchains;Reliability</t>
  </si>
  <si>
    <t>Electronic Matadan: Blockchain Based E-Voting System</t>
  </si>
  <si>
    <t>S. Deshmukh; Y. Patil; S. Reshme; S. Tagalpallewar; R. Kalantri; S. R</t>
  </si>
  <si>
    <t>Computer Engineering, Fr. C. Rodrigues Institute of Technology University of Mumbai, India; Computer Engineering, Fr. C. Rodrigues Institute of Technology University of Mumbai, India; Computer Engineering, Fr. C. Rodrigues Institute of Technology University of Mumbai, India; Computer Engineering, Fr. C. Rodrigues Institute of Technology University of Mumbai, India; Computer Engineering, Fr. C. Rodrigues Institute of Technology University of Mumbai, India; Computer Engineering, Fr. C. Rodrigues Institute of Technology University of Mumbai, India</t>
  </si>
  <si>
    <t>2023 5th Biennial International Conference on Nascent Technologies in Engineering (ICNTE)</t>
  </si>
  <si>
    <t>12 Jun 2023</t>
  </si>
  <si>
    <t>Building a model that people can access from remote locations for casting votes in the election process has always been a challenge. Our project aims to make a web app using blockchain technology to build an e-voting system. Blockchain technology is immutable, distributed, and incontrovertible, making this web app more secure and robust. The suggested solution is a web application with better security capabilities, such as authentication and authorization. A special identification key is used for authentication. The vote is cast as a transaction, and a blockchain is constructed to keep track of the transactions. Through this the ACID properties of a transaction are satisfied. This web app would be more suitable for small-scale election processes to ensure secure and clean voting.</t>
  </si>
  <si>
    <t>978-1-6654-6504-5</t>
  </si>
  <si>
    <t>10.1109/ICNTE56631.2023.10146641</t>
  </si>
  <si>
    <t>https://ieeexplore.ieee.org/stamp/stamp.jsp?arnumber=10146641</t>
  </si>
  <si>
    <t>Blockchain;voting;security;immutable;incontrovertible;distributed</t>
  </si>
  <si>
    <t>Authorization;Casting;Buildings;Authentication;Blockchains;Security;Electronic voting</t>
  </si>
  <si>
    <t>Design and Implementation of Blockchain-based Anonymous Electronic Voting System</t>
  </si>
  <si>
    <t>Y. Li; Y. Li; T. Hong; Z. Chen</t>
  </si>
  <si>
    <t>School of Electronics and Information Engineering, Beihang University, Beijing, China; Beijing Institute of Remote Sensing Equipment, Beijing; BUAA, Yunnan Innovation Institute, Kunming, China; Southwest Technology and Engineering Research Institute, Chongqing, China</t>
  </si>
  <si>
    <t>2023 IEEE International Symposium on Broadband Multimedia Systems and Broadcasting (BMSB)</t>
  </si>
  <si>
    <t>16 Aug 2023</t>
  </si>
  <si>
    <t>This article aims to design and implement an anonymous electronic voting system based on blockchain. The system solves the problem of privacy protection by applying one-time ring signatures and hidden address, which were presented by Nicolas van Saberhagen in his CryptoNote. Ring signature can make the verifier only verify the legitimacy of the vote and cannot infer who sent the vote, which protects the privacy of the voter. The key image generated by one-time ring signature is used to eliminate the problem of repeated voting and ensure the principle of one person, one vote. The hidden address technology generates an anonymous address through the candidate's public key and thus encrypts the content and direction of the ballot, and only after the election is over can the candidate disclose his private key to verify the specific candidate. In addition, blockchain technology solves the problem of fairness and impartiality, and the nature of blockchain itself makes each ballot transparent and open as well as tamper-proof during the voting process. Finally, the Hyperledger Fabric platform was used and smart contracts were written in Go language, and the RuoYi framework was used for the front and back-end design of the system to implement the described voting system.</t>
  </si>
  <si>
    <t>2155-5052</t>
  </si>
  <si>
    <t>979-8-3503-2152-4</t>
  </si>
  <si>
    <t>10.1109/BMSB58369.2023.10211580</t>
  </si>
  <si>
    <t>https://ieeexplore.ieee.org/stamp/stamp.jsp?arnumber=10211580</t>
  </si>
  <si>
    <t>e-voting;blockchain;fabric platform;one-time ring signature</t>
  </si>
  <si>
    <t>Privacy;Electronic voting systems;Smart contracts;Public key;Writing;Fabrics;Robustness</t>
  </si>
  <si>
    <t>Implementation of Highly Secured Electronic Voting System using BlockChain Enabled Technologies</t>
  </si>
  <si>
    <t>N. V. V. S. S. Rao; M. Ramesh; J. P. Maroor; B. Swapna; J. Ranga; S. Talwar</t>
  </si>
  <si>
    <t>Department of EEE, Oxford College of Engineering, India; Department of CSE, Koneru Lakshmaiah Education Foundation, Andhra Pradesh, India; Department of Humanities, NMAM Institute of Technology, Karnataka, India; Department of ECE, Dr MGR Educational and Research Institute, Chennai, India; Sri Sri University Odisha &amp; Ramachandra College of Engineering, Eluru, India; Department of IT, St. Martin’s Engineering College, Telangana, India</t>
  </si>
  <si>
    <t>2024 International Conference on Power, Energy, Control and Transmission Systems (ICPECTS)</t>
  </si>
  <si>
    <t>Throughout the years, electronic voting has developed as an alternative to paper ballot voting to reduce duplication and errors. The outcomes of electronic voting over the past three decades suggest that it hasn't been particularly effective due to the various security and privacy issues observed throughout time. There is no limit to the use cases that may be served by blockchain technology, which are ideal for distributed economies. In this work, we suggest an electronic voting system that makes use of blockchain technology. The suggested concept is implemented as an Android app with improved safety features including authentication and permission. An individual’s fingerprints are used for both authentication and authorization, complementing the use of a unique identifying key for verification. The block chain can be deployed more reliably in mass electoral voting without the need for a centralized authority body. A low-cost voting mechanism that utilizes a more secure block chain (which cannot be altered by any other voter or by a third party).</t>
  </si>
  <si>
    <t>979-8-3315-0884-5</t>
  </si>
  <si>
    <t>10.1109/ICPECTS62210.2024.10780138</t>
  </si>
  <si>
    <t>https://ieeexplore.ieee.org/stamp/stamp.jsp?arnumber=10780138</t>
  </si>
  <si>
    <t>E-Voting;Blockchain;Rivest-Shamir-Adleman;Merkel Root Algorithm;Authentication</t>
  </si>
  <si>
    <t>Privacy;Electronic voting systems;Authentication;Fingerprint recognition;Control systems;Blockchains;Safety;Security;Reliability;Electronic voting</t>
  </si>
  <si>
    <t>Ballot Casting System using Blockchain Technology</t>
  </si>
  <si>
    <t>K. M. Reddy; K. K. Sai; D. Deepa</t>
  </si>
  <si>
    <t>Computer Science and Engineering, Sathyabama Institute of Science and Technology, Chennai, Tamil Nadu; Computer Science and Engineering, Sathyabama Institute of Science and Technology, Chennai, Tamil Nadu; Computer Science and Engineering, Sathyabama Institute of Science and Technology, Chennai, Tamil Nadu</t>
  </si>
  <si>
    <t>2024 3rd International Conference on Sentiment Analysis and Deep Learning (ICSADL)</t>
  </si>
  <si>
    <t>25 Jul 2024</t>
  </si>
  <si>
    <t>The blockchain-based voting system is emerging efficient technology as it reduces voting costs and increases voter turnout. This technology lets people to vote from anywhere with an Internet connection by eliminating the need to visit a physical polling center. The primary challenge faced by internet voting is its security. To overcome this challenge, the decentralized and distributed blockchain technology is preferred. It provides tamper-proof and visible voting records, ensuring that the votes are dependable, accurate, and secure. This study has developed a blockchain-based e-ballot application to provide a secure electronic voting system that offers the same degree of equality and privacy as existing voting services but with the added transparency and flexibility that electronic voting systems provide. The purpose of employing blockchain as a service, in conjunction with distributed ledger technologies to construct an electronic voting system is to address the drawbacks faced by existing voting system while also making it more cost efficient. To summarize, blockchain-based voting systems may be able to overcome some of the challenges that now hinder political decision-making.</t>
  </si>
  <si>
    <t>979-8-3503-9615-7</t>
  </si>
  <si>
    <t>10.1109/ICSADL61749.2024.00127</t>
  </si>
  <si>
    <t>https://ieeexplore.ieee.org/stamp/stamp.jsp?arnumber=10601406</t>
  </si>
  <si>
    <t>Blockchain;E-voting system;Cryptographic algorithms;Transaction structure;Data blocks;Decentralization;Anonymity;User interface;Voter experience;Vote registration;Ballot submission</t>
  </si>
  <si>
    <t>Deep learning;Sentiment analysis;Privacy;Electronic voting systems;Costs;Distributed ledger;Decision making</t>
  </si>
  <si>
    <t>Decentralized Based E-Voting System Using Blockchain Technology</t>
  </si>
  <si>
    <t>J. Jadhav; P. Ghude; S. Pashte; A. Sonawane</t>
  </si>
  <si>
    <t>Department of Information Technology, MSTBE Mumbai University, Mumbai, India; Department of Information Technology, MSTBE Mumbai University, Mumbai, India; Department of Information Technology, MSTBE Mumbai University, Mumbai, India; Department of Electronic and Telecommunication, MSTBE, Mumbai University, Mumbai, India</t>
  </si>
  <si>
    <t>2024 International Conference on Advances in Computing Research on Science Engineering and Technology (ACROSET)</t>
  </si>
  <si>
    <t>12 Nov 2024</t>
  </si>
  <si>
    <t>Blockchain is used to store data that is extremely secure and nearly impossible to alter or tamper with. The old voting system is widely distrusted, which makes democratic voting essential in any nation. People have witnessed violations of their fundamental rights. There are problems with other digital voting methods since there is not enough openness. It is quite difficult for the administration to win people over since most voting procedures are not open enough. This project presents a blockchain-based platform that optimizes system stability and transparency to promote a reliable voter-official interaction. The proposed technology provides a foundation for online blockchain-based voting in lieu of actual polling places. Our proposed system enables blockchain which is scalable and utilizing adaptable consensus techniques. To improve voting security, the voting system makes use of the Chain Security Algorithm. The duration of a transaction being performed in the chain, smart contracts offer a safe channel of communication between the user and the network. There has also been talk about the voting system's security based on blockchain technology. Also, the mitigation of the 51% blockchain attack and the development of cryptographic hash encryption for transactions have been detailed.</t>
  </si>
  <si>
    <t>979-8-3503-8880-0</t>
  </si>
  <si>
    <t>10.1109/ACROSET62108.2024.10743966</t>
  </si>
  <si>
    <t>https://ieeexplore.ieee.org/stamp/stamp.jsp?arnumber=10743966</t>
  </si>
  <si>
    <t>Blockchain;Ganache;Solidity;Smart Contracts</t>
  </si>
  <si>
    <t>Forests;Local government;Prevention and mitigation;Education;Smart contracts;Blockchains;Encryption;Reliability;Electronic voting</t>
  </si>
  <si>
    <t>E-Matdaan: A Blockchain based Decentralized E-Voting System</t>
  </si>
  <si>
    <t>S. Tandon; N. Singh; S. Porwal; Satiram; A. K. Maurya</t>
  </si>
  <si>
    <t>Department of Computer Science &amp; Engineering Motilal Nehru National Institute of Technology Allahabad, Prayagraj, India; Department of Computer Science &amp; Engineering Motilal Nehru National Institute of Technology Allahabad, Prayagraj, India; Department of Computer Science &amp; Engineering Motilal Nehru National Institute of Technology Allahabad, Prayagraj, India; Department of Computer Science &amp; Engineering Motilal Nehru National Institute of Technology Allahabad, Prayagraj, India; Department of Computer Science &amp; Engineering Motilal Nehru National Institute of Technology Allahabad, Prayagraj, India</t>
  </si>
  <si>
    <t>2022 IEEE Students Conference on Engineering and Systems (SCES)</t>
  </si>
  <si>
    <t>27 Sep 2022</t>
  </si>
  <si>
    <t>In current times, electronic voting systems are used for conducting elections but E-voting system has many problems like transparency, credibility, security functionality and reliability and also the complete process is quite slow. Most of these drawbacks can be removed by using Blockchain based E-voting system. Blockchain is a shared, immutable record that allows for the recording of transactions and the tracking of benefits in a network. Blockchain is an immutable and shared record that provides the method of recording transactions and tracking benefits in a network. In this paper, we propose and implement a blockchain based E-voting system using proof of work as the consensus algorithm. We feel this field has a lot of potential and scope of improvement in near future.</t>
  </si>
  <si>
    <t>978-1-6654-8072-7</t>
  </si>
  <si>
    <t>10.1109/SCES55490.2022.9887759</t>
  </si>
  <si>
    <t>https://ieeexplore.ieee.org/stamp/stamp.jsp?arnumber=9887759</t>
  </si>
  <si>
    <t>blockchain;E-voting;peer to peer;elections;decentralized;proof of work;consensus</t>
  </si>
  <si>
    <t>Electronic voting systems;Databases;Proof of Work;Blockchains;Peer-to-peer computing;Recording;Security</t>
  </si>
  <si>
    <t>Blockvoting:An Online Voting System Using Block Chain</t>
  </si>
  <si>
    <t>D. K; U. K</t>
  </si>
  <si>
    <t>Department of Computer Science, NSS College of Engineering, Kerala, India; Department of Computer Science, NSS College of Engineering, Kerala, India</t>
  </si>
  <si>
    <t>2022 International Conference on Innovative Trends in Information Technology (ICITIIT)</t>
  </si>
  <si>
    <t>1 Apr 2022</t>
  </si>
  <si>
    <t>The voting mechanism is extremely important in a democratic country like India. And we all know that any flaw in the voting mechanism will raise serious concerns about the entire electoral process. Creating a crowd in the existing scenario of Covid-19 also adds a lot of complications. As a result, in such a situation, the online voting system will be a huge success in the election. However, the online system’s security and transparency raise certain concerns. So incorporating blockchain into online E-voting will eliminate all of these flaws. The method allows voters to register and vote for any candidate. The vote will be saved in a secure block chain, but all other information, such as the voter’s name, city, and whether they voted or not, will be accessible to anybody via the website. This system will provide security by denying duplication of votes.</t>
  </si>
  <si>
    <t>978-1-6654-0670-3</t>
  </si>
  <si>
    <t>10.1109/ICITIIT54346.2022.9744132</t>
  </si>
  <si>
    <t>https://ieeexplore.ieee.org/stamp/stamp.jsp?arnumber=9744132</t>
  </si>
  <si>
    <t>block chain;e-voting;transparency;security</t>
  </si>
  <si>
    <t>COVID-19;Data security;Urban areas;Market research;Blockchains;Registers;Electronic voting</t>
  </si>
  <si>
    <t>E-Voting System Using Solana Blockchain</t>
  </si>
  <si>
    <t>H. S. Hassan; R. F. Hassan; E. K. Gbashi</t>
  </si>
  <si>
    <t>Department of computer science, University of Technology, Baghdad, Iraq; Department of computer science, University of Technology, Baghdad, Iraq; Department of computer science, University of Technology, Baghdad, Iraq</t>
  </si>
  <si>
    <t>2022 4th International Conference on Current Research in Engineering and Science Applications (ICCRESA)</t>
  </si>
  <si>
    <t>25 Dec 2023</t>
  </si>
  <si>
    <t>Electronic voting methods are gaining popularity in contemporary culture. It has the potential to reduce administrative expenses and enhance voter participation. Electronic voting systems must be lawful, accurate, secure, and convenient when utilized in elections. This paper aims to establish a project to make electoral systems more decentralized and scalable. As functionality increases, it significantly enhances the Proof-of-Work idea embraced by Bitcoin and Ethereum. Through Solana, it will be simple to implement business logic and ensure that it assists in resolving the world's common problems. We used Solana libraries and the Anchor framework to implement our system to provide convenient tools for developing secure Solana programs and rust programming language.</t>
  </si>
  <si>
    <t>979-8-3503-3494-4</t>
  </si>
  <si>
    <t>10.1109/ICCRESA57091.2022.10352452</t>
  </si>
  <si>
    <t>https://ieeexplore.ieee.org/stamp/stamp.jsp?arnumber=10352452</t>
  </si>
  <si>
    <t>Blockchain;E-Voting;PoH;Solana</t>
  </si>
  <si>
    <t>Electric potential;Electronic voting systems;Scalability;Smart contracts;Proof of Work;Libraries;Blockchains</t>
  </si>
  <si>
    <t>HAC-Bchain: A Secure and Scalable Blockchain-Shard Based E-Voting System</t>
  </si>
  <si>
    <t>S. A. Joni; R. Rahat; N. Tasnin; P. Ghose; L. Gaur</t>
  </si>
  <si>
    <t>Dept of Computer Science and Engineering, Bangladesh University of Business and Technology, Bangladesh; Dept of Computer Science and Engineering, Bangladesh University of Business and Technology, Bangladesh; Dept of Computer Science and Engineering, Bangladesh University of Business and Technology, Bangladesh; Dept of Computer Science and Engineering, Bangladesh University of Business and Technology, Bangladesh; School of computer science, Taylorâs university, Malaysia</t>
  </si>
  <si>
    <t>2023 IEEE Technology &amp; Engineering Management Conference - Asia Pacific (TEMSCON-ASPAC)</t>
  </si>
  <si>
    <t>21 May 2024</t>
  </si>
  <si>
    <t>Voting is a fundamental right of citizens in a democratic country and crucial for any thriving democracy. Reliable voting systems are essential for free and fair elections in the modern era. Biometric Electronic Voting Machines (EVMs) address many issues with paper-ballot systems, but their closed-source nature undermines voter trust. Traditional election systems are also vulnerable to cyberattacks. In this paper, we propose a hybrid blockchain-based electronic voting system (HAC-Bchain) to address the limitations of conventional e-voting systems and ensure a secure, auditable, tamper-proof, transparent, and privacy-preserving voting process. A scripting system for our blockchain facilitates a limited set of predefined operations for each layer, which helps authoritative figures to manage the election securely. We also combine a category-based sharding mechanism with the HAC-Bchain hybrid approach to create more data-concentrated shards, which improves scalability, performance, and data availability. Furthermore, we compare and discuss the performance and efficiency of different sharding configurations. Our experiments shed new light on the overall security, performance, and scalability of blockchain-based evoting systems.</t>
  </si>
  <si>
    <t>979-8-3503-8465-9</t>
  </si>
  <si>
    <t>10.1109/TEMSCON-ASPAC59527.2023.10531344</t>
  </si>
  <si>
    <t>https://ieeexplore.ieee.org/stamp/stamp.jsp?arnumber=10531344</t>
  </si>
  <si>
    <t>EVM;Secuirity;Sharding;Attacks;Blockchain</t>
  </si>
  <si>
    <t>Sharding;Electronic voting systems;Scalability;Engineering management;Throughput;Blockchains;Security</t>
  </si>
  <si>
    <t>Secured e-Voting System Leveraging Blockchain Technology</t>
  </si>
  <si>
    <t>E. Witanto</t>
  </si>
  <si>
    <t>School of Information Technology, Universitas Ciputra Surabaya, Surabaya, Indonesia</t>
  </si>
  <si>
    <t>2024 2nd International Conference on Technology Innovation and Its Applications (ICTIIA)</t>
  </si>
  <si>
    <t>2 Dec 2024</t>
  </si>
  <si>
    <t>The traditional voting system requires voters to come to the polling stations at predetermined times. Voters will cast their votes by marking the provided ballot papers. This voting system is vulnerable to challenges such as vote tampering, voter identity fraud, inability to obtain real-time voting results, and the substantial funds required. Various electronic voting (e-voting) systems aim to enhance security and minimize costs. Blockchain technology, with its decentralized and immutable data storage system, has the potential to address the challenges in both traditional and e-voting systems. The decentralized nature of blockchain can eliminate the need for intermediaries, resolving trust issues between the parties involved. Additionally, the use of cryptographic hashing in blockchain makes it resistant to data manipulation. This paper proposes a framework for developing a secured e-voting system by leveraging blockchain technology. The proposed system aims to achieve four key properties: transparency, system reliability, user authentication, and non-repudiation. By incorporating these features, the framework can overcome challenges such as voter identity fraud and double voting, thereby enhancing the overall integrity and trustworthiness of the voting process.</t>
  </si>
  <si>
    <t>979-8-3503-5161-3</t>
  </si>
  <si>
    <t>10.1109/ICTIIA61827.2024.10761760</t>
  </si>
  <si>
    <t>https://ieeexplore.ieee.org/stamp/stamp.jsp?arnumber=10761760</t>
  </si>
  <si>
    <t>blockchain;data integrity;e-voting;smart contracts</t>
  </si>
  <si>
    <t>Resistance;Technological innovation;Smart contracts;Authentication;Non-repudiation;Real-time systems;Blockchains;Fraud;Reliability;Electronic voting</t>
  </si>
  <si>
    <t>EOS Blockchain-Based Electronic Voting System</t>
  </si>
  <si>
    <t>S. Matzliach; T. Sinay; K. Danilchenko; H. Daltrophe</t>
  </si>
  <si>
    <t>Shamoon College of Engineering, Ashdod, Israel; Shamoon College of Engineering, Ashdod, Israel; University of Waterloo, Canada; Shamoon College of Engineering, Ashdod, Israel</t>
  </si>
  <si>
    <t>2024 6th Conference on Blockchain Research &amp; Applications for Innovative Networks and Services (BRAINS)</t>
  </si>
  <si>
    <t>8 Nov 2024</t>
  </si>
  <si>
    <t>This paper presents VoteChain (VoteChain), an innovative electronic voting system built on the EOS blockchain to enhance the security and transparency of elections. By leveraging Non-Fungible Tokens (NFTs) for voter eligibility verification, VoteChain ensures a secure, verifiable, and tamper-proof voting process. The system addresses critical vulnerabilities in traditional and electronic voting, such as susceptibility to fraud and limited accessibility, through the use of smart contracts and a decentralized application (dApp). With its scalable design, VoteChain maintains high performance even during peak voting periods, providing a transparent and immutable record of the electoral process. VoteChain offers a transformative approach to voting, paving the way for more inclusive and trustworthy democratic systems.</t>
  </si>
  <si>
    <t>2835-3021</t>
  </si>
  <si>
    <t>979-8-3503-6784-3</t>
  </si>
  <si>
    <t>10.1109/BRAINS63024.2024.10732348</t>
  </si>
  <si>
    <t>https://ieeexplore.ieee.org/stamp/stamp.jsp?arnumber=10732348</t>
  </si>
  <si>
    <t>Electric potential;Electronic voting systems;Earth Observing System;Smart contracts;Decentralized applications;Fraud;Security;Reliability;Electronic voting;Research and development</t>
  </si>
  <si>
    <t>Integrity Assured Digital Voting System by using Blockchain as the Technology</t>
  </si>
  <si>
    <t>H. Jayasooriya; D. Bandara; N. Hemachandra; N. Kuruwitaarachchi; S. Kahandawala</t>
  </si>
  <si>
    <t>Faculty of Technology, University of Sri Jayewardenepura, Colombo, Sri Lanka; Faculty of Technology, University of Sri Jayewardenepura, Colombo, Sri Lanka; Faculty of Technology, University of Sri Jayewardenepura, Colombo, Sri Lanka; Faculty of Technology, University of Sri Jayewardenepura, Colombo, Sri Lanka; Faculty of Technology, University of Sri Jayewardenepura, Colombo, Sri Lanka</t>
  </si>
  <si>
    <t>2022 IEEE International Conference on e-Business Engineering (ICEBE)</t>
  </si>
  <si>
    <t>7 Feb 2023</t>
  </si>
  <si>
    <t>In order to reduce limitations and as a practical substitute for voting on paper, electronic voting has developed gradually as a feasible alternative. The last decade's worth of related studies implies that, building a secure e-voting system using web 2.0 technology that assures the integrity of the votes while also giving transparency has been a long-standing difficulty. In a network of centralized systems, a single party has the right to administer data sources. Since the centralized voting systems are more vulnerable to data manipulation issues, the trust has faded in the voters on behalf of the entire process. In this paper authors discuss the solution with blockchain which is secured. The proposed implementation is ideal for small or medium-scale elections, and this includes several basic components of our methodology in three fictitious modules: the administrative module, the Voters module, and the Blockchain module. Node JS, Ganache, and Web3 JS are used as the main technologies. In conclusion, it is expected to implement a secure system for conducting web-based digital voting that ensures the integrity of the votes registered. Furthermore, it intends to enhance the system in the future to accommodate large-scale elections with a viable solution to the blockchain trilemma issues.</t>
  </si>
  <si>
    <t>978-1-6654-9244-7</t>
  </si>
  <si>
    <t>10.1109/ICEBE55470.2022.00055</t>
  </si>
  <si>
    <t>https://ieeexplore.ieee.org/stamp/stamp.jsp?arnumber=10034984</t>
  </si>
  <si>
    <t>Blockchain;distributed ledger technology;electronic voting;smart contract;Ethereum</t>
  </si>
  <si>
    <t>Electronic voting systems;Web 2.0;Biometrics (access control);Soft sensors;Smart contracts;Buildings;Authentication</t>
  </si>
  <si>
    <t>Blockchain based E-Voting System on Smartphones</t>
  </si>
  <si>
    <t>S. Pillai; D. Lahamage; S. Gurav; D. Ambawade</t>
  </si>
  <si>
    <t>Department of Electronics &amp; Telecommunication, Sardar Patel Institute of Technology, Mumbai, India; Department of Electronics &amp; Telecommunication, Sardar Patel Institute of Technology, Mumbai, India; Department of Electronics &amp; Telecommunication, Sardar Patel Institute of Technology, Mumbai, India; Department of Computer Science &amp; Engineering, Sardar Patel Institute Of Technology, Mumbai, India</t>
  </si>
  <si>
    <t>2024 IEEE Pune Section International Conference (PuneCon)</t>
  </si>
  <si>
    <t>India, the world’s largest democracy, faces significant challenges in conducting free and fair elections due to the prevalence of vote tampering, booth capturing, and rigging. To address and solve these challenges, a blockchain-based e-voting system will be developed that is secure, transparent, and accessible to all eligible voters in India. The decentralized nature of blockchain, combined with the transparency and security of smart contracts written in Solidity, will ensure that the voting process is tamper-proof and transparent. The system will be developed and tested on Ethereum testnet, and the complexity of existing systems will be simplified into a simple smartphone application that can be accessed by all eligible voters in India. The system will remove dependency on crypto wallets like Meta-mask, the backend api’s are developed using node.js, express.js and web3.js. SHA-3 will be used for hashing and encryption purposes. The frontend will be developed using React Native, ensuring a user-friendly and accessible interface. The successful implementation of this blockchain-based e-voting system could revolutionize the democratic process in India, making it more accessible, secure, and transparent, and setting an example for other countries to follow.</t>
  </si>
  <si>
    <t>2831-5022</t>
  </si>
  <si>
    <t>979-8-3315-2782-2</t>
  </si>
  <si>
    <t>10.1109/PuneCon63413.2024.10895710</t>
  </si>
  <si>
    <t>https://ieeexplore.ieee.org/stamp/stamp.jsp?arnumber=10895710</t>
  </si>
  <si>
    <t>Blockchain;Ethereum;Decentralized;Solidity;Smart Contracts;Testnets;Metamask;React-Native;web3;Node.js;SHA-3;E-voting</t>
  </si>
  <si>
    <t>Scalability;Smart contracts;Refining;Robustness;Blockchains;Fraud;Security;Electronic voting;Research and development;Faces</t>
  </si>
  <si>
    <t>A Survey on Electronic Voting On Blockchain</t>
  </si>
  <si>
    <t>K. L. Ohammah; S. Thomas; A. Obadiah; S. Mohammed; Y. S. Lolo</t>
  </si>
  <si>
    <t>Dept. of Computer Engineering, Nile University of Nigeria, Abuja, Nigeria; Dept. of Computer Engineering, Nile University of Nigeria, Abuja, Nigeria; Dept. of Computer Engineering, Nile University of Nigeria, Abuja, Nigeria; Dept. of Computer Engineering, Nile University of Nigeria, Abuja, Nigeria; Dept. of Computer Engineering, Nile University of Nigeria, Abuja, Nigeria</t>
  </si>
  <si>
    <t>2022 IEEE Nigeria 4th International Conference on Disruptive Technologies for Sustainable Development (NIGERCON)</t>
  </si>
  <si>
    <t>27 Jun 2022</t>
  </si>
  <si>
    <t>Public elections are a basic tenet of representative democracy but most current voting methods e.g., Ballot-based voting and Electronic Voting Machines are riddled with drawbacks such as a lack of trust from voters and poor voter turnouts. Blockchain voting addresses the limitations in these legacy-voting methods by serving as a secure, easy, and cost-effective alternative to these voting methods while also having various other upsides (like quicker vote tallying). This paper analyses the underlying technology of Blockchain and compares various proposed implementations available to date</t>
  </si>
  <si>
    <t>2377-2697</t>
  </si>
  <si>
    <t>978-1-6654-7978-3</t>
  </si>
  <si>
    <t>10.1109/NIGERCON54645.2022.9803127</t>
  </si>
  <si>
    <t>https://ieeexplore.ieee.org/stamp/stamp.jsp?arnumber=9803127</t>
  </si>
  <si>
    <t>voting;blockchain;e-voting;electronic voting</t>
  </si>
  <si>
    <t>Resistance;Electric potential;Electronic voting systems;Software architecture;Scalability;Blockchains;Security</t>
  </si>
  <si>
    <t>Crypto Ballot: Safeguarding democracy with Blockchain Voting</t>
  </si>
  <si>
    <t>S. Venkatramulu; R. R. Gopu; N. Badavath; S. Karimilla; S. R. Arram; K. A. Pannala</t>
  </si>
  <si>
    <t>CSE Department, Kakatiya Institute of Technology and Science, Warangal, India; CSE Department, Kakatiya Institute of Technology and Science, Warangal, India; CSE Department, Kakatiya Institute of Technology and Science, Warangal, India; CSE Department, Kakatiya Institute of Technology and Science, Warangal, India; CSE Department, Kakatiya Institute of Technology and Science, Warangal, India; CSE Department, Kakatiya Institute of Technology and Science, Warangal, India</t>
  </si>
  <si>
    <t>2024 15th International Conference on Computing Communication and Networking Technologies (ICCCNT)</t>
  </si>
  <si>
    <t>4 Nov 2024</t>
  </si>
  <si>
    <t>The conventional voting system is widely distrusted, which makes democratic voting essential in any nation. People have seen their basic rights violated. Other digital voting techniques are facing issues due to a lack of accountability. Most voting methods are not transparent enough, which makes it very difficult for the administration to gain public support. Due to their ease of manipulation, both traditional and modern computerized voting systems have shown to be ineffective. The primary objective is to resolve any problems with the conventional and digitized voting systems, covering any inaccuracy or injustice that might have happened during the voting procedure. Blockchain based technologies has the capacity to improve election fairness and decrease injustice in the voting process. This research work presents a platform powered by blockchain that optimizes system reliability and openness to promote a reliable voter-official connection. The proposed technology provides a framework for digital voting based on blockchain that eliminates the requirement for physical polling booths. Our proposed architecture enables a flexible blockchain by utilizing flexible consensus methods.</t>
  </si>
  <si>
    <t>2473-7674</t>
  </si>
  <si>
    <t>979-8-3503-7024-9</t>
  </si>
  <si>
    <t>10.1109/ICCCNT61001.2024.10724481</t>
  </si>
  <si>
    <t>https://ieeexplore.ieee.org/stamp/stamp.jsp?arnumber=10724481</t>
  </si>
  <si>
    <t>Digital Voting System;Blockchain;Transparency;Decentralization;immutability;Ganache;Ethereum</t>
  </si>
  <si>
    <t>Voting;Computer network reliability;Computer architecture;Blockchains;Reliability</t>
  </si>
  <si>
    <t>A Novel Approach for e-Voting System Using Blockchain</t>
  </si>
  <si>
    <t>A. Banawane; Y. Bhansali; M. Dabadgaonkar; O. Javalekar; G. Patil; M. K. Kumavat</t>
  </si>
  <si>
    <t>Department of Computer Engineering, Vishwakarma University, Pune, India; Department of Computer Engineering, Vishwakarma University, Pune, India; Department of Computer Engineering, Vishwakarma University, Pune, India; Department of Computer Engineering, Vishwakarma University, Pune, India; Department of Computer Engineering, Vishwakarma University, Pune, India; Department of Computer Engineering, Vishwakarma University, Pune, India</t>
  </si>
  <si>
    <t>2022 3rd International Conference on Intelligent Engineering and Management (ICIEM)</t>
  </si>
  <si>
    <t>17 Aug 2022</t>
  </si>
  <si>
    <t>With the inventions of new systems such as blockchain, the technological world gets new opportunities to develop new projects. The topic is relatively new hence the issues such as legal issues are hindering the growth of these technologies. In this paper, we are going to implement a thought experiment on Blockchain technology which is widely regarded as open-source to conduct a trial and error process for adopting a new voting system that could be used in elections and will have a blockchain base. The advantages of a Blockchain-based system are that it will provide security, reliability, and anonymity of a voter which are core fundamentals of hosting a free and fair election while and it can assist the government to widespread their narrative as there is no chance of cracking the hash stored. We have seen election commissions fail at various levels of security and privacy so having an alternative method will help in designing the blueprint of elections in many unreliable areas. This paper will first analyze and showcase the newly proposed method that is blockchain-based voting. How the blockchain is engineered and its benefits will be discussed in this paper, and current research being conducted to widespread this technology will also be discussed.</t>
  </si>
  <si>
    <t>978-1-6654-6756-8</t>
  </si>
  <si>
    <t>10.1109/ICIEM54221.2022.9853099</t>
  </si>
  <si>
    <t>https://ieeexplore.ieee.org/stamp/stamp.jsp?arnumber=9853099</t>
  </si>
  <si>
    <t>Blockchain;e-Voting;security;system;electronic</t>
  </si>
  <si>
    <t>Technological innovation;Privacy;Casting;Computer hacking;Law;Blockchains;Security</t>
  </si>
  <si>
    <t>Block Chain-Based Voting System</t>
  </si>
  <si>
    <t>T. Raja Sree; L. Mary Shamala</t>
  </si>
  <si>
    <t>School of Computer Science and Engineering, Vellore Institute of Technology, Chennai; School of Computer Science and Engineering, Vellore Institute of Technology, Chennai</t>
  </si>
  <si>
    <t>2023 2nd International Conference on Smart Technologies and Systems for Next Generation Computing (ICSTSN)</t>
  </si>
  <si>
    <t>19 Jun 2023</t>
  </si>
  <si>
    <t>A secure fair electronic voting system is required for the smooth working of any democratic process. This paper implements a voting-based system application that runs with the support of blockchain to create a decentralized voting system. The proposed system aims to eliminate the aspect of trust from an election to make it more secure and transparent.</t>
  </si>
  <si>
    <t>979-8-3503-4800-2</t>
  </si>
  <si>
    <t>10.1109/ICSTSN57873.2023.10151630</t>
  </si>
  <si>
    <t>https://ieeexplore.ieee.org/stamp/stamp.jsp?arnumber=10151630</t>
  </si>
  <si>
    <t>Cloud Computing;Blockchain;Voting System;Ethereum;Web3j</t>
  </si>
  <si>
    <t>Privacy;Electronic voting systems;Voting;Blockchains;Next generation networking</t>
  </si>
  <si>
    <t>Implementation of Blockchain technology In Electronic voting systems</t>
  </si>
  <si>
    <t>A. Georgiev; V. Valkanov</t>
  </si>
  <si>
    <t>Faculty of Mathematics and Informatics, University of Plovdiv “Paisii Hilendarski”, Plovdiv, Bulgaria; Faculty of Mathematics and Informatics, University of Plovdiv “Paisii Hilendarski”, Plovdiv, Bulgaria</t>
  </si>
  <si>
    <t>2023 31st National Conference with International Participation (TELECOM)</t>
  </si>
  <si>
    <t>This paper will explore the ability to implement Blockchain technology within electronic voting systems. The goal of this paper is to present an overview and high-level practical solution for this development. To achieve this, aim the Estonian electronic voting system will be used as a base which we will enhance with the functionalities of smart contracts. In the research it will be made a comparison between two of the biggest Blockchain platforms – Ethereum and Cardano, which will help the scientists choose the right system. In conclusion, a small piece of smart contact code will be presented in addition to the summary, placed at the end of the document.</t>
  </si>
  <si>
    <t>2837-5246</t>
  </si>
  <si>
    <t>979-8-3503-0329-2</t>
  </si>
  <si>
    <t>10.1109/TELECOM59629.2023.10409673</t>
  </si>
  <si>
    <t>https://ieeexplore.ieee.org/stamp/stamp.jsp?arnumber=10409673</t>
  </si>
  <si>
    <t>Blockchain;distributed networks;elections;electronic government;electronic voting;security;smart contracts;voting</t>
  </si>
  <si>
    <t>Electronic voting systems;Codes;Smart contracts;Blockchains;Telecommunications</t>
  </si>
  <si>
    <t>E-Voting System Using Blockchain Technology</t>
  </si>
  <si>
    <t>N. H. R; G. P. M. S; S. B. G; D. Jain; P. B. R; M. Anadkumar</t>
  </si>
  <si>
    <t>Dept. of Computer Science &amp; Engg., Sahyadri College of Engg. &amp; Management, Mangaluru, India; Dept. of Computer Science &amp; Engg., Graphic Era (Deemed to be University), Dehradun, India; Dept. of Computer Science &amp; Engg., Mangalore Institute of Technology &amp; Engg., Moodabidri, India; Dept. of Computer Science &amp; Engg., SDM Institute of Technology, Ujire, India; Department of MCA Nitte, NMAM Institute of Technology (NMAMIT), Nitte (Deemed to be University), Karnataka, India; Dept. of Computer Applications, Graphic Era (Deemed to be University), Dehradun, India</t>
  </si>
  <si>
    <t>2022 4th International Conference on Advances in Computing, Communication Control and Networking (ICAC3N)</t>
  </si>
  <si>
    <t>28 Mar 2023</t>
  </si>
  <si>
    <t>In every nation, democratic elections are a momentous and weighty occurrence, and the voting system that is now in place requires the use of ballots or electronic voting machines (EVM). Transparency, poor turnout, vote manipulation, distrust of electoral organizations, fabrication of unique IDs (voting party IDs), and delays in posting results are some of the issues that arise as a result of these procedures. The matter of safety is of the utmost importance. When considering the installation of a computerized voting system, voter confidentiality has always been one of the most important concerns. There is no question regarding the system's capability to secure itself in contrast to prospective assaults and safeguard data in the face of such big choices. Utilization of blockchain technology is one approach that might be taken to resolve security concerns. The blockchain technology has an endless number of different uses that might be implemented. The technology known as blockchain is a distributed ledger that makes it possible for peer-to-peer networks all over the world to handle digital assets. In this context, distributed ledger technology represents an intriguing development. A grouping of all transactions is referred to as a block. Immutability, decentralisation, security, transparency, and anonymity are some of the outstanding properties offered by blockchain technology. The combination of blockchain technology with smart contracts has shown promise as a viable option for the development of trustworthy and open-source electronic voting systems. In this article, we demonstrate how to use blockchain technology with the help of a wallet and the Solidity programming language to build an electronic voting application. The programme was designed as a smart contract for the Ethereum network. In order to avoid having the same person vote twice, the user's wallet will only hold a certain number of tokens (gas), which will be depleted each time the user casts a vote. This article talks about the pros and cons of using blockchain technology. It also shows a practical solution in the form of a web app for voting and analyses its limits.</t>
  </si>
  <si>
    <t>978-1-6654-7436-8</t>
  </si>
  <si>
    <t>10.1109/ICAC3N56670.2022.10074164</t>
  </si>
  <si>
    <t>https://ieeexplore.ieee.org/stamp/stamp.jsp?arnumber=10074164</t>
  </si>
  <si>
    <t>Blockchain;E-Voting;Ethereum Network;ReactJS;Database</t>
  </si>
  <si>
    <t>Fabrication;Distributed ledger;Smart contracts;Organizations;Blockchains;Safety;Peer-to-peer computing</t>
  </si>
  <si>
    <t>E-Voting System Using Blockchain and Homomorphic Encryption</t>
  </si>
  <si>
    <t>P. R. Naidu; D. R. Bolla; P. G; S. S. Harshini; S. A. Hegde; V. V. S. Harsha</t>
  </si>
  <si>
    <t>Department of CSE, Nitte Meenakshi Institute of Technology, Yelahanka, Bangalore, India; Department of CSE, Nitte Meenakshi Institute of Technology, Yelahanka, Bangalore, India; Department of CSE, Nitte Meenakshi Institute of Technology, Yelahanka, Bangalore, India; Department of CSE, Nitte Meenakshi Institute of Technology, Yelahanka, Bangalore, India; Department of CSE, Nitte Meenakshi Institute of Technology, Yelahanka, Bangalore, India; Department of CSE, Nitte Meenakshi Institute of Technology, Yelahanka, Bangalore, India</t>
  </si>
  <si>
    <t>2022 IEEE 2nd Mysore Sub Section International Conference (MysuruCon)</t>
  </si>
  <si>
    <t>13 Dec 2022</t>
  </si>
  <si>
    <t>Only about half of the elections are deemed to be free and fair, according to a study. Electoral fraud not just mutilates the nature of portrayal, but also has an impact on political, social, and monetary outcomes. Homomorphic encryption and blockchain technologies can be utilized to secure free and fair elections. In this paper, we aim to allow only the eligible citizens to vote by automatically checking their eligibility status from a federally approved application and then securing the voter’s data using homomorphic encryption rather than encrypting the vote cast by the voter. By doing this, statistical analysis can be performed on the data which results in a unique set of insights that may otherwise remain unknown. We have developed a system using the ganache as the local blockchain and the voter data and vote cast is stored in the blockchain.</t>
  </si>
  <si>
    <t>978-1-6654-9790-9</t>
  </si>
  <si>
    <t>10.1109/MysuruCon55714.2022.9972661</t>
  </si>
  <si>
    <t>https://ieeexplore.ieee.org/stamp/stamp.jsp?arnumber=9972661</t>
  </si>
  <si>
    <t>Security;Hashing;Blockchain;Privacy;Homomorphic Encryption;E-Voting;Ganache;Immutability</t>
  </si>
  <si>
    <t>Portable computers;Statistical analysis;Databases;Smart contracts;Switches;Mobile handsets;Blockchains</t>
  </si>
  <si>
    <t>Votereum: Blockchain based Secure Voting System</t>
  </si>
  <si>
    <t>D. Kumari; N. Veni; P. Kumar M; M. H; H. Purohit</t>
  </si>
  <si>
    <t>Faculty of Information Science and Engineering, New Horizon College of Engineering, Bangalore, India; Student of Information Science and Engineering, New Horizon College of Engineering, Bangalore, India; Student of Information Science and Engineering, New Horizon College of Engineering, Bangalore, India; Student of Information Science and Engineering, New Horizon College of Engineering, Bangalore, India; Student of Information Science and Engineering, New Horizon College of Engineering, Bangalore, India</t>
  </si>
  <si>
    <t>2024 4th International Conference on Pervasive Computing and Social Networking (ICPCSN)</t>
  </si>
  <si>
    <t>30 Jul 2024</t>
  </si>
  <si>
    <t>In an era where trust and transparency are paramount in electoral processes, this project introduces a novel voting system leveraging blockchain technology. The proposed system aims to address inherent challenges in traditional voting methods, such as security vulnerabilities, lack of transparency, and the potential for tampering. By implementing a decentralized approach using blockchain, the project ensures the integrity and confidentiality of the voting process while enhancing accessibility and trust. The key components of the system include smart contracts, cryptographic techniques, and a user-friendly interface. Smart contracts, deployed on a chosen blockchain platform, define the rules and logic governing the voting process, ensuring transparency and accountability. Cryptographic methods are employed to secure voter authentication, ballot creation, and result verification, safeguarding against unauthorized access and tampering. The user interface is designed to be intuitive, facilitating a seamless and secure voting experience. The system encompasses features such as secure voter authentication, unique and verifiable ballot generation, and a transparent consensus mechanism. Through these elements, the project aims to pre vent double voting, uphold voter privacy, and ensure the accuracy of election results. Additionally, collaboration with election authorities and adherence to legal and compliance standards contribute to the credibility of the system. Thorough testing, including security audits and simulated voting scenarios, is conducted to identify and rectify potential vulnerabilities. The scalability of the system is considered to accommodate a large number of voters, making it suitable for various election scales. Continuous updates and community engagement further enhance the system's robustness and resilience. This blockchain-based voting system not only meets the functional requirements of a secure and transparent electoral process but also addresses the legal and practical considerations associated with modern voting systems. By integrating cutting-edge blockchain technology, the project seeks to redefine the landscape of electoral systems, fostering trust, security, and inclusivity in the democratic process.</t>
  </si>
  <si>
    <t>979-8-3503-8634-9</t>
  </si>
  <si>
    <t>10.1109/ICPCSN62568.2024.00097</t>
  </si>
  <si>
    <t>https://ieeexplore.ieee.org/stamp/stamp.jsp?arnumber=10607660</t>
  </si>
  <si>
    <t>Metamask;Ganache;Ethereum;Distributed System;Blockchain Technology;Crypto;Ethereum Wallets Contracts;Blockchain;Smart Contract;Distributed General Ledger;Smart Contracts;liquid democracy;Decentralized system;Temper proof;Transparent</t>
  </si>
  <si>
    <t>Electric potential;Law;Voting;Scalability;Smart contracts;Authentication;Consensus protocol</t>
  </si>
  <si>
    <t>Integrating Aadhaar Cards and Blockchain Technology with Smart Contracts to Enable Security in Online Voting</t>
  </si>
  <si>
    <t>A. Mishra; S. Singh; M. A. Ansari; R. K. Dwivedi</t>
  </si>
  <si>
    <t>Department of IT &amp; CA, MMMUT, Gorakhpur, India; Department of IT &amp; CA, MMMUT, Gorakhpur, India; Department of IT &amp; CA, MMMUT, Gorakhpur, India; Department of IT &amp; CA, MMMUT, Gorakhpur, India</t>
  </si>
  <si>
    <t>2024 IEEE International Conference on Computing, Power and Communication Technologies (IC2PCT)</t>
  </si>
  <si>
    <t>8 Apr 2024</t>
  </si>
  <si>
    <t>Electronic democracy has addressed issues like anonymity and competency associated with traditional democracy, it brings its own challenges, including oversight of vote counting. The proposed blockchain based online voting system integrates advanced security features, including unique identification keys, fingerprint authentication, and one-time passwords. To make sure that the security and integrity of voting process, we employ 128-bit AES encryption, SHA-256, and blockchain technology. Votes are recorded as transactions within a blockchain, ensuring atomicity and integrity. This approach addresses the challenges of existing voting systems, offering an efficient and secure electronic voting solution.</t>
  </si>
  <si>
    <t>979-8-3503-8354-6</t>
  </si>
  <si>
    <t>10.1109/IC2PCT60090.2024.10486324</t>
  </si>
  <si>
    <t>https://ieeexplore.ieee.org/stamp/stamp.jsp?arnumber=10486324</t>
  </si>
  <si>
    <t>Electronic Voting;Blockchain;Security;Smart Contract;e-government</t>
  </si>
  <si>
    <t>Smart contracts;Authentication;Passwords;Fingerprint recognition;Communications technology;Blockchains;Encryption</t>
  </si>
  <si>
    <t>Intelligent Data Storage in Electronic Voting Machine using Blockchain System</t>
  </si>
  <si>
    <t>S. S. Jacob; L. J. Varghese; S. Jaisiva; S. D. Kumar; R. Lakshana; R. Keerthana</t>
  </si>
  <si>
    <t>Department of AI &amp; ML, Sri Krishna College of Technology, Coimbatore, Tamil Nadu, India; Department of EEE, Sri Krishna College of Technology, Coimbatore, Tamil Nadu, India; Department of EEE, Sri Krishna College of Technology, Coimbatore, Tamil Nadu, India; Department of EEE, Sri Krishna College of Technology, Coimbatore, Tamil Nadu, India; Department of EEE, Sri Krishna College of Technology, Coimbatore, Tamil Nadu, India; Department of EEE, Sri Krishna College of Technology, Coimbatore, Tamil Nadu, India</t>
  </si>
  <si>
    <t>2024 Third International Conference on Smart Technologies and Systems for Next Generation Computing (ICSTSN)</t>
  </si>
  <si>
    <t>13 Sep 2024</t>
  </si>
  <si>
    <t>Despite the purported benefits of electronic balloting projects, the widespread adoption of electronic voting techniques and procedures is taking longer than expected. A variety of economic, cultural, and technological barriers restrict the development and implementation of electronic polling. Despite this, there is still a substantial challenge to be overcome in terms of analysing and harmonizing electronic elections under multiple legislative and regulatory regimes. Today, web-based voting is growing increasingly popular. It has a strong potential of reducing administrative costs and increasing voter registration. Voters can cast their ballots from any location with access to the Internet, eliminating the need to print ballots or construct voting centres. Despite the benefits, online voting systems are viewed with caution since they pose unexpected risks. With only one vulnerability, significant vote manipulation is feasible. When used in voting, digital ballot devices must be reliable, accurate, secure, and user-friendly.</t>
  </si>
  <si>
    <t>979-8-3503-9156-5</t>
  </si>
  <si>
    <t>10.1109/ICSTSN61422.2024.10670942</t>
  </si>
  <si>
    <t>https://ieeexplore.ieee.org/stamp/stamp.jsp?arnumber=10670942</t>
  </si>
  <si>
    <t>Blockchain;Vote Tampering;Ballot Machine;Fingerprint authentication;Electronic Voting</t>
  </si>
  <si>
    <t>Electric potential;Electronic voting systems;Online banking;Memory;Reliability theory;Blockchains;Internet</t>
  </si>
  <si>
    <t>Scalability of Blockchain based E-voting system using Multiobjective Genetic Algorithm with Sharding</t>
  </si>
  <si>
    <t>H. Kohad; S. Kumar; A. Ambhaikar</t>
  </si>
  <si>
    <t>Electronics Engineering, Kalinga University, Naya Raipur, India; Electrical and Electronics Department, Kalinga University, Naya Raipur, India; Students welfare Department, Kalinga University, Naya Raipur, India</t>
  </si>
  <si>
    <t>2022 IEEE Delhi Section Conference (DELCON)</t>
  </si>
  <si>
    <t>20 Apr 2022</t>
  </si>
  <si>
    <t>The blockchain specifications distributed ledger, traceability, immutability provide a secure high-speed voting system. Data stored on the blockchain cannot be traced back, edit or deleted due to which transparent and high-performance capabilities are inherent to the network. But as the information of the e-voting system increases storage space and processing cost also increases due to an increase in delay. This delay increases as the comparison of hash value with the existing hash value for uniqueness. Apart from the uniqueness of hash designer also required initial 8 bytes of hash to be zeros. In this paper, we propose the multiobjective genetic algorithm-based creation of a side-chain to enhance the scalability and performance of the blockchain-based e-voting system. We compare the storage cost and the processing cost of the state of the art models with the proposed model. our experiments yielded observations on the scalability and the performance of the blockchain-based e-voting system.</t>
  </si>
  <si>
    <t>978-1-6654-5883-2</t>
  </si>
  <si>
    <t>10.1109/DELCON54057.2022.9753019</t>
  </si>
  <si>
    <t>https://ieeexplore.ieee.org/stamp/stamp.jsp?arnumber=9753019</t>
  </si>
  <si>
    <t>Blockchain;scalability;storage cost;processing cost;multi objective genetic algorithm</t>
  </si>
  <si>
    <t>Industries;Costs;Scalability;IEEE Sections;Throughput;Blockchains;Delays</t>
  </si>
  <si>
    <t>Blockchain-based Electronic Voting: Case of Student Council Polls</t>
  </si>
  <si>
    <t>S. Ndlovu; S. M. G. Sitsha; S. M. Nleya; S. S. Dube; T. Zengeya; N. Marabada; J. Mutengeni; W. Mapenduka</t>
  </si>
  <si>
    <t>Department of Computer Science, National University of Science and Technology, Bulawayo, Zimbabwe; Department of Computer Science, National University of Science and Technology, Bulawayo, Zimbabwe; Department of Computer Science, National University of Science and Technology, Bulawayo, Zimbabwe; Department of Computer Science, National University of Science and Technology, Bulawayo, Zimbabwe; Department of Computer Science, National University of Science and Technology, Bulawayo, Zimbabwe; Department of Computer Science, National University of Science and Technology, Bulawayo, Zimbabwe; Department of Computer Science, National University of Science and Technology, Bulawayo, Zimbabwe; Department of Computer Science, National University of Science and Technology, Bulawayo, Zimbabwe</t>
  </si>
  <si>
    <t>2023 2nd Zimbabwe Conference of Information and Communication Technologies (ZCICT)</t>
  </si>
  <si>
    <t>15 Jul 2024</t>
  </si>
  <si>
    <t>The need for a blockchain-based e-voting system arises from the limitations and vulnerabilities associated with traditional voting methods. While paper-based voting has been the conventional approach for centuries, it is not without its challenges. These challenges include security risks, lack of transparency, limited accessibility and identity verification and privacy concerns. The study shows how blockchain can be implemented in the voting scene and also be able to mitigate the challenges brought about by the paper-based voting system. The methodology employed is linked to software development methodologies. The major findings include the improvement of voting systems in terms of security, transparency and auditability of elections. The use of this research can result in improved election processes.</t>
  </si>
  <si>
    <t>979-8-3503-1812-8</t>
  </si>
  <si>
    <t>10.1109/ZCICT59466.2023.10528421</t>
  </si>
  <si>
    <t>https://ieeexplore.ieee.org/stamp/stamp.jsp?arnumber=10528421</t>
  </si>
  <si>
    <t>blockchain;e-voting;smart contracts;transparency;security;privacy;accessibility;decentralized</t>
  </si>
  <si>
    <t>Privacy;Automation;Smart contracts;Blockchains;Information and communication technology;Security;Electronic voting</t>
  </si>
  <si>
    <t>Secure E-Voting System</t>
  </si>
  <si>
    <t>A. Mathew; H. Satam; S. Tiwari; S. Thorve; A. Sawant</t>
  </si>
  <si>
    <t>Department of Electronics and Telecommunication, Vivekanand Education Society’s Institute of Technology, University of Mumbai, Mumbai, India; Department of Electronics and Telecommunication, Vivekanand Education Society’s Institute of Technology, University of Mumbai, Mumbai, India; Department of Electronics and Telecommunication, Vivekanand Education Society’s Institute of Technology, University of Mumbai, Mumbai, India; Department of Electronics and Telecommunication, Vivekanand Education Society’s Institute of Technology, University of Mumbai, Mumbai, India; Department of Electronics and Telecommunication, Vivekanand Education Society’s Institute of Technology, University of Mumbai, Mumbai, India</t>
  </si>
  <si>
    <t>2023 3rd International Conference on Intelligent Technologies (CONIT)</t>
  </si>
  <si>
    <t>The use of blockchain technology in the Secure E-Voting System ensures that the voting process is honest, accurate, and highly secure. This system utilizes two separate blockchains to store the details of voters and their votes, which allows transparency in election results while protecting each voter’s privacy. The voter details are stored in one blockchain, providing greater security by requiring a PIN confirmation before the vote is counted. Additionally, votes are cast as transactions, creating a secondary blockchain that tracks the tallies of the votes. This allows for independent auditing of the ballot box and ensures that no votes were changed, removed, or added illegitimately. By moving the entire voting process online, the system reduces the effort required by staff members and allows voters to cast their votes from their own locations. Ultimately, this system is designed to make the voting process highly secure and more convenient for voters.</t>
  </si>
  <si>
    <t>979-8-3503-3860-7</t>
  </si>
  <si>
    <t>10.1109/CONIT59222.2023.10205632</t>
  </si>
  <si>
    <t>https://ieeexplore.ieee.org/stamp/stamp.jsp?arnumber=10205632</t>
  </si>
  <si>
    <t>Blockchain;E-voting;Ethereum;Smart Contract</t>
  </si>
  <si>
    <t>Privacy;Blockchains;Pins;Security;Reliability;Electronic voting;Contracts</t>
  </si>
  <si>
    <t>Blockchain Technology in Secure Voting Systems: Enhancing Transparency and Trust</t>
  </si>
  <si>
    <t>G. A; S. P; K. R; S. K; S. P; R. k. R</t>
  </si>
  <si>
    <t>Department of Information Technology, Knowledge Institute of Technology, Tamilnadu, India; Department of Information Technology, Knowledge Institute of Technology, Tamilnadu, India; Department of Information Technology, Knowledge Institute of Technology, Tamilnadu, India; Department of Information Technology, Knowledge Institute of Technology, Tamilnadu, India; Department of Information Technology, Knowledge Institute of Technology, Tamilnadu, India; Department of Information Technology, Knowledge Institute of Technology, Tamilnadu, India</t>
  </si>
  <si>
    <t>2024 9th International Conference on Communication and Electronics Systems (ICCES)</t>
  </si>
  <si>
    <t>6 Feb 2025</t>
  </si>
  <si>
    <t>This research study investigates the application of Blockchain Technology (BT) to enhance the security and trustworthiness of voting systems. The study begins by reviewing existing voting systems, including cryptographic protocols, paper trails, and electronic voting machines, highlighting their strengths and limitations. Subsequently, it explores the potential of BT to address key challenges such as voter fraud and lack of verifiability. Through case studies and empirical evidence, the study evaluates the effectiveness of Blockchain-based solutions in improving the security, transparency, and efficiency of voting processes. This research contributes to the development of more secure and trustworthy voting systems that can enhance democratic participation and ensure fair and transparent elections.</t>
  </si>
  <si>
    <t>979-8-3503-7797-2</t>
  </si>
  <si>
    <t>10.1109/ICCES63552.2024.10860165</t>
  </si>
  <si>
    <t>https://ieeexplore.ieee.org/stamp/stamp.jsp?arnumber=10860165</t>
  </si>
  <si>
    <t>Blockchain Technology;Secure Voting Systems;Zero-Knowledge Proofs;Consensus Mechanism;Transparent Elections</t>
  </si>
  <si>
    <t>Electric potential;Blockchains;Fraud;Security;Electronic voting;Cryptographic protocols</t>
  </si>
  <si>
    <t>A Blockchain-Based E-Voting System for India: Addressing Security Challenges with Aadhaar Card Authentication</t>
  </si>
  <si>
    <t>M. Shadab; P. Kumar; S. Kumar</t>
  </si>
  <si>
    <t>Dept. of Information Technology, Rajkiya Engineering College, Ambedkar Nagar, Uttar Pradesh, India; Dept. of Information Technology, Rajkiya Engineering College, Ambedkar Nagar, Uttar Pradesh, India; Dept. of Information Technology, Rajkiya Engineering College, Ambedkar Nagar, Uttar Pradesh, India</t>
  </si>
  <si>
    <t>2023 3rd International Conference on Pervasive Computing and Social Networking (ICPCSN)</t>
  </si>
  <si>
    <t>4 Oct 2023</t>
  </si>
  <si>
    <t>The integration of technology in various spheres of social life has brought about positive transformations, and one significant game-changer is blockchain technology. With its decentralized architecture and immutability property, blockchain has revolutionized numerous services, offering a level playing field for both consumers and large entities like corporations and governments. The immutability feature ensures the integrity of the voting process by eliminating any possibility of tampering, while the decentralized nature of the blockchain allows for transparency, enabling independent verification of election results. Although blockchain-based e-voting systems provide advantages such as transparency, immutability, and decentralization, there are also challenges that need to be addressed. Among these challenges, scalability is a major concern. Additionally, ensuring the security of the election process is crucial, covering aspects like voter impersonation, hacking, and tampering of votes. However, by incorporating robust measures such as Aadhaar card authentication for voter identification, along with the implementation of advanced security protocols like multi-factor authentication and encryption.</t>
  </si>
  <si>
    <t>979-8-3503-2284-2</t>
  </si>
  <si>
    <t>10.1109/ICPCSN58827.2023.00207</t>
  </si>
  <si>
    <t>https://ieeexplore.ieee.org/stamp/stamp.jsp?arnumber=10266247</t>
  </si>
  <si>
    <t>Blockchain;E-voting;Aadhar Authentication;Indian Elections;EVM</t>
  </si>
  <si>
    <t>Pervasive computing;Protocols;Multi-factor authentication;Social networking (online);Scalability;Blockchains;Encryption</t>
  </si>
  <si>
    <t>Blockchain based Electronic Voting Machine</t>
  </si>
  <si>
    <t>P. M. S; R. Shukla; S. Yadav</t>
  </si>
  <si>
    <t>Department of Electrical and Electronics Engineering, Amrita School of Engineering, Amrita Vishwa Vidyapeetam, Bengaluru, India; Department of Electrical and Electronics Engineering, Amrita School of Engineering, Amrita Vishwa Vidyapeetam, Bengaluru, India; Department of Electrical and Electronics Engineering, Amrita School of Engineering, Amrita Vishwa Vidyapeetam, Bengaluru, India</t>
  </si>
  <si>
    <t>2022 International Conference on Edge Computing and Applications (ICECAA)</t>
  </si>
  <si>
    <t>8 Nov 2022</t>
  </si>
  <si>
    <t>Technology is extremely important in everyday life. With the rising use of technology, new invention and breakthroughs have brought about a significant transformation in democracy. Elections influence a country’s future. Even the world’s most powerful democracies are burdened by a defective voting system. The biggest flaws in the existing voting system include election rigging, hacking, manipulation, and polling booth capture. Blockchain is a new, decentralized, and distributed technology that focuses on high security. Implementing voting through blockchain might remove current voting system issues. Blockchain is a strong tool because of its smart contracts and several features that outperform older systems. Smart contracts are significant bits of code that must be inserted into blockchain and implemented according to the plan in all phases of the blockchain update process. Online voting has become a talk and subject in the world of internet services. The blockchain appears to be a promising option for application in the construction of safer, more secure voting system. A voting application system has been created as a smart transaction in this project to examine the use of blockchain to construct distributed electronic voting systems.</t>
  </si>
  <si>
    <t>978-1-6654-8232-5</t>
  </si>
  <si>
    <t>10.1109/ICECAA55415.2022.9936071</t>
  </si>
  <si>
    <t>https://ieeexplore.ieee.org/stamp/stamp.jsp?arnumber=9936071</t>
  </si>
  <si>
    <t>Blockchain;Transaction;Smart Contracts</t>
  </si>
  <si>
    <t>Technological innovation;Electronic voting systems;Codes;Smart contracts;Web and internet services;Blockchains;Security</t>
  </si>
  <si>
    <t>Revolutionizing College Elections with a Secure Blockchain Voting Solution</t>
  </si>
  <si>
    <t>P. M. Bhamare; P. P. Kulkarni; A. Mhetre; K. Shipra; S. Wani; V. Pai</t>
  </si>
  <si>
    <t>Department of Computer Engineering, Dr. Vishwanath Karad MIT World Peace University, Pune, India; Department of Computer Engineering, Dr. Vishwanath Karad MIT World Peace University, Pune, India; Department of Computer Engineering, Dr. Vishwanath Karad MIT World Peace University, Pune, India; Department of Computer Engineering, Dr. Vishwanath Karad MIT World Peace University, Pune, India; Department of Computer Engineering, Dr. Vishwanath Karad MIT World Peace University, Pune, India; Department of Computer Engineering, Dr. Vishwanath Karad MIT World Peace University, Pune, India</t>
  </si>
  <si>
    <t>2023 IEEE 5th International Conference on Cybernetics, Cognition and Machine Learning Applications (ICCCMLA)</t>
  </si>
  <si>
    <t>18 Dec 2023</t>
  </si>
  <si>
    <t>Conventional voting procedures are being used for the current round of elections. They do not guarantee the voters' complete confidentiality and safety in voting. Additionally, the system does not have complete safety because it is possible for anyone to interfere with the counting of the votes and change the outcome of the election. Furthermore, this should be done in an open and honest manner. Online voting is getting increasingly common in today's society. It has the ability to save administrative costs while raising voter turnout. With Block chain technology, the current disruptive technology, voting methods may be made more robust. In this article, we have proposed a solution that uses Block chain technology and addresses all of the problems outlined in the previous sections about college elections. Blockchain technology will not only protect user's privacy and the integrity of their data, but it will also offer greater openness to the electoral process. Students often hold elections on college campuses for a variety of reasons. Blockchain technology can benefit us in that context in several ways, among them increasing transparency. With the help of Blockchain technology, we streamlined an electronic voting system to offer security and authentication while also allowing individuals to vote without having to wait in huge queues</t>
  </si>
  <si>
    <t>979-8-3503-3828-7</t>
  </si>
  <si>
    <t>10.1109/ICCCMLA58983.2023.10346825</t>
  </si>
  <si>
    <t>https://ieeexplore.ieee.org/stamp/stamp.jsp?arnumber=10346825</t>
  </si>
  <si>
    <t>Blockchain Technology;Evoting system;College Election system;Ethereum</t>
  </si>
  <si>
    <t>Data privacy;Electronic voting systems;Databases;Machine learning;Blockchains;Safety;Reliability</t>
  </si>
  <si>
    <t>Visual Cryptography and Blockchain for Protecting Against Phishing Attacks on Electronic Voting Systems</t>
  </si>
  <si>
    <t>A. S. Rajawat; S. B. Goyal; P. Bedi; S. Malik; B. C. Neagu; M. S. Raboaca; C. Verma</t>
  </si>
  <si>
    <t>School of Computer Science and engineering, Sandip University, Nashik, India; Faculty of Information technology, City University, Petaling Jaya, Malaysia; Galgotais University, Greater Noida, INDIA; Central Institute of Educational Technology, Delhi, INDIA; Department of Power Engineering, “Gheorghe Asachi” Technical University of Iasi, Iasi, Romania; ICSI Energy Department, National Research and Development Institute for Cryogenics and Isotopic Technologies, Ramnicu Valcea, Romania; Faculty of Informatics, University of Eötvös Loránd 1053, Budapest, Hungary</t>
  </si>
  <si>
    <t>2022 International Conference and Exposition on Electrical And Power Engineering (EPE)</t>
  </si>
  <si>
    <t>25 Nov 2022</t>
  </si>
  <si>
    <t>A recent poll suggests that a lot of people don’t vote because they feel like they already have too much to do. This is because of many things, like the fact that everyone has to go to a polling place, wait in a long line, and be mentally and physically tired before they can vote. We have pushed for people to be able to vote online, but there are a growing number of problems and risks that could come with this. When websites are attacked by things like phishing, it might be hard to log in. With the help of Visual Cryptography (VC), We proposed Visual Cryptography and Blockchain for Protecting Against Phishing Attacks on Electronic Voting Systems we made a voting system that lets people discuss and decide on important business ideas without giving away any information.</t>
  </si>
  <si>
    <t>2644-223X</t>
  </si>
  <si>
    <t>978-1-6654-8994-2</t>
  </si>
  <si>
    <t>10.1109/EPE56121.2022.9959765</t>
  </si>
  <si>
    <t>https://ieeexplore.ieee.org/stamp/stamp.jsp?arnumber=9959765</t>
  </si>
  <si>
    <t>Authentication and cryptography;online voting and phishing;Introduction (Heading 1)</t>
  </si>
  <si>
    <t>Visualization;Power engineering;Electronic voting systems;Phishing;Voting;Authentication;Blockchains</t>
  </si>
  <si>
    <t>Blockchain-based Voting System in a Democratic Environment</t>
  </si>
  <si>
    <t>N. S. Varma Indukuri; S. Reddy Eguram; A. Nichena; S. Ulvalapudi; R. Gajula</t>
  </si>
  <si>
    <t>Department of CSE, Gokaraju Rangaraju Institute of Engineering and Technology, Hyderabad, Telangana; Department of CSE, Gokaraju Rangaraju Institute of Engineering and Technology, Hyderabad, Telangana; Department of CSE, Gokaraju Rangaraju Institute of Engineering and Technology, Hyderabad, Telangana; Department of CSE, Gokaraju Rangaraju Institute of Engineering and Technology, Hyderabad, Telangana; Department of CSE, Gokaraju Rangaraju Institute of Engineering and Technology, Hyderabad, Telangana</t>
  </si>
  <si>
    <t>2023 Second International Conference on Augmented Intelligence and Sustainable Systems (ICAISS)</t>
  </si>
  <si>
    <t>22 Sep 2023</t>
  </si>
  <si>
    <t>Voting is one of the fundamental concepts that help the people of a democratic country exercise their right to choose their leader. One way to securely conduct voting is through electronic voting systems. It acts as a digital platform that eliminates not only the need of using paper for casting votes as well as the need to gather in person. By providing each voter with a unique ID, the platform helps maintain the integrity of a vote by preventing multiple votes by the same person. An electronic voting system also comes with some obvious advantages over a paper-based approach, them being increased efficiency and reduced errors. The electronic voting system not only improves accuracy but also provides enough flexibility for the voters by facilitating the process of voting. It does so by allowing the voters of a country to vote from anywhere at any time if they have an internet-connected device. Blockchain allows for a distributed and decentralized technology with very powerful cryptographic functionalities that provide promising methodology for our Voting System. Utilizing Blockchain technology can help us relieve some concerns with the present voting systems such as fraud, multiple votes, etc.</t>
  </si>
  <si>
    <t>979-8-3503-2579-9</t>
  </si>
  <si>
    <t>10.1109/ICAISS58487.2023.10250609</t>
  </si>
  <si>
    <t>https://ieeexplore.ieee.org/stamp/stamp.jsp?arnumber=10250609</t>
  </si>
  <si>
    <t>Ganache;MetaMask Wallet;Ether;Truffle IDE;Smart Contracts;Ethereum Blockchain Network;Cryptocurrency;Democracy;Election</t>
  </si>
  <si>
    <t>Casting;Electronic voting systems;Blockchains;Fraud;Electronic voting</t>
  </si>
  <si>
    <t>Secure E-voting: Leveraging Blockchain technology and Face recognition for enhanced authentication</t>
  </si>
  <si>
    <t>T. R. P; A. Prasad; V. C. R; V. R. Chandramule; P. K; S. N</t>
  </si>
  <si>
    <t>Dept of CSE, East West Institute of Technology, Bengaluru, India; Dept of CSE, East West Institute of Technology, Bengaluru, India; Dept of CSE, East West Institute of Technology, Bengaluru, India; Dept of CSE, East West Institute of Technology, Bengaluru, India; Dept of CSE, East West Institute of Technology, Bengaluru, India; Dept of CSE, East West Institute of Technology, Bengaluru, India</t>
  </si>
  <si>
    <t>2024 1st International Conference on Advances in Computing, Communication and Networking (ICAC2N)</t>
  </si>
  <si>
    <t>28 Feb 2025</t>
  </si>
  <si>
    <t>Technology advancements have prompted researchers to investigate electronic voting, or "e-voting," to update and simplify the electoral process. In this research, we present a novel solution to these problems by fusing deep learning methods specifically, facial detection with blockchain technology to create an electronic voting system. To further enhance the security and integrity of the voting process, we apply deep learning techniques for facial detection. The voter's identification is then confirmed by deep learning models analyzing this data, which stops fraudulent voting and guarantees that only qualified people take part in the election process. Furthermore, our approach places a high priority on protecting voter privacy by utilizing methods like homomorphic encryption and zero-knowledge proofs, which enable vote counting without jeopardizing the voter's identity. Because blockchain technology is transparent, audits and verification are made easier, allowing interested parties to confirm the fairness of the electoral process. Our suggested electronic voting system provides a strong solution that tackles the primary issues of security, integrity, and privacy by merging deep learning combined with blockchain technologies for facial recognition.</t>
  </si>
  <si>
    <t>979-8-3503-5681-6</t>
  </si>
  <si>
    <t>10.1109/ICAC2N63387.2024.10895391</t>
  </si>
  <si>
    <t>https://ieeexplore.ieee.org/stamp/stamp.jsp?arnumber=10895391</t>
  </si>
  <si>
    <t>Blockchain;Electronic voting;Authentication;Privacy;Security;Transparency</t>
  </si>
  <si>
    <t>Deep learning;Privacy;Electronic voting systems;Face recognition;Blockchains;Security;Reliability;Face detection;Electronic voting;Testing</t>
  </si>
  <si>
    <t>Use of Blockchain Technology in Electronic Voting Systems: An Overview from Computer Security</t>
  </si>
  <si>
    <t>P. Rahi; A. P. Singh; P. Badoni; I. Singh; R. Khan</t>
  </si>
  <si>
    <t>CSE, Department, Chandigarh University, Mohali, Punjab, India; CSE, Department, Chandigarh University, Mohali, Punjab, India; CSE, Department, Chandigarh University, Mohali, Punjab, India; CSE, Department, Chandigarh University, Mohali, Punjab, India; CSE, Department, Chandigarh University, Mohali, Punjab, India</t>
  </si>
  <si>
    <t>2023 International Conference on Communication, Security and Artificial Intelligence (ICCSAI)</t>
  </si>
  <si>
    <t>16 Feb 2024</t>
  </si>
  <si>
    <t>Block chain is a new and growing technology in the IT world right now. This technology is a way to store data that is not based in one place. It gives centralized data storage systems an alternative that is safer from a security point of view. This paper gives an idea of how Block-chain Technology can be used to protect an e-voting system. In this paper, we looked at all the work that has been done in the same area before. We chose a number of research papers in the same field and looked at them. From what we can tell from these papers, using Block-chain Technology for voting will be very useful. And this system for voting online will be much safer than the one we have now. Electronic voting, or E-voting, is simply the use of computers to cast and count votes. This method makes the voting process faster and cheaper. When more technology is used in a certain area, security problems also get worse. When you vote online, security is important. By using the Block chain and its distributed database system, we can make it harder for people with bad intentions to change the database. This makes the e- voting system more secure.</t>
  </si>
  <si>
    <t>979-8-3503-6996-0</t>
  </si>
  <si>
    <t>10.1109/ICCSAI59793.2023.10420927</t>
  </si>
  <si>
    <t>https://ieeexplore.ieee.org/stamp/stamp.jsp?arnumber=10420927</t>
  </si>
  <si>
    <t>Block-chain;e-voting;decentralised systems;cyber security;Ethereum are all words that describe these things</t>
  </si>
  <si>
    <t>Privacy;Costs;Electronic voting systems;Smart contracts;Fingerprint recognition;Blockchains;Electronic voting</t>
  </si>
  <si>
    <t>Block Chain-Powered E-Voting System: A Secure and Transparent Solution with Three-Tiered OTP Security Mechanism</t>
  </si>
  <si>
    <t>R. Ramyadevi; V. Priya</t>
  </si>
  <si>
    <t>Department of Computer Science and Engineering, Saveetha Engineering College Thandalam, Chennai, Tamil Nadu, India; Department of Computer Science and Engineering, Saveetha Engineering College Thandalam, Chennai, Tamil Nadu, India</t>
  </si>
  <si>
    <t>In the domain of democratic procedures, traditional paper-based voting method have been the standard practice in numerous countries. However, the emergence of advanced technology in the 21st century has underscored the imperative for a more dependable and secures digital voting method. This research project aims to tackle the defiance related to digital voting by introducing a Blockchain based e-voting system. The developed system relies on a web application constructed using a Python web-based framework, offering a friendly accessible interface for voters. Security concerns inherent in digital voting are addressed through the incorporation of Blockchain technology, ensuring transparency, decentralization, and resistance to tampering. A pivotal aspect of the implemented system is the three-tiered One Time Password (OTP) mechanism. This mechanism includes a simulated OTP for training purposes, an alert OTP to notify authorities of potential threats, and the authentic OTP for casting the actual vote. The simulated one-time password (OTP) allows users to familiarize themselves with the voting process, while the alert OTP serves as a proactive safeguard against coercion or unauthorized voting attempts. The security of the system is enhanced by the inherent capability of Blockchain to eradicate counterfeit or manipulated votes. The decentralized structure of Blockchain ensures that only legitimate votes are taken into account, thereby enhancing the overall integrity of the electoral process.</t>
  </si>
  <si>
    <t>10.1109/IC2PCT60090.2024.10486507</t>
  </si>
  <si>
    <t>https://ieeexplore.ieee.org/stamp/stamp.jsp?arnumber=10486507</t>
  </si>
  <si>
    <t>E-voting;Block chain technology;Digital voting security;Python web-based framework;Three-tiered OTP mechanism;Transparent and tamper-resistant system</t>
  </si>
  <si>
    <t>Training;Sharding;Quantum computing;System performance;Sociology;Passwords;Blockchains</t>
  </si>
  <si>
    <t>Reliable Block chain-Based Digital System of Voting</t>
  </si>
  <si>
    <t>A. Raizada; B. Sharma</t>
  </si>
  <si>
    <t>Department of Computer Science Engineering, Sanskriti University, Mathura, Uttar Pradesh, India; Department of Computer Science &amp; Engineering, Chandigarh Engineering College, Jhanjeri, India</t>
  </si>
  <si>
    <t>2023 International Conference on Artificial Intelligence and Smart Communication (AISC)</t>
  </si>
  <si>
    <t>3 Apr 2023</t>
  </si>
  <si>
    <t>The creation of an electronic voting system formally satisfies the long-term requirements of lawmakers. In the field of information technology, distributed ledger technology has become a fascinating new development. As a result, several apps have offered advantages for economic sharing as a result of the technological growth of Blockchain. The goal of this paper is to outline the legal and technological restrictions placed on the use of the blockchain as a service, as well as to show the building of an electronic voting system. In the article, another well-liked blockchain system that provides technology as a service is examined. Due to its high security, consistency, geographical variety, auditing, and decentralized computing platform of privacy, blockchain technology has grown in relevance in the industrial era [1]. as well as openness.Blockchain technology has been extensively employed in the voting system, financial systems, commercial sectors, healthcare, and IoT.</t>
  </si>
  <si>
    <t>979-8-3503-2230-9</t>
  </si>
  <si>
    <t>10.1109/AISC56616.2023.10085374</t>
  </si>
  <si>
    <t>https://ieeexplore.ieee.org/stamp/stamp.jsp?arnumber=10085374</t>
  </si>
  <si>
    <t>E-Voting;IoT;Healthcare;Blockchain;Visual Studio;Node.js;Security;Privacy and Identity Verification</t>
  </si>
  <si>
    <t>Economics;Privacy;Electronic voting systems;Law;Distributed ledger;Medical services;Blockchains</t>
  </si>
  <si>
    <t>Blockchain Based e-Voting System</t>
  </si>
  <si>
    <t>P. Kadam; P. Nikam; H. Raut; S. Hutke; S. Mathi</t>
  </si>
  <si>
    <t>SIES Graduate School Of Technology, Navi Mumbai, Maharashtra, India; SIES Graduate School Of Technology, Navi Mumbai, Maharashtra, India; SIES Graduate School Of Technology, Navi Mumbai, Maharashtra, India; SIES Graduate School Of Technology, Navi Mumbai, Maharashtra, India; SIES Graduate School Of Technology Nsvi, Mumbai, Maharashtra, India</t>
  </si>
  <si>
    <t>Voting is one of the fundamental rights of any citizen and conducting a voting is a very tedious process as a lot of manpower is required, important arrangement is required and above all a belief that a person’s vote is safely casted. On a website there are two options: login and registration (for new users). At the time of registration user data is verified and stored in the database. Entire Database required for the voting system is managed by using the XAMPP server and data will be stored in the associated database. After successful login on the website the user will have to fill a KYC form which will store important information about the user. Ethereum is used for implementation of blockchain and for coding purposes solidity is used. Gas value is generated for each block (for each candidate), this assigned gas value is unique and equal for all the blocks initially. For each new vote some gas value gets spent and the counter gets incremented. These gas values can only be seen by the main developer.</t>
  </si>
  <si>
    <t>10.1109/CONIT59222.2023.10205939</t>
  </si>
  <si>
    <t>https://ieeexplore.ieee.org/stamp/stamp.jsp?arnumber=10205939</t>
  </si>
  <si>
    <t>Blockchain;Ethereum;Hashing;Gas value;ECC;Visual Cryptography</t>
  </si>
  <si>
    <t>Databases;Encoding;Blockchains;Servers;Electronic voting</t>
  </si>
  <si>
    <t>E-voting System using Public Blockchain</t>
  </si>
  <si>
    <t>S. S. A; K. K. T G</t>
  </si>
  <si>
    <t>Department of Information Science and Engineering, Siddaganga Institute of Technology, Tumakuru, Karnataka, India; Department of Information Science and Engineering, Siddaganga Institute of Technology, Tumakuru, Karnataka, India</t>
  </si>
  <si>
    <t>Our paper aims at developing an online e-voting system using blockchain. It proposes the use of block chain to build an efficient and secure system for conducting elections online while using anonymity. The voter accounts are mapped to public keys of accounts on the blockchain randomly. When a vote is cast it is written to the blockchain and recorded. It cannot be modified as the blockchain is immutable. This system would ensure anonymity as there is no voter data stored on the blockchain. Since the mapping of the user accounts to the public key is not known, the votes cannot be traced to the voter. Upon completion of the election the blockchain can be made available to the public in order to verify their votes individually by providing them access to public keys. This ensures fair elections which can be conducted at any level.</t>
  </si>
  <si>
    <t>10.1109/MysuruCon55714.2022.9972479</t>
  </si>
  <si>
    <t>https://ieeexplore.ieee.org/stamp/stamp.jsp?arnumber=9972479</t>
  </si>
  <si>
    <t>Blockchain;Public Key;Anonymity</t>
  </si>
  <si>
    <t>Public key;Blockchains;Electronic voting</t>
  </si>
  <si>
    <t>Online Voting System</t>
  </si>
  <si>
    <t>Ketan; S. Khare; M. Kaur; T. Parashar</t>
  </si>
  <si>
    <t>Department of Computer Science, Chandigarh University, Gharuan, Punjab, India; Department of Computer Science, Chandigarh University, Gharuan, Punjab, India; Department of Computer Science, Chandigarh University, Gharuan, Punjab, India; Uttaranchal University, Dehradun, India</t>
  </si>
  <si>
    <t>2022 International Conference on Cyber Resilience (ICCR)</t>
  </si>
  <si>
    <t>3 Jan 2023</t>
  </si>
  <si>
    <t>This analysis has shown that candidate selection often involves politics, and that whenever voters vote for their elections, they end up with a typical exploitation and manual approach. Manually selecting it can usually lead to incorrect behavior. Therefore, it is necessary to introduce an online voting system. Often used to extend technology from physical voting systems to digital voting systems. This particular analysis envisions implementing an online voting system with options such as: B. A system implemented by each party and supported by options that tend to participate in voting. The main reason to switch from a traditional voting system to an online voting system is to save time and allow you to vote online from anywhere. Completed by using PHP as the backend language, half of the frontend using web technologies (HTML, CSS, JS, Bootstrap) and Microsoft SQL Server as information storage.</t>
  </si>
  <si>
    <t>978-1-6654-6122-1</t>
  </si>
  <si>
    <t>10.1109/ICCR56254.2022.9995860</t>
  </si>
  <si>
    <t>https://ieeexplore.ieee.org/stamp/stamp.jsp?arnumber=9995860</t>
  </si>
  <si>
    <t>Hypertext;Markup;Language Cascading;Style;SheetsJava- Script;BootstrapPHPMYSQLphpMyAdminXAMPPMicrosoftSQL</t>
  </si>
  <si>
    <t>Structured Query Language;Switches;Organizations;Solids;Safety;Servers;Security</t>
  </si>
  <si>
    <t>Secure voting system based on blockchain and threshold cryptography</t>
  </si>
  <si>
    <t>G. Wu; W. Wang; K. Yang</t>
  </si>
  <si>
    <t>Department of Information Engineering, Jiangxi University of Science and Technology, Ganzhou, China; Department of Information Engineering, Jiangxi University of Science and Technology, Ganzhou, China; Department of Information Engineering, Jiangxi University of Science and Technology, Ganzhou, China</t>
  </si>
  <si>
    <t>2023 International Conference on Blockchain Technology and Information Security (ICBCTIS)</t>
  </si>
  <si>
    <t>Traditional electronic voting schemes based on blind signature often rely on fully trusted signature authorities, tally authorities, and face security threats. In this paper, threshold technology and privacy computing are used to realize decentralized data computing, decentralize the power of signature authorities and tally authorities; The blockchain technology is used to realize the function of electronic bulletin board and complete decentralized data storage, so as to ensure the openness and transparency of the whole election process. Furthermore, the proposed scheme is based on elliptic curve. Compared with the similar schemes based on bilinear pair, its computational complexity is reduced by an order of magnitude and has higher efficiency. Finally, this paper analyzes the security attributes and performance of the proposed scheme, and the experimental results of Python show that the proposed scheme has good performance in the optimized environment.</t>
  </si>
  <si>
    <t>979-8-3503-4040-2</t>
  </si>
  <si>
    <t>10.1109/ICBCTIS59921.2023.00026</t>
  </si>
  <si>
    <t xml:space="preserve">National Natural Science Foundation of China; </t>
  </si>
  <si>
    <t>https://ieeexplore.ieee.org/stamp/stamp.jsp?arnumber=10224745</t>
  </si>
  <si>
    <t>Blockchain;electronic voting;threshold cryptosystem;blind signature</t>
  </si>
  <si>
    <t>Data privacy;Protocols;Elliptic curves;Memory;Information security;Blockchains;Electronic voting</t>
  </si>
  <si>
    <t>Cloud Based Voting System Using Blockchain Technology</t>
  </si>
  <si>
    <t>H. Dudeja; J. Kaushik; Shalu</t>
  </si>
  <si>
    <t>Department of Computer Science and Technology, Manav Rachna University, Faridabad, India; Department of Computer Science and Technology, Manav Rachna University, Faridabad, India; Department of Computer Science and Technology, Manav Rachna University, Faridabad, India</t>
  </si>
  <si>
    <t>2023 5th International Conference on Advances in Computing, Communication Control and Networking (ICAC3N)</t>
  </si>
  <si>
    <t>5 Jun 2024</t>
  </si>
  <si>
    <t>Cloud-based voting system employing blockchain technology utilizes the decentralized and encrypted characteristics of blockchain to ensure the legitimacy of election process. Using a cloud-based platform, voters can cast ballots which are then stored on a blockchain network. A cryptographic hash of the prior block and a timestamp are included in each block, rendering the chain resilient. This study examines the prospects for creating a cloud-based voting system using blockchain technology. To improve the security and dependability of electronic voting systems, this manuscript highlighted the perks of blockchain technology, such as decentralization, transparency, and immutability. The study also highlights the difficulties and threats of adopting blockchain technology for voting systems, such as scalability assaults, or reliance on dubious mechanisms, and resistance to the coercion. The research emphasizes the necessity for substantial and in-depth investigations to solve these difficulties and hazards. To address the drawbacks of the current electronic voting systems and guarantee the security, dependability, and integrity of the voting process, deeper analysis and development is required. The emerging world with the advancement of technology is moving towards cloud-based digitization rapidly due to which the need of cloud security is rising dramatically. This research demonstrates the immense potential of blockchain technology for online voting. A safe and transparent voting system can be created by utilizing the advantages of blockchain technology, fostering faith and confidence in the democratic process.</t>
  </si>
  <si>
    <t>979-8-3503-3086-1</t>
  </si>
  <si>
    <t>10.1109/ICAC3N60023.2023.10541707</t>
  </si>
  <si>
    <t>https://ieeexplore.ieee.org/stamp/stamp.jsp?arnumber=10541707</t>
  </si>
  <si>
    <t>Cloud Computing;Voting system;Blockchain Technology;Security</t>
  </si>
  <si>
    <t>Resistance;Electric potential;Electronic voting systems;Scalability;Parallel processing;Rendering (computer graphics);Hazards</t>
  </si>
  <si>
    <t>A Robust Blockchain Assisted Electronic Voting Mechanism with Enhanced Cyber Norms and Precautions</t>
  </si>
  <si>
    <t>N. V. Krishnamoorthy; S. Murugan K H; C. Gnanaprakasam; M. Swarna; R. Geetha</t>
  </si>
  <si>
    <t>Department of Mechanical Engineering, Sri Krishna College of Engineering and Technology, Coimbatore, Tamilnadu, India; Department of Electronics and Communication Engineering, Narayana Engineering College, Gudur, AndhraPradesh, India; Department of Artificial Intelligence and Data Science, Panimalar Engineering College, Chennai, Tamilnadu, India; Department of Electronics and Communication Engineering, Dr. M.G.R. Educational And Research Institute University, Chennai, Tamilnadu, India; Department of Computing Technologies, SRM Institute of Science and Technology, Chennai, India</t>
  </si>
  <si>
    <t>2023 Eighth International Conference on Science Technology Engineering and Mathematics (ICONSTEM)</t>
  </si>
  <si>
    <t>7 Jun 2023</t>
  </si>
  <si>
    <t>Voting is the primary right to every citizen and that should be loyal enough to select a correct leader to the respective country. Every person has the duty to choose the proper leader for their nation by exercising their fundamental right to vote. When voting at a polling place that uses paper ballots, citizens must be present in order to deposit their vote. The vast majority of people throughout the world has neglected this need and has avoided doing their civic responsibility. In these cases, electronic voting systems are generally viewed as a viable option. The challenge here is protecting voters' privacy and ensuring their votes get to the right people. This study presented Blockchain Assisted Enhanced Cyber Norms (BAECN), a revolutionary electronic voting system that ensures voters' ballots are cast accurately and without delay. One possible answer is Blockchain technology, which uses a distributed ledger in which many people share ownership of the data. The Bitcoin protocol, also referred as the decentralized Banking network, has incorporated Blockchain technology. To perform a transaction or carry out a transaction over the Blockchain network, gas is the charge that must be paid. One kind of voter fraud in electronic voting systems can be mitigated by the use of Blockchain: the redistribution of voter registration data. The proposed methodology, on the other hand, offers a revolutionary online voting mechanism built on Blockchain technology, which fixes all the issues that were found. This research describes the findings of a real-world use of Blockchain technology implementation of a smart-contracts application that increases election security while also lowering associated costs.</t>
  </si>
  <si>
    <t>979-8-3503-4779-1</t>
  </si>
  <si>
    <t>10.1109/ICONSTEM56934.2023.10142750</t>
  </si>
  <si>
    <t>https://ieeexplore.ieee.org/stamp/stamp.jsp?arnumber=10142750</t>
  </si>
  <si>
    <t>Blockchain Assisted Enhanced Cyber Norms;BAECN;Cyber Security;Electronic Voting;E-Voting;Gas;Smart-Contract</t>
  </si>
  <si>
    <t>Privacy;Electronic voting systems;Protocols;Distributed ledger;Mathematics;Blockchains;Fraud</t>
  </si>
  <si>
    <t>Enhancing the Security of Online Voting System Using Defined Biometrics</t>
  </si>
  <si>
    <t>D. Malik; K. Tripathi; Jyotsna</t>
  </si>
  <si>
    <t>School of Engineering and Technology, Sharda University, Greater Noida, Uttar Pradesh, India; School of Engineering and Technology, Sharda University, Greater Noida, Uttar Pradesh, India; School of Engineering and Technology, Sharda University, Greater Noida, Uttar Pradesh, India</t>
  </si>
  <si>
    <t>2023 IEEE 3rd International Conference on Technology, Engineering, Management for Societal impact using Marketing, Entrepreneurship and Talent (TEMSMET)</t>
  </si>
  <si>
    <t>16 Jun 2023</t>
  </si>
  <si>
    <t>Voting is everyone’s right and one must vote according to his or her choice. Manual voting is not so secure and sometimes malpractices take place. So, there is a requirement for an online voting system. The manual voting system needs to shift to the online voting system. This project mainly aims to provide a secure and user-friendly online voting system. Aadhaar cards, fingerprints, and two-step verification are used in this web-based online voting system to provide high performance and high security to the voting system. Enough security is provided by using a biometric fingerprint, which lowers the number of fake votes. Python, HTML, self-made datasets and JavaScript are being used.</t>
  </si>
  <si>
    <t>979-8-3503-9781-9</t>
  </si>
  <si>
    <t>10.1109/TEMSMET56707.2023.10150198</t>
  </si>
  <si>
    <t>https://ieeexplore.ieee.org/stamp/stamp.jsp?arnumber=10150198</t>
  </si>
  <si>
    <t>Aadhar card;fingerprint verification;HTML python;self-made dataset;an efficient online voting system;and password</t>
  </si>
  <si>
    <t>Privacy;Databases;Engineering management;Entrepreneurship;Manuals;Passwords;Fingerprint recognition</t>
  </si>
  <si>
    <t>Decentralizing Voting: Block Chain based E-Voting System Using Ethereum Smart Contracts</t>
  </si>
  <si>
    <t>M. Mahalakshmi; V. Bhatnagar; K. A. Pandita</t>
  </si>
  <si>
    <t>Department of Networking and Communications, SRM Institute of Science and Technology, Kattankulathur, Chennai, India; Department of Networking and Communications, SRM Institute of Science and Technology, Kattankulathur, Chennai, India; Department of Networking and Communications, SRM Institute of Science and Technology, Kattankulathur, Chennai, India</t>
  </si>
  <si>
    <t>Developing a robust electronic voting system that upholds the principles of loveliness and sequestration essential in traditional voting styles, while employing the translucency and rigidity of electronic systems, has posed a patient challenge. This ongoing exploration trials to explore the operation of block chain technology as a means to produce allotted electronic voting systems. The study introduces an ingenious electronic voting model grounded on block chain, leveled at mollifying some of the failings observed in being systems. colorful block chain fabrics are assessed for their felicity in constructing such a system. Through a case study fastening on the electoral process, the paper illustrates the eventuality of allotted tally technologies in enhancing the screen and obscurity of choices. Throughout the design evolution, we remain aware of two intermediary questions Can block chain technology be effectively employed to expedite the deployment of meaningful, high- performing operations that extend distinct vantages over traditional styles? And can block chain grease the deployment of operations while maintaining respectable interpretation within being constraints? We cast to manipulate these inquiries through our exploration bid, which involves expansive testing, dissection, and iterative refinement of the proffered block chain grounded electronic voting system. By using creations in block chain technology and integrating them with established principles of advancing veracity, our end is to establish a complete result that not only meets the rigid demands of secure electronic voting but also sets a new metric for translucency, loveliness, and effectiveness in electoral processes.Through collaboration with stakeholders, policymakers, and experts in the field, we strive to ensure that our result isn't only technically sound but also ultra practical and scalable, paving the expressway for wide relinquishment and trust in electronic voting systems.</t>
  </si>
  <si>
    <t>10.1109/ISCS61804.2024.10581197</t>
  </si>
  <si>
    <t>https://ieeexplore.ieee.org/stamp/stamp.jsp?arnumber=10581197</t>
  </si>
  <si>
    <t>Decentralized voting;Smart contracts;Block chain;Ethereum;Immutability;Distributed ledger</t>
  </si>
  <si>
    <t>Resistance;Electronic voting systems;Smart contracts;Blockchains;Cryptocurrency;Rigidity;Stakeholders</t>
  </si>
  <si>
    <t>A. Mendon; B. Manoj Votavat; A. Lodh</t>
  </si>
  <si>
    <t>Dept. of Electronics and Telecommunication, Thakur College of Engineering and Technology, Mumbai, India; School of Computing Science and Engineering, VIT Bhopal University, Bhopal, India; School of Computing Science and Engineering, VIT Bhopal University, Bhopal, India</t>
  </si>
  <si>
    <t>2022 Third International Conference on Intelligent Computing Instrumentation and Control Technologies (ICICICT)</t>
  </si>
  <si>
    <t>18 Oct 2022</t>
  </si>
  <si>
    <t>The process of establishing democracy in a country is defined by election. Elections might just be a significant event in today’s democracy, however many segments of population throughout the world lack faith in their electoral system, which is a major source of concern for democracy. Even the world’s most powerful democracies, such as the Republic of India, the United States, and Japan, have a flawed legal system. To eliminate these drawbacks of the electoral system, Blockchain Technology is considered as an ultimate solution. With the present surge in sales and use of blockchain technology for a number of purposes, including banking, medical, and identity, a lot of attention has been focused on the legal concerns rather than its practical uses in administration. In this paper, we discuss the concept of Blockchain in a detailed manner making the reader understand the working of blockchain, its characteristics etc. everything from the scratch, as well as how this concept can be implemented as an efficient solution for public voting and how it is more beneficial from the traditional voting methods, with the goal of eliminating the drawbacks of India’s current electoral system while also providing a better, more trustable, safe, and transparent means of public governance. Blockchain is really an emerging technology that promises to improve the resiliency of electronic voting systems. This method offers a way to profit from blockchain’s advantages, such as crypto logical foundations and transparency, to achieve an efficient theme for the e-voting system.</t>
  </si>
  <si>
    <t>978-1-6654-1005-2</t>
  </si>
  <si>
    <t>10.1109/ICICICT54557.2022.9918010</t>
  </si>
  <si>
    <t>https://ieeexplore.ieee.org/stamp/stamp.jsp?arnumber=9918010</t>
  </si>
  <si>
    <t>Distributed ledger;Hash Value;Timestamp;Blockchain;Cryptocurrency</t>
  </si>
  <si>
    <t>Industries;Law;Instruments;Sociology;Blockchains;Security;Electronic voting</t>
  </si>
  <si>
    <t>Implementation of an E-voting Prototype using Ethereum Blockchain in Ganache Network</t>
  </si>
  <si>
    <t>Y. A. Ahmad; M. Fadhil Shaharuddin; T. S. Gunawan; F. Arifin</t>
  </si>
  <si>
    <t>Electrical and Computer Engineering Department, International Islamic University Malaysia, Kuala Lumpur, Malaysia; Electrical and Computer Engineering Department, International Islamic University Malaysia, Kuala Lumpur, Malaysia; Electrical and Computer Engineering Department, International Islamic University Malaysia, Kuala Lumpur, Malaysia; Electronics and Informatics Engineering Department, Universitas Negeri Yogyakarta, Yogyakarta, Indonesia</t>
  </si>
  <si>
    <t>2022 IEEE 18th International Colloquium on Signal Processing &amp; Applications (CSPA)</t>
  </si>
  <si>
    <t>27 May 2022</t>
  </si>
  <si>
    <t>Digitization of a secure electoral system capable of ensuring fairness and privacy has been a long-standing challenge for a variety of reasons. One is the system's reliance on a third-party organization to manage and verify election results, rendering it insecure. There is a possibility that data will be altered during the election process. As a result, a decentralized e-voting system application capable of verification will be developed in this work using blockchain technology. The Ethereum network and the Truffle framework will be used to implement smart contracts as self-executing electoral agreements. The Ganache (local blockchain) network design demonstrated that the prototype is capable of recording every voting transaction on the network without the use of a central database. The voter can verify the election result by inspecting each voting transaction on the local blockchain. The proposed design will ensure that all voting transactions are stored in a decentralized database, ensuring that no administrative control over the ballot is exercised.</t>
  </si>
  <si>
    <t>978-1-6654-8529-6</t>
  </si>
  <si>
    <t>10.1109/CSPA55076.2022.9782016</t>
  </si>
  <si>
    <t>https://ieeexplore.ieee.org/stamp/stamp.jsp?arnumber=9782016</t>
  </si>
  <si>
    <t>electoral system;e-voting;blockchain;Ethereum;Ganache network</t>
  </si>
  <si>
    <t>Privacy;Databases;Smart contracts;Prototypes;Organizations;Rendering (computer graphics);Blockchains</t>
  </si>
  <si>
    <t>Blockchain based Reliable Electronic Voting Technology</t>
  </si>
  <si>
    <t>V. Vijeya Kaveri; V. Meenakshi; A. S; A. P; K. B</t>
  </si>
  <si>
    <t>CSE, Sri Krishna College of Engineering and Technology, Coimbatore, India; EEE, Sathyabama Institute of Science and Technology, Chennai, India; CSE, Sri Krishna College of Engineering and Technology, Coimbatore, India; CSE, Sri Krishna College of Engineering and Technology, Coimbatore, India; CSE, Sri Krishna College of Engineering and Technology, Coimbatore, India</t>
  </si>
  <si>
    <t>2022 3rd International Conference on Electronics and Sustainable Communication Systems (ICESC)</t>
  </si>
  <si>
    <t>19 Sep 2022</t>
  </si>
  <si>
    <t>In this digital era, developing a secure as well as democratically responsible vote casting system is becoming an increasingly challenging task. This research study attempts to integrate the blockchain technology to develop a secured and distributed electronic voting system. The primary objective of this research study is to develop a decentralized voting system, which can easily support an open, rational, and easily verifiable democratic plan. The obtain results prove that the proposed smart and reliable electronic voting machine is beneficial for the current and future democratic framework by implementing an essential E-vote casting features along with a provision to allow the citizens to change/update their vote within the given time slot.</t>
  </si>
  <si>
    <t>978-1-6654-7971-4</t>
  </si>
  <si>
    <t>10.1109/ICESC54411.2022.9885278</t>
  </si>
  <si>
    <t>https://ieeexplore.ieee.org/stamp/stamp.jsp?arnumber=9885278</t>
  </si>
  <si>
    <t>Blockchain;E – voting;privacy;cryptographic hash value</t>
  </si>
  <si>
    <t>Casting;Electronic voting systems;Communication systems;Blockchains;Encryption;Reliability;Electronic voting</t>
  </si>
  <si>
    <t>Advanced E-Voting System using Blockchain</t>
  </si>
  <si>
    <t>A. K. Tripathy; T. K. Das</t>
  </si>
  <si>
    <t>School of IT Engineering, Vellore Institute of Technology, Vellore, India; School of IT Engineering, Vellore Institute of Technology, Vellore, India</t>
  </si>
  <si>
    <t>Voting is a crucial part of the process of selection of a government. Multiple layers of encryption and authentication must secure this voting process (more like a financial transaction). During achieving this security transaction, it may fail to uphold its atomic nature. As a result of this incomplete transaction, the voting credit may be disowned, and the vote may not to be cast. Even though the voter can revert credits through manual verification (like in online money transfer), the operation’s scale makes it an unrealistic task to perform. Applying a smart contract in the block chain ledger can be executed when the transaction has been completed and the vote has been cast. Moreover, the voting credit won’t be withdrawn unless the vote for the respective id has been performed. Hence, the process prevents a vote from being stuck in between transactions owing to which voting becomes more secure, and further, it preserves the atomic nature of the transaction.</t>
  </si>
  <si>
    <t>10.1109/ICICICT54557.2022.9917830</t>
  </si>
  <si>
    <t>https://ieeexplore.ieee.org/stamp/stamp.jsp?arnumber=9917830</t>
  </si>
  <si>
    <t>E-Voting;Blockchain;Security;EVM;and Atomicity</t>
  </si>
  <si>
    <t>Instruments;Atomic layer deposition;Smart contracts;Government;Authentication;Blockchains;Encryption</t>
  </si>
  <si>
    <t>Designing A Secure Large Scale E -Voting System Leveraging Sharding Blockchain with Interoperability Protocol and Consensus Mechanism</t>
  </si>
  <si>
    <t>A. Maurya; R. K. Dwivedi</t>
  </si>
  <si>
    <t>Dept. of Information Technology and Computer Application, Madan Mohan Malaviya University of Technology, Gorakhpur, India; Dept. of Information Technology and Computer Application, Madan Mohan Malaviya University of Technology, Gorakhpur, India</t>
  </si>
  <si>
    <t>2024 International Conference on Intelligent and Innovative Technologies in Computing, Electrical and Electronics (IITCEE)</t>
  </si>
  <si>
    <t>20 Mar 2024</t>
  </si>
  <si>
    <t>The advent of electronic voting (e-voting) systems has promised greater accessibility, efficiency, and transparency in the process of electoral. However, by adopting e-voting systems, they bring forth significant challenges, primarily related to security and scalability. Old e-voting systems encounter threats such as vote manipulation and denial-of-service attacks, making it imperative to design robust and secure solutions. This research focuses on addressing these challenges through a collaborative approach utilizing sharding technology with interoperability enabling it to handle a vast number of votes simultaneously without compromising performance or security. Recognizing the importance of seamless data exchange, our e-voting system places a strong emphasis on interoperability. The consensus mechanism providing rapid transaction finality, enhanced security, and resilience against malicious actors. It ensures the integrity in the process of voting and safeguards against alterations. We present a pioneering approach to reduce all kind of challenges in existing model by giving a secure e-voting that harnesses the power of sharding blockchain, interoperability, and a novel consensus mechanism. The analysis of blockchain structure that provide blockchain as a service initiates the article. Then, based on blockchain technology, we suggest a unique electronic voting method. That resolves all the issues we found. This reduces the cost of holding a national poll and enhances security.</t>
  </si>
  <si>
    <t>979-8-3503-0641-5</t>
  </si>
  <si>
    <t>10.1109/IITCEE59897.2024.10467713</t>
  </si>
  <si>
    <t>https://ieeexplore.ieee.org/stamp/stamp.jsp?arnumber=10467713</t>
  </si>
  <si>
    <t>E-Voting System;Sharding Blockchain;Consensus Mechanism;Interoperability Protocol;security;Smart Contract</t>
  </si>
  <si>
    <t>Sharding;Costs;Scalability;Denial-of-service attack;Consensus protocol;Security;Electronic voting</t>
  </si>
  <si>
    <t>Enhancing Democratic Processes: A Survey of DRE, Internet, and Blockchain in Electronic Voting Systems</t>
  </si>
  <si>
    <t>M. Alown; M. Sabir Kiraz; M. Ali Bingol</t>
  </si>
  <si>
    <t>Cyber Technology Institute, De Montfort University, Leicester, U.K.; Cyber Technology Institute, De Montfort University, Leicester, U.K.; Cyber Technology Institute, De Montfort University, Leicester, U.K.</t>
  </si>
  <si>
    <t>31 Jan 2025</t>
  </si>
  <si>
    <t>Electronic voting (e-voting) systems have significantly improved the traditional voting process by addressing key concerns such as security, public acceptability, and convenience. However, these systems often face unique challenges, such as ensuring voter privacy and verifiability, preventing coercion and double voting, and maintaining scalability while protecting participant confidentiality. This study critically analyses and compares various e-voting schemes and technologies, evaluating their security features, verifiability mechanisms, and potential vulnerabilities. This paper reviews Direct Recording Electronic (DRE) voting, internet voting, and blockchain-based e-voting systems. In so doing, we provide an understanding of cryptographic primitives employed in e-voting systems and how they address specific characteristics and challenges associated with each voting scheme. Furthermore, we examine the applications proposed by previous studies in the context of these voting systems, assessing their strengths, limitations, and impact on democratic procedures. The cryptographic primitives reviewed include techniques like homomorphic encryption, blind signatures, and zero-knowledge proofs, which can enhance voter privacy, verifiability, and resistance to coercion and double voting.</t>
  </si>
  <si>
    <t>10.1109/ACCESS.2025.3531349</t>
  </si>
  <si>
    <t>https://ieeexplore.ieee.org/stamp/stamp.jsp?arnumber=10844285</t>
  </si>
  <si>
    <t>Electronic voting;internet voting;blockchain;decentralised ledger;security;privacy</t>
  </si>
  <si>
    <t>Electronic voting;Cryptography;Blockchains;Surveys;Homomorphic encryption;Privacy;Internet;Resistance;Public key;Electronic voting systems</t>
  </si>
  <si>
    <t>CCBY</t>
  </si>
  <si>
    <t>17 Jan 2025</t>
  </si>
  <si>
    <t>IEEE Journals</t>
  </si>
  <si>
    <t>Design of an Elliptic Curve Cryptography Encrypted Blockchain-based Electoral System</t>
  </si>
  <si>
    <t>P. Saravanan; D. Boopathy; C. Sankar; A. J. J. Joseph</t>
  </si>
  <si>
    <t>Department of Information Technology, Sri Ramakrishna Institute of Tech., Coimbatore, INDIA; Department of Information Technology, Sri Ramakrishna Institute of Tech., Coimbatore, INDIA; Department of Information Technology, Sri Ramakrishna Institute of Tech., Coimbatore, INDIA; Department of Information Technology, Sri Ramakrishna Institute of Tech., Coimbatore, INDIA</t>
  </si>
  <si>
    <t>2023 2nd International Conference on Applied Artificial Intelligence and Computing (ICAAIC)</t>
  </si>
  <si>
    <t>Every person has the fundamental right to vote in a democracy, which gives them the opportunity to choose the country's future leaders. It gives citizens of the community the chance to voice their opinions. It helps them comprehend the importance of citizenship. Elections and voting are carried out securely using online voting tools. This system establishes a digital voting platform by removing paper ballots and in-person voting. Additionally, the proposed digital system forbids voters from using more than one ballot and protects the legitimacy. Blockchain based Electronic Voting (E-Voting) system is proposed to ensure security, privacy and transparency.</t>
  </si>
  <si>
    <t>978-1-6654-5630-2</t>
  </si>
  <si>
    <t>10.1109/ICAAIC56838.2023.10141247</t>
  </si>
  <si>
    <t>https://ieeexplore.ieee.org/stamp/stamp.jsp?arnumber=10141247</t>
  </si>
  <si>
    <t>Blockchain;Electronic Voting;Elliptic Curve Cryptography Encryption</t>
  </si>
  <si>
    <t>Privacy;Electronic voting systems;Digital systems;Collaboration;Elliptic curve cryptography;Blockchains;Encryption</t>
  </si>
  <si>
    <t>Research on E-voting Based on Blockchain</t>
  </si>
  <si>
    <t>C. Tsai; K. Song</t>
  </si>
  <si>
    <t>School of Computer and Cyber Science Communication University of China, Beijing, China; The State Key Laboratory of Media Convergence and Communication Communication University of China, Beijing, China</t>
  </si>
  <si>
    <t>2023 IEEE 6th International Conference on Computer and Communication Engineering Technology (CCET)</t>
  </si>
  <si>
    <t>6 Dec 2023</t>
  </si>
  <si>
    <t>Network technology is changing with each passing day, and informatization has penetrated in life, which has promoted the development of electronic voting and brought new security tests to the voting system. The continuous development of blockchain technology has gradually developed from Bitcoin as the core support to other fields. The characteristics of decentralization make it a new development direction of electronic voting technology. Based on this, through theoretical analysis, this paper expects to design a relatively safe electronic voting process based on blockchain, and further solve the security problems in the system through auxiliary technology. The system uses the PFBT consensus algorithm to complete the synchronization and consistency problem, which solves the problem of large resource consumption and low data processing efficiency. The POW consensus algorithm enables the system to better meet the voting data processing needs. The design also uses SHA-256 to calculate the hash value, ECDSA algorithm for encryption and decryption, and uses the public key to encrypt the identity information of each voter. At the same time, blind signatures are used in electronic voting to prevent signers or other malicious parties from manipulating or leaking voters' voting results through signature information, which improves the security, privacy protection and fairness of the system.</t>
  </si>
  <si>
    <t>2836-5992</t>
  </si>
  <si>
    <t>979-8-3503-4068-6</t>
  </si>
  <si>
    <t>10.1109/CCET59170.2023.10335141</t>
  </si>
  <si>
    <t>https://ieeexplore.ieee.org/stamp/stamp.jsp?arnumber=10335141</t>
  </si>
  <si>
    <t>blockchain;e-voting;PFBT;ECDSA;blind signature</t>
  </si>
  <si>
    <t>Technological innovation;Electronic voting systems;Public key;Consensus algorithm;Data processing;Blockchains;Encryption</t>
  </si>
  <si>
    <t>De-Centralized Voting System using Blockchain</t>
  </si>
  <si>
    <t>A. Jangada; N. Dadlani; S. Raina; V. Sooraj; A. R. Buchade</t>
  </si>
  <si>
    <t>Dept. of Computer Engineering, Pune Institute of Computer Technology Savitribai Phule Pune University, Pune; Dept. of Computer Engineering, Pune Institute of Computer Technology Savitribai Phule Pune University, Pune; Dept. of Computer Engineering, Pune Institute of Computer Technology Savitribai Phule Pune University, Pune; Dept. of Computer Engineering, Pune Institute of Computer Technology Savitribai Phule Pune University, Pune; Dept. of Comp Science and Engineering, MIT School of Engineering MIT Art, Design and Technology University, Pune</t>
  </si>
  <si>
    <t>2022 IEEE International Conference on Blockchain and Distributed Systems Security (ICBDS)</t>
  </si>
  <si>
    <t>9 Nov 2022</t>
  </si>
  <si>
    <t>The revolutionary concept of blockchain, the technology behind the popular cryptocurrency Bitcoin and its successors, has ushered in a new era in the Internet and online services. While most people focus only on cryptocurrencies when they think about Blockchain, in fact many administrative activities and day-to-day services are managed offline and/or privately are now being securely transferred to the Internet as online services. Electronic Voting is one of the trending and important aspect of online services. Traditional voting systems in our country include the use of ballots at polling stations or EVM's (Electronic Voting Machine). The ballot system is prone to tampering, whereas EVM's being a centralised system, are prone to hacking. We aim to offer a more secure, transparent, safer, cheaper and easier to use alternative to the above methods of voting, by making use of the revolutionary Blockchain technology. Smart contracts are meaningful pieces of code that are incorporated into the Blockchain and implemented on schedule at each stage of the Blockchain update. Ethereum and its network is one of the most convenient due to its stability, wide usability and smart contract logic. In this work, we will be implementing and testing a prototype of an E-Voting application using Ethereum Wallet and Solidity language as a smart contract for the Ethereum network.</t>
  </si>
  <si>
    <t>978-1-6654-2832-3</t>
  </si>
  <si>
    <t>10.1109/ICBDS53701.2022.9936022</t>
  </si>
  <si>
    <t>https://ieeexplore.ieee.org/stamp/stamp.jsp?arnumber=9936022</t>
  </si>
  <si>
    <t>Anonymity;Blockchain;Decentralization;Electronic voting;Ethereum;EVM;Smart Contracts;Solidity;Transparency</t>
  </si>
  <si>
    <t>Smart contracts;Systems architecture;Stability analysis;Software;Blockchains;Internet;Security</t>
  </si>
  <si>
    <t>Design and Implementation of a Secure and Transparent E-Voting System Using Blockchain Technology and Hybrid Encryption; the case of Africa</t>
  </si>
  <si>
    <t>P. K. Arhin Jnr; G. Aggrey; M. Asante; L. Otoo</t>
  </si>
  <si>
    <t>Dept. of Computer Science and I.T, University of Cape Coast, Cape Coast, Ghana; Dept. of Computer Science and I.T, University of Cape Coast, Cape Coast, Ghana; Dept. of Computer Science, KNUST, Kumasi, Ghana; Dept. of Computer Science and I.T, University of Cape Coast, Cape Coast, Ghana</t>
  </si>
  <si>
    <t>Ensuring the security, integrity, and openness of elections is a major concern in many African nations where voter fraud, tampering, and logistical inefficiencies frequently afflict traditional voting procedures. In order to overcome these obstacles, this article proposes a transparent and safe electronic voting system tailored to the distinct context of African countries. With each vote being recorded as an irreversible transaction on a decentralized ledger, the proposed system makes use of blockchain technology to create an immutable and transparent voting process. Because this method does away with the requirement for a central authority, there is less chance of tampering and also ensuring an audit trail that can be independently verified. This can increase confidence in the election process. The system adds another level of security by using the Elgamal asymmetric encryption scheme to encrypt the symmetric key and a fast, safe symmetric encryption scheme called ChaCha20-Poly1305 to encrypt vote data. While preserving the efficiency required for large-scale national elections, this hybrid solution guarantees the anonymity and integrity of votes. To make sure that only qualified voters may participate, the system has strong voter authentication features, such as multi-factor authentication. Offering both online and offline voting alternatives to promote accessibility and also to suit the technological and infrastructure limitations that are frequently seen in African countries. With the use of this electronic voting system, African nations will have access to a cutting-edge, safe, and effective platform for holding elections, boosting the legitimacy of democracy and promoting increased political stability throughout the continent.</t>
  </si>
  <si>
    <t>10.1109/SmartBlock4Africa61928.2024.10779535</t>
  </si>
  <si>
    <t>https://ieeexplore.ieee.org/stamp/stamp.jsp?arnumber=10779535</t>
  </si>
  <si>
    <t>E-Voting;Blockchain;Elgamal;Chacha20-Poly1305</t>
  </si>
  <si>
    <t>Electronic voting systems;Multi-factor authentication;Africa;Boosting;Encryption;Blockchains;Fraud;Electronic voting</t>
  </si>
  <si>
    <t>Comparative E-Voting Security Evaluation: Multi-Modal Authentication Approaches</t>
  </si>
  <si>
    <t>E. Ahmadieh; N. El Madhoun</t>
  </si>
  <si>
    <t>Department Communications and Computer Networks Engineering, Faculty of Technology, Lebanese University, Beirut, Lebanon; ISEP, LISITE Laboratory, France</t>
  </si>
  <si>
    <t>2024 6th International Conference on Blockchain Computing and Applications (BCCA)</t>
  </si>
  <si>
    <t>22 Jan 2025</t>
  </si>
  <si>
    <t>The decentralized, distributed ledger, a fundamental aspect of blockchain technology, plays a pivotal role in various sectors, including electronic voting (e-voting) systems. When considering e-voting, the significance of blockchain technology in boosting the security, transparency, and integrity of the entire process is evident. This ranges from the initial steps of user registration and authentication to the final stages of voting and result validation. Unlike conventional voting systems, which are plagued by issues such as fraud, tampering, and a lack of transparency in the result tallying and viewing processes, not to mention the delays, blockchain-enabled e-voting mitigates these challenges within government frameworks. It ensures a secure, tamper-proof, and transparent procedure, where each vote is recorded as an immutable transaction, thereby enhancing the process’s reliability. This paper explores the integration of voice recognition and fingerprinting using blockchain technology for enhancing the security of e-voting systems, comparing alternative authentication methods, and emphasizing the need for a multimodal approach to achieve better security and reliability of the voting systems.</t>
  </si>
  <si>
    <t>979-8-3503-5153-8</t>
  </si>
  <si>
    <t>10.1109/BCCA62388.2024.10844450</t>
  </si>
  <si>
    <t>https://ieeexplore.ieee.org/stamp/stamp.jsp?arnumber=10844450</t>
  </si>
  <si>
    <t>Authentication;Biometrics;Blockchain;Ethereum;E-Voting;Fingerprint;Smart-Contracts;Voice Recognition</t>
  </si>
  <si>
    <t>Multi-factor authentication;Government;Speech recognition;Fingerprint recognition;Blockchains;Registers;Fraud;Security;Reliability;Electronic voting</t>
  </si>
  <si>
    <t>A Framework for Building Blockchain Based Secured E-voting</t>
  </si>
  <si>
    <t>A. Kandel; S. Dhunotiya; G. A. Siddique; B. Bhusan; R. Astya</t>
  </si>
  <si>
    <t>Computer Science and Engineering, Sharda University, Greater Noida, India; Computer Science and Engineering, Sharda University, Greater Noida, India; Computer Science and Engineering, Sharda University, Greater Noida, India; Computer Science and Engineering, Sharda University, Greater Noida, India; Computer Science and Engineering, Sharda University, Greater Noida, India</t>
  </si>
  <si>
    <t>2023 12th International Conference on System Modeling &amp; Advancement in Research Trends (SMART)</t>
  </si>
  <si>
    <t>19 Feb 2024</t>
  </si>
  <si>
    <t>Most of the countries throughout the world is democratic where voting plays crucial role. Government is formed by people via election. People choose their representatives through the election process. Election should be of a trustworthy process and voting system should be secure, tamper-free, and fraud resistant. It is very difficult to build such a system in large democratic country like India which has population about billion. In this paper, new way of electronic voting using blockchain technology i.e., a system that utilize a decentralized and distributed ledger is suggested. Blockchain technology can make the voting system a simple, secure, and reliable. Moreover, it can save time and money and deal with large amounts of data in real time. The main feature of blockchain technology is that a secure hash algorithm is used to safeguard each block of vote.</t>
  </si>
  <si>
    <t>2767-7362</t>
  </si>
  <si>
    <t>979-8-3503-6988-5</t>
  </si>
  <si>
    <t>10.1109/SMART59791.2023.10428416</t>
  </si>
  <si>
    <t>https://ieeexplore.ieee.org/stamp/stamp.jsp?arnumber=10428416</t>
  </si>
  <si>
    <t>Decentralized System;distributed ledgers;E-voting;Secured Hash Algorithm;Blockchain technology</t>
  </si>
  <si>
    <t>Resistance;Sociology;Authentication;Blockchains;Reliability;Electronic voting;Statistics</t>
  </si>
  <si>
    <t>Strategic Integration of Blockchain Technology to Establish a Robust and Secure E-Voting System</t>
  </si>
  <si>
    <t>A. Abhigyan; S. Ghosh; R. Brindha</t>
  </si>
  <si>
    <t>Department of Computing Technologies, SRM Institute of Science and Technology, Kattankulathur, Chengalpattu, India; Department of Computing Technologies, SRM Institute of Science and Technology, Kattankulathur, Chengalpattu, India; Department of Computing Technologies, SRM Institute of Science and Technology, Kattankulathur, Chengalpattu, India</t>
  </si>
  <si>
    <t>2024 3rd International Conference on Applied Artificial Intelligence and Computing (ICAAIC)</t>
  </si>
  <si>
    <t>2 Jul 2024</t>
  </si>
  <si>
    <t>Voting stands as a fundamental right of democracy, granting citizens the right to select leaders and express their voices. Online voting systems, replacing traditional paper ballots, not only enhance efficiency and minimize errors but also facilitate convenient remote voting while guarding against fraudulent practices, thereby enhancing the trust and safety of electoral process. Integrating blockchain technology in electronic voting represents a promising solution. The decentralized and immutable nature of blockchain holds the potential to eliminate existing concerns in e-voting, including issues related to tampering, hacking, and data security breaches. By leveraging blockchain, this study can establish a transparent and trustless system, where every vote is securely recorded and verifiable, ensuring the integrity of the electoral process. This study implements a blockchain-based voting system to combat fraud, streamline procedures, and strengthen the overall security and efficiency of the voting process by ultimately strengthening the foundation of democracy and empowering citizens to participate confidently in shaping their collective future.</t>
  </si>
  <si>
    <t>979-8-3503-7519-0</t>
  </si>
  <si>
    <t>10.1109/ICAAIC60222.2024.10575586</t>
  </si>
  <si>
    <t>https://ieeexplore.ieee.org/stamp/stamp.jsp?arnumber=10575586</t>
  </si>
  <si>
    <t>Blockchain;decentralized;immutable;security;democracy;voting</t>
  </si>
  <si>
    <t>Electric potential;Data security;Trustless services;Blockchains;Safety;Fraud;Electronic voting</t>
  </si>
  <si>
    <t>Decentralize Smart Contract Voting System</t>
  </si>
  <si>
    <t>D. Singh; R. Goyal; A. K. Dixit</t>
  </si>
  <si>
    <t>Department of Computer Science, Chandigarh University, Gharuan, Punjab, India; Department of Computer Science, Chandigarh University, Gharuan, Punjab, India; Uttaranchal University, Dehradun, India</t>
  </si>
  <si>
    <t>Decentralize online voting procedure that build the for a long time, interviewing genuine trust needs has already been a challenge. Every country seems to have its own online governance model, ranging from paper ballots to online signatures. They're have to facing many challenges towards the trust towards voting systems. Voting a ballot framework has been utilized by various nations since it less the expense and the time which used to consumed by utilizing conventional democratic. Blockchain innovation invites the straightforwardness and security requirements to the unbiased political race. It's a decentralised, immutable ledger system in its whole. Voting using the internet, casting a ballot framework permits the citizens to make their choice from any spot whenever which prompts expanding the elector support count. The aim of this paper is to present a Decentralize Smart Contract Voting System. The suggested system uses the ganache tool and technology to create a local primary network that provides additional security and transparency while exploiting Blockchain technology. The voter's identity is verified using the metamask. More security improvements have been made, and problems have been fixed from the smart Contract.</t>
  </si>
  <si>
    <t>10.1109/ICCR56254.2022.9995815</t>
  </si>
  <si>
    <t>https://ieeexplore.ieee.org/stamp/stamp.jsp?arnumber=9995815</t>
  </si>
  <si>
    <t>Ethereum-Blockchain;Ganache;smart-Contract-solidity;Online-Voting system;Truffle</t>
  </si>
  <si>
    <t>Technological innovation;Casting;Smart contracts;Reliability engineering;Distance measurement;Blockchains;Security</t>
  </si>
  <si>
    <t>Blockchain based E-Voting</t>
  </si>
  <si>
    <t>A. Sharma; Chavikant; T. Singh; T. Aggarwal; D. Jain; P. Singh</t>
  </si>
  <si>
    <t>Dr. Akhilesh Das Gupta Institute Of Technology and Management; Dr. Akhilesh Das Gupta Institute Of Technology and Management; Dr. Akhilesh Das Gupta Institute Of Technology and Management; Dr. Akhilesh Das Gupta Institute Of Technology and Management; Dr. Akhilesh Das Gupta Institute Of Technology and Management; Dr. Akhilesh Das Gupta Institute Of Technology and Management</t>
  </si>
  <si>
    <t>In recent years, the use of the internet to vote has become popular and several governments in Europe and worldwide are intending to experiment with it. Online voting is becoming more popular in today’s culture. Many people are currently benefiting from cold digital technologies. Unlike the election system, it makes far more frequent use of paper. A standard (offline) method poses a security and transparency risk to popular elections. National elections are still centralized, with only one political party in authority. One of the main issues with traditional election systems is the organization that has complete control over the website and system, which might disrupt the database of many opportunities. Because we accept a separate system and the complete database is handled by many people, blockchain technology is one of the answers. The blockchain technology has been employed in a Bitcoin system called as a separate Bank. One of the most fraudulent sources on a website can be reduced by using a blockchain in the distribution of information on electronic voting systems. This research examines the use of a blockchain algorithm to record vote results at all polling sites. It’s no longer necessary to print ballot sheets or open polling stations. The goal of this research is to look into the use of blockchain as an electronic voting mechanism.In this paper, an e-trust voting system is divided into blockchain. The classification system means that the calculation depends on the blockchain segmentation. The voter does not have to trust the election administration in an unreliable system, and the trust is divided among all voters. The entire protocol affects system accuracy. Furthermore, all voters will have cryptographic assurance that their privacy will be safeguarded. The article covers the needs for developing electronic voting systems and identifies legal and technical barriers to employing blockchain as a monitoring service for such systems.</t>
  </si>
  <si>
    <t>10.1109/ICAC3N56670.2022.10074034</t>
  </si>
  <si>
    <t>https://ieeexplore.ieee.org/stamp/stamp.jsp?arnumber=10074034</t>
  </si>
  <si>
    <t>Blockchain;security;privacy;transparency;voting;blockchain based electronic voting;smart contracts;Ethereum;e-voting</t>
  </si>
  <si>
    <t>Privacy;Electronic voting systems;Protocols;Databases;Law;Standards organizations;Europe</t>
  </si>
  <si>
    <t>Blockchain based digital voting system: A secure and decentralized electoral process</t>
  </si>
  <si>
    <t>A. Bhargava; A. Rana; D. Bhargava</t>
  </si>
  <si>
    <t>Amity Business School, Amity University, Greater Noida, UP, India; Amity School of Engineering and Technology, Amity University, Greater Noida, UP, India; Amity School of Engineering and Technology, Amity University, Greater Noida, UP, India</t>
  </si>
  <si>
    <t>2022 5th International Conference on Contemporary Computing and Informatics (IC3I)</t>
  </si>
  <si>
    <t>22 Mar 2023</t>
  </si>
  <si>
    <t>Voting is the right of every citizen to make significant decisions regarding the selection of their respective government. The contemporary voting techniques such as ballot boxes, Electronic Voting Machines and digital voting systems can be susceptible to security concerns such as DDoS attacks, fraudulent votes, vote tampering and manipulation and virus assaults. The proposed method an attempt to propose a secure electoral process with the use of block chain technology. This article proposes the use of Blockchain Technology to mitigate faults in existing e-voting system and offers more safe, trustworthy, and transparent system. The proposed block chain based digital voting proposes data security and decentralization to address the challenges with the current voting method.</t>
  </si>
  <si>
    <t>979-8-3503-9826-7</t>
  </si>
  <si>
    <t>10.1109/IC3I56241.2022.10073137</t>
  </si>
  <si>
    <t>https://ieeexplore.ieee.org/stamp/stamp.jsp?arnumber=10073137</t>
  </si>
  <si>
    <t>Digital Voting;Blockchain;Ethereum;Smart Contracts</t>
  </si>
  <si>
    <t>Computer viruses;Data security;Government;Denial-of-service attack;Blockchains;Electronic voting;Informatics</t>
  </si>
  <si>
    <t>Biometric Web based Vote Cast using Blocks</t>
  </si>
  <si>
    <t>M. Abinaya; P. K. Priya; M. Mirza; A. Anbumani; R. Sathya; M. Sethuram</t>
  </si>
  <si>
    <t>Department of Computer Science and Engineering, Sri Eshwar College of Engineering, Coimbatore, India; Department of Computer Science and Engineering, P.A College of Engineering and Technology, Coimbatore, India; Department of Electrical and Electronic Engineering, Global College of Engineering and Technology; Department of Computer Science and Engineering, Paavai College of Engineering, Coimbatore, India; Department of Information Technology, Kongunadu College of Engineering and Technology, Trichy, India; Department of Electronics and Communication Engineering, Hindusthan College of Engineering and Technology, Coimbatore</t>
  </si>
  <si>
    <t>Web based vote casting is a form of voting in which the voter is able to cast their votes through any web portal wherever in the world. In the Biometric method, voter can cast the votes using their finger impression. In this method the voter can selects the login portal which is particularly designed for an election commission. Each person needs to register the election commission website, using the registration details substantiate themselves before the machine authorize the user to sight the ballot visible on the screen. The voter is then allowed to pick their selected candidate and then cast the votes which would be passed to the election server for the refining process. In “E-Voting” method a voter can cast their votes through online without any difficulty. If all the entries provided by the user are precise user can login the system using the user ID and password voter can cast their votes through online wherever in the world. If an information given by the voter is not correct then the entry will be discarded and it shows the error message. This technique is mainly implemented to reduce the difficulty of the election commission and voter. It is a user-friendly approach, also it avoids the unwanted crowds during the election period. Here, this study has used immutable ledger technology that is a blockchain based application, which provides the security and also increase the efficiency of the voting process.</t>
  </si>
  <si>
    <t>10.1109/ICIMIA60377.2023.10426174</t>
  </si>
  <si>
    <t>https://ieeexplore.ieee.org/stamp/stamp.jsp?arnumber=10426174</t>
  </si>
  <si>
    <t>Electronic Voting (E-Voting);Personnel Computer (PC);Blockchain</t>
  </si>
  <si>
    <t>Schedules;Biometrics (access control);Blockchains;Registers;Servers;Electronic voting;Portals</t>
  </si>
  <si>
    <t>Next-Gen Voting: A Blockchain-Based e-Voting System for Fast and Secure Digital Elections</t>
  </si>
  <si>
    <t>S. H. Shakir; A. A. Abdullah</t>
  </si>
  <si>
    <t>College of Information Technology University of Babylon, Babil, Iraq; College of Information Technology University of Babylon, Babil, Iraq</t>
  </si>
  <si>
    <t>2024 International Jordanian Cybersecurity Conference (IJCC)</t>
  </si>
  <si>
    <t>The electronic voting system has garnered much interest in ensuring vote election processes that are secure, transparent, and efficient. Most conventional voting systems have problems of security, privacy, and verification issues involving the integrity of votes and authentication of voters. The paper proposes the development of an e-voting blockchain system enhanced with biometric authentication, ensuring verification of the identity of voters, and asymmetric encryption combined with digital signatures to ensure vote integrity. The consensus algorithm used in this research is a proof-of-work algorithm that has a moderate difficulty level of 3. Validators are in competition to create a hash suitable for the block. This concept ensures the immutability of data. This paper is designed so that each block will handle 100 transactions-in other words, votes-added after verification by a digital signature. Experimental results prove the resource efficiency of the system: optimal CPU and GPU usage, validation speed, and even power consumption scale linearly with block counts such as, the average validation time has remained constant at 0.03-0.04 seconds, with about no CPU and GPU utilization, even when the blocks increased up to 1000. The proposed system offers a promising solution to the security and efficiency challenges inherent in electronic voting, demonstrating potential as a reliable and scalable option for contemporary electoral processes. This approach underscores the viability of integrating blockchain and biometric technologies to strengthen the integrity and transparency of voting systems.</t>
  </si>
  <si>
    <t>979-8-3315-1846-2</t>
  </si>
  <si>
    <t>10.1109/IJCC64742.2024.10847284</t>
  </si>
  <si>
    <t>https://ieeexplore.ieee.org/stamp/stamp.jsp?arnumber=10847284</t>
  </si>
  <si>
    <t>Blockchain;e-voting;Biometric Authentication;Proof-of-Work;Voter Verification;Vote Security;Cryptographic Signatures</t>
  </si>
  <si>
    <t>Privacy;Power demand;Electronic voting systems;Graphics processing units;Proof of Work;Blockchains;Encryption;Reliability;Electronic voting;Digital signatures</t>
  </si>
  <si>
    <t>Bie Vote: A Biometric Identification Enabled Blockchain-Based Secure and Transparent Voting Framework</t>
  </si>
  <si>
    <t>M. J. H. Faruk; M. Islam; F. Alam; H. Shahriar; A. Rahman</t>
  </si>
  <si>
    <t>Department of Software Engineering and Game Development, Kennesaw State University, USA; Department of Computing, Sultan Idris Education University, Malaysia; Department of Computer Science and Engineering, Daffodil International University, Bangladesh; Department of Information Technology, Kennesaw State University, USA; Department of Computer Science and Software Engineering, Auburn University, USA</t>
  </si>
  <si>
    <t>2022 Fourth International Conference on Blockchain Computing and Applications (BCCA)</t>
  </si>
  <si>
    <t>31 Oct 2022</t>
  </si>
  <si>
    <t>In this research, we investigate the current trends of voting technology, online voting, and possible opportunities to adopt both blockchain technology and biometrics technology in the voting system. According to the literature review, we determine that the existing electronic voting system raises concerns in terms of transparency, security, and trust across the globe. Thus, we aim to propose a biometric-enabled and hyperledger fabric-based architectural framework for e-Voting applications to automate identity verification that shall address the existing concern. In our extension work, we are aiming to provide a high-level architectural framework and implement the system in a real-world scenario.</t>
  </si>
  <si>
    <t>978-1-6654-9958-3</t>
  </si>
  <si>
    <t>10.1109/BCCA55292.2022.9922588</t>
  </si>
  <si>
    <t>https://ieeexplore.ieee.org/stamp/stamp.jsp?arnumber=9922588</t>
  </si>
  <si>
    <t>Electronic Voting System;Blockchain Technology;Biometrics Technology;e-Voting;Hyperledger Fabric;Face Recognition;Smart Contract</t>
  </si>
  <si>
    <t>Electronic voting systems;Biometrics (access control);Distributed ledger;Computational modeling;Manuals;Market research;Blockchains</t>
  </si>
  <si>
    <t>Electronic Voting System Using Blockchain Technology</t>
  </si>
  <si>
    <t>T. S. Perera; A. N. Garusinghe; T. S. De Silva; T. K. Senevirathne; K. Y. Abeywardena; H. Fernando</t>
  </si>
  <si>
    <t>Department of Computer Systems Engineering, Sri Lanka Institute of Information Technology, Malabe, Sri Lanka; Department of Computer Systems Engineering, Sri Lanka Institute of Information Technology, Malabe, Sri Lanka; Department of Computer Systems Engineering, Sri Lanka Institute of Information Technology, Malabe, Sri Lanka; Department of Computer Systems Engineering, Sri Lanka Institute of Information Technology, Malabe, Sri Lanka; Department of Computer Systems Engineering, Sri Lanka Institute of Information Technology, Malabe, Sri Lanka; Department of Computer Systems Engineering, Sri Lanka Institute of Information Technology, Malabe, Sri Lanka</t>
  </si>
  <si>
    <t>2023 5th International Conference on Advancements in Computing (ICAC)</t>
  </si>
  <si>
    <t>12 Feb 2024</t>
  </si>
  <si>
    <t>The election of a country holds significant importance, as it plays a pivotal role in the advancement and growth of a nation. Ensuring the safety and integrity of an election is a concern closely tied to national security. Electoral mechanisms in Sri Lanka and many other regions remain conventional and vulnerable. Despite the evolution of democracy, voting processes continue to rely on manual methods using paper ballots and pens. Although e-voting machines have emerged, these systems carry a substantial risk of manipulation and are susceptible to issues such as malfunction and breakdown, as well as unauthorized breaches. Addressing these challenges can be achieved by embracing cutting-edge technology, specifically blockchain, to establish a voting procedure that is both dependable and transparent. This paper presents a voting platform built upon the principles of blockchain with the aim of digitalizing the voting process while ensuring dependability, security, and user-friendly functionality. The ballots submitted by voters are recorded on the blockchain, making them immutable and safeguarded against possible manipulation. The system's capacity can be expanded to suit the needs of any election. Participants can access the system using biometric authentication methods, which will make the voting process more secure. Therefore, this system illustrates the potential of utilizing blockchain technology, including distributed systems, Ethereum, and smart contracts, to provide a secure, trustworthy, and transparent voting system for contemporary elections.</t>
  </si>
  <si>
    <t>2837-5424</t>
  </si>
  <si>
    <t>979-8-3503-5813-1</t>
  </si>
  <si>
    <t>10.1109/ICAC60630.2023.10417584</t>
  </si>
  <si>
    <t>https://ieeexplore.ieee.org/stamp/stamp.jsp?arnumber=10417584</t>
  </si>
  <si>
    <t>Blockchain;Ethereum;Smart Contract;Distributed systems;e-voting</t>
  </si>
  <si>
    <t>Electronic voting systems;Smart contracts;Manuals;Blockchains;Safety;Security;National security</t>
  </si>
  <si>
    <t>Electronic Voting System Based on the Blockchain Technology</t>
  </si>
  <si>
    <t>A. -M. Stanciu; H. Ciocârlie; C. -P. Julean</t>
  </si>
  <si>
    <t>Department of Computer and Information Technology, University Politehnica Timisoara, Timisoara, Romania; Department of Computer and Information Technology, University Politehnica Timisoara, Timisoara, Romania; Department of Computer and Information Technology, University Politehnica Timisoara, Timisoara, Romania</t>
  </si>
  <si>
    <t>2023 International Conference on Electrical, Computer and Energy Technologies (ICECET)</t>
  </si>
  <si>
    <t>22 Jan 2024</t>
  </si>
  <si>
    <t>This paper presents an alternative to classical voting. An Electronic Voting System Based on Blockchain Technology (EVSBT), by design and purpose, should be a secure and transparent voting system designed to ensure the integrity and immutability of election results. By leveraging the decentralized nature of blockchain technology, EVSBT could provide a reliable and tamper-proof platform for conducting elections. This paper aims to present the fundamentals that should be present in any blockchain voting system.</t>
  </si>
  <si>
    <t>979-8-3503-2781-6</t>
  </si>
  <si>
    <t>10.1109/ICECET58911.2023.10389415</t>
  </si>
  <si>
    <t>https://ieeexplore.ieee.org/stamp/stamp.jsp?arnumber=10389415</t>
  </si>
  <si>
    <t>Blockchain;Voting;Software Security</t>
  </si>
  <si>
    <t>Electric potential;Privacy;Electronic voting systems;Voting;Scalability;Smart contracts;Blockchains</t>
  </si>
  <si>
    <t>Decentralized Blockchain based Online Voting System with Biometric Authentication</t>
  </si>
  <si>
    <t>J. S. Waniya; M. Palmer; G. J. W. Kathrine; S. Basil Xavier; S. Aarthi</t>
  </si>
  <si>
    <t>Department of Computer Science and Engineering, Karunya Institute of Technology and Sciences, Coimbatore, India; Department of Computer Science and Engineering, Karunya Institute of Technology and Sciences, Coimbatore, India; Department of Computer Science and Engineering, Karunya Institute of Technology and Sciences, Coimbatore, India; Department of Computer Science and Engineering, Karunya Institute of Technology and Sciences, Coimbatore, India; Department of Computer Science and Engineering, Karunya Institute of Technology and Sciences, Coimbatore, India</t>
  </si>
  <si>
    <t>2023 8th International Conference on Communication and Electronics Systems (ICCES)</t>
  </si>
  <si>
    <t>1 Aug 2023</t>
  </si>
  <si>
    <t>Online voting system using blockchain with integration of biometric authentication have emerged as a promising solution to address the challenges of online voting such as preventing fraud and maintaining the integrity of the voting results. Blockchain technology provides a high level of security and transparency, making it difficult for hackers to manipulate or alter the voting results. Biometric authentication, on the other hand, ensures that only eligible voters can cast their votes, preventing double voting and other forms of fraud. Despite the potential benefits of using blockchain technology and biometric authentication for online voting, there are still challenges that need to be addressed. These challenges include ensuring that the system is accessible and user-friendly to all voters, protecting against cyberattacks, ensuring compliance with legal and regulatory requirements, and maintaining voter privacy. The objective of this proposed online voting system using blockchain with biometric authentication is to create a secure and reliable voting system that is accessible and user-friendly to all voters, while maintaining the privacy and integrity of the voting process. The system will use blockchain technology to create a tamper-proof and auditable record of the votes, and biometric authentication to ensure that only eligible voters can cast their votes. The system will also incorporate additional security measures such as encryption and multifactor authentication to protect against cyberattacks and ensure compliance with legal and regulatory requirements. By addressing these challenges, this proposed online voting system using blockchain with biometric authentication has the potential to increase voter confidence and trust in the election process.</t>
  </si>
  <si>
    <t>979-8-3503-9663-8</t>
  </si>
  <si>
    <t>10.1109/ICCES57224.2023.10192776</t>
  </si>
  <si>
    <t>https://ieeexplore.ieee.org/stamp/stamp.jsp?arnumber=10192776</t>
  </si>
  <si>
    <t>Blockchain;Online Voting;Security;Encryption;Biometric Authentication</t>
  </si>
  <si>
    <t>Electric potential;Privacy;Biometrics (access control);Authentication;Transforms;Blockchains;Fraud</t>
  </si>
  <si>
    <t>Blockchain-based Voting System Powered by Post-Quantum Cryptography (BBVSP-PQC)</t>
  </si>
  <si>
    <t>S. Gupta; K. K. Gupta; P. K. Shukla; M. K. Shrivas</t>
  </si>
  <si>
    <t>Department of Computer Science and Engineering, UIT-RGPV, Bhopal, India; Department of Information Technology, Rustamji Institute of Technology, Tekanpur, India; Department of Computer Science and Engineering, UIT-RGPV, Bhopal, India; Department of Computer Science and Engineering, O. P. Jindal University, Raigarh, India</t>
  </si>
  <si>
    <t>2022 Second International Conference on Power, Control and Computing Technologies (ICPC2T)</t>
  </si>
  <si>
    <t>26 May 2022</t>
  </si>
  <si>
    <t>Voting is a well-proven method of democratizing human societies and achieving consensus to avoid any conflicts. The unbiased trusted third parties are involved to conduct and administer the voting. However, in the past, various incidents of misconduct and biases were reported in the voting process. The blockchain eliminates the need for any trusted third party by using consensus algorithms and smart contracts, hence is the best fit to conduct voting as blockchain provides tamperproof, transparent, secure, and auditable voting solutions. Blockchain uses public-private key cryptography to ensure end-to-end encryption and uses hash functions and hashes to tamperproof voting ledgers. Quantum computing is going to be a major threat to the blockchain as current public-private key cryptography and hash functions are being used in almost all blockchains and Distributed Ledger Technologies (DLTs) belonging to the Pre-quantum cryptography era. This research article critically reviews the advancement and current state of blockchain-based online voting systems, their features, and challenges along with advancements in quantum computing, post-quantum cryptography. This research article proposes a system design of a voting system on the blockchain using post-quantum cryptography along with systematic and critical views and conclusions towards quantum-resistant blockchain for a future online voting system in the post-quantum cryptography era.</t>
  </si>
  <si>
    <t>978-1-6654-5858-0</t>
  </si>
  <si>
    <t>10.1109/ICPC2T53885.2022.9776966</t>
  </si>
  <si>
    <t>https://ieeexplore.ieee.org/stamp/stamp.jsp?arnumber=9776966</t>
  </si>
  <si>
    <t>Blockchain;Distributed Ledger;Online Voting System;I-Voting;Voatz;Quantum Computing;Pre-Quantum Cryptography;Post-Quantum Cryptography;Hash Function;Public-Private Key;Stateful Hash-Based Signature(SHBS)</t>
  </si>
  <si>
    <t>Hash functions;Quantum computing;Systematics;Smart contracts;Power control;Blockchains;Encryption</t>
  </si>
  <si>
    <t>Blockchain-Based Online E-voting System</t>
  </si>
  <si>
    <t>Y. A. F. Ali; O. T. M. Ahmed; M. A. M. Diab; M. A. E. Sayed; M. K. Abd Elaziz; B. W. Aboshosha</t>
  </si>
  <si>
    <t>Department of Communication and Computer Engineering, Higher Institute of Engineering, El-Shorouk Academy, El-Shorouk City, Egypt; Department of Communication and Computer Engineering, Higher Institute of Engineering, El-Shorouk Academy, El-Shorouk City, Egypt; Department of Communication and Computer Engineering, Higher Institute of Engineering, El-Shorouk Academy, El-Shorouk City, Egypt; Department of Communication and Computer Engineering, Higher Institute of Engineering, El-Shorouk Academy, El-Shorouk City, Egypt; Department of Communication and Computer Engineering, Higher Institute of Engineering, El-Shorouk Academy, El-Shorouk City, Egypt; Department of Communication and Computer Engineering, Higher Institute of Engineering, El-Shorouk Academy, El-Shorouk City, Egypt</t>
  </si>
  <si>
    <t>2023 International Conference on Smart Computing and Application (ICSCA)</t>
  </si>
  <si>
    <t>5 Apr 2023</t>
  </si>
  <si>
    <t>Recently, blockchain technology has become popular. Through a highly secure, decentralised system enabled by this technology, anyone can interact securely without the need for a middleman. Machine learning can help with many of the constraints that blockchain-based systems have in addition to its own strengths. Blockchain technology and machine learning together have the potential to produce very effective and beneficial outcomes. Hence, when blockchain and ML converge, they surely would benefit from each other. Blockchain can enhance the security of ML platforms, and ML can provide automation and optimization to blockchain solutions. In this work, we advocate the importance of enhancing blockchain with ML algorithms, as a proof of principle we address the issue of secure and intelligent e-voting. The use of blockchain technology has brought tremendous different application domains, e-voting is one of them. Most existing e-Voting systems require central authority during the process of authentication and verification of the voter. In this paper, we propose a safe online voting approach based on blockchain and ML to provide a solution to this issue. We use blockchain to ensure integrity and transparency of the votes, and ML for automating the verification process of eligible voters based on AI- for face authentication. The proposed solution offers automation, security, and mobility to the voting system.</t>
  </si>
  <si>
    <t>979-8-3503-4705-0</t>
  </si>
  <si>
    <t>10.1109/ICSCA57840.2023.10087767</t>
  </si>
  <si>
    <t>https://ieeexplore.ieee.org/stamp/stamp.jsp?arnumber=10087767</t>
  </si>
  <si>
    <t>Electronic Voting;Blockchain Technology;Machine Learning; Trust;Ethereum;Virtual Machine</t>
  </si>
  <si>
    <t>Privacy;Automation;Face recognition;Smart contracts;Authentication;Machine learning;Blockchains</t>
  </si>
  <si>
    <t>Design And Implementation Of A Block Chain Enabled E-Voting With IoT</t>
  </si>
  <si>
    <t>S. Jamuna Anand; S. V. Priya; C. Dineshkumar; M. Karthikeyan; M. Kanishkar</t>
  </si>
  <si>
    <t>Loyola Institute of Technology, Chennai, TamilNadu, India; Electronics and Communication Engineering, Loyola Institute of Technology, Chennai, TamilNadu, India; Electronics and Communication Engineering, Loyola Institute of Technology, Chennai, TamilNadu, India; Electronics and Communication Engineering, Loyola Institute of Technology, Chennai, TamilNadu, India; Electronics and Communication Engineering, Loyola Institute of Technology, Chennai, TamilNadu, India</t>
  </si>
  <si>
    <t>2023 9th International Conference on Smart Structures and Systems (ICSSS)</t>
  </si>
  <si>
    <t>31 Jan 2024</t>
  </si>
  <si>
    <t>This study presents a comprehensive five-year analysis of a pioneering Blockchain-enabled E-Voting system, augmented with Internet of Things (IoT) integration. The research focused on evaluating the system's performance, security measures, user experience, and societal impact over the extended period. The results reveal a commendable average voter turnout of 82%, signifying a sustained level of civic engagement and trust in the electronic voting process. The implementation of advanced security measures, including encryption protocols and regular penetration testing, led to a substantial reduction in security incidents, thereby safeguarding the integrity of votes. Furthermore, the continuous enhancements in the user interface and the incorporation of enhanced accessibility features resulted in a consistent increase in user satisfaction ratings. This demonstrates the system's dedication to inclusivity, providing an intuitive platform for citizens of diverse backgrounds and abilities. The integration of Blockchain and IoT technologies proved to be a powerful synergy, enhancing the transparency, security, and accessibility of the e-voting system. The system exhibited resilience against potential threats and maintained robust performance throughout the five-year study period. This research underscores the potential transformative impact of Blockchain-enabled E-Voting systems with IoT integration on democratic processes worldwide. It provides a secure and transparent platform for citizens to exercise their voting rights, ultimately cultivating trust and confidence in electronic voting systems..</t>
  </si>
  <si>
    <t>979-8-3503-8420-8</t>
  </si>
  <si>
    <t>10.1109/ICSSS58085.2023.10407743</t>
  </si>
  <si>
    <t>https://ieeexplore.ieee.org/stamp/stamp.jsp?arnumber=10407743</t>
  </si>
  <si>
    <t>Blockchain;E-Voting;Internet of Things (IoT);Security Measures;Civic Engagement</t>
  </si>
  <si>
    <t>Electric potential;Protocols;User interfaces;Blockchains;Security;Electronic voting;Resilience</t>
  </si>
  <si>
    <t>Secured Electronic Voting Using Ethereum Blockchain Technology</t>
  </si>
  <si>
    <t>B. A; V. N; T. Kudithi; A. S. Prabha; V. K; A. N</t>
  </si>
  <si>
    <t>Electronics and communication engineering, Mohan Babu University (Erstwhile Sree Vidyanikethan Engineering College), Tirupati, India; Electronics and communication engineering, Audisankara college of engineering and technology, Gudur, India; School of Technology, The Apollo University, Chittoor, India; Electrical and electronics engineering, Chadalawada Ramanamma Engineering college, Tirupati, India; Electronics and communication engineering, Audisankara college of engineering and technology, Gudur, India; Electronics and communication engineering, Mohan Babu University (Erstwhile Sree Vidyanikethan Engineering College), Tirupati, India</t>
  </si>
  <si>
    <t>2024 2nd World Conference on Communication &amp; Computing (WCONF)</t>
  </si>
  <si>
    <t>4 Oct 2024</t>
  </si>
  <si>
    <t>This project aims to solve the problems of the existing centralized server-based voting system by implementing a blockchain-based e-voting system. The decentralized nature of the system ensures that the voting details are maintained by multiple nodes, and even if one node fails or crashes, the data can still be retrieved from other working nodes. The use of cryptography in this system ensures the security of the voting details. Each user's voting data is encrypted and stored in the blockchain, which is secured by a hash code. The hash code acts as a digital signature and helps to ensure the integrity of the data. This makes it very difficult for anyone to alter the data or hack into the system. The immutability of the blockchain is another important feature of this system. Once the data is stored in the blockchain, it cannot be altered or deleted. This ensures that the voting details are tamper-proof and cannot be manipulated by anyone. Overall, the use of decentralization, cryptography, and blockchain technology makes this e-voting system more secure, transparent, and reliable than the traditional centralized server-based voting systems. It eliminates the risk of data loss, hacking, or manipulation, and ensures that each vote is counted accurately</t>
  </si>
  <si>
    <t>979-8-3503-9532-7</t>
  </si>
  <si>
    <t>10.1109/WCONF61366.2024.10692159</t>
  </si>
  <si>
    <t>https://ieeexplore.ieee.org/stamp/stamp.jsp?arnumber=10692159</t>
  </si>
  <si>
    <t>Block Chain Technology;Deep learning</t>
  </si>
  <si>
    <t>Resistance;Electric potential;Codes;Smart contracts;Solids;Blockchains;Safety;Reliability;Electronic voting;Research and development</t>
  </si>
  <si>
    <t>Securing E-Voting using Hyperledger Fabric: A Permissioned Blockchain Approach</t>
  </si>
  <si>
    <t>C. Jain; L. Gupta; M. Ranawat; V. Hole</t>
  </si>
  <si>
    <t>Information Technology, Sardar Patel Institute of Technology, Mumbai, India; Information Technology, Sardar Patel Institute of Technology, Mumbai, India; Information Technology, Sardar Patel Institute of Technology, Mumbai, India; Information Technology, Sardar Patel Institute of Technology, Mumbai, India</t>
  </si>
  <si>
    <t>2023 OITS International Conference on Information Technology (OCIT)</t>
  </si>
  <si>
    <t>Democracy, a system of governance founded on the principle of citizen representation, has become prevalent worldwide. Elections are crucial components of democratic systems, and it is essential to guarantee transparent, secure, and impartial election processes to maintain citizens’ trust in the government. However, the lack of transparency and security in democratic elections has raised concerns about their legitimacy and fairness. Creating a secure e-voting system that provides fairness, anonymity, transparency, and flexibility has been a significant challenge, despite the increasing adoption of technology worldwide. Electronic Voting Machines (EVMs) offer time and effort-saving benefits compared to traditional paper ballots but are susceptible to challenges that compromise the integrity of the electoral process. To address these challenges, we have proposed a Blockchain based E-voting system. This system provides a secure, decentralized platform where votes are recorded on an immutable ledger. It enables real-time vote counting, overcoming the time-consuming and error-prone nature of traditional methods. The proposed approach involves using Hyperledger Fabric and Chaincode to develop a scalable, maintainable, and cost-effective e-voting system within a customized private Blockchain network. This system adheres to the principles of Zero Knowledge Proof, ensuring accurate vote accounting and safeguarding the credibility and legitimacy of democratic elections.</t>
  </si>
  <si>
    <t>979-8-3503-5823-0</t>
  </si>
  <si>
    <t>10.1109/OCIT59427.2023.10431056</t>
  </si>
  <si>
    <t>https://ieeexplore.ieee.org/stamp/stamp.jsp?arnumber=10431056</t>
  </si>
  <si>
    <t>E-voting;Blockchain;Hyperledger;Chaincode;Distributed Ledger;Private Network;Security;Privacy;Zero Knowledge Proof</t>
  </si>
  <si>
    <t>Distributed ledger;Throughput;Fabrics;Blockchains;Peer-to-peer computing;Electronic voting;Zero knowledge proof</t>
  </si>
  <si>
    <t>S. Prakash; V. Sahu; L. Kumar</t>
  </si>
  <si>
    <t>Dept of CSE, Galgotias University, G.Noida, UP; Dept of CSE, Galgotias University, G.Noida, UP; Dept of CSE, Galgotias University, G.Noida, UP</t>
  </si>
  <si>
    <t>In our research on blockchain, we implemented the e-voting system using blockchain technology. We used this technology in a web application that will be using Django (a python web-based framework). The purpose of the proposed work is to articulate our proposal to resolve digital voting issues through blockchain. Today Voting in a democracy is an important and critical event for any country. The usual way in which a country votes is with a paper system, but conducting elections with such traditional way and that too in 21st century when technology is so advance does not sound great. Thus, there is a strong need to replace the traditional system with a modern and more reliable and secure digital voting systems. Digital voting is the use of electronic devices, such as voting machines or an Internet browser, to vote. This is sometimes referred to as e-voting when voting using a machine at the polling station, and voting via e-web browser. Digital voting security is always a major concern when you are considering using a digital voting system. When implemented such systems there in no requirement to think for data protection like protecting it from potential attacks. One way such security issues are solved using blockchain technology.[10]</t>
  </si>
  <si>
    <t>10.1109/ICAC3N56670.2022.10074165</t>
  </si>
  <si>
    <t>https://ieeexplore.ieee.org/stamp/stamp.jsp?arnumber=10074165</t>
  </si>
  <si>
    <t>Security;Cryptography;Voter;Ballot;Blockchain;Django Repository;Public Key</t>
  </si>
  <si>
    <t>Electric potential;Data protection;Blockchains;Browsers;Internet;Security;Reliability</t>
  </si>
  <si>
    <t>Electronic Voting Through Blockchain: A Survey</t>
  </si>
  <si>
    <t>A. de Castro; C. Coutinho</t>
  </si>
  <si>
    <t>Instituto Universitario de Lisboa ISCTE-IUL, Lisboa, Portugal; Instituto Universitario de Lisboa (ISCTE-IUL), ISTAR, Lisboa, Portugal</t>
  </si>
  <si>
    <t>2023 5th International Congress on Human-Computer Interaction, Optimization and Robotic Applications (HORA)</t>
  </si>
  <si>
    <t>26 Jun 2023</t>
  </si>
  <si>
    <t>As technology advances and more of our lives are digitised, elections are no exception. This paper proposes a survey of the current state of the art blockchain voting protocols by performing a systematic literature review and evaluating 25 selected papers. One of the main objectives of the surveyed proposals was to maintain voter anonymity while ensuring vote verifiability. However, most systems fell short in terms of scalability, as they would not be able to handle nationwide elections. Additionally, some proposals identified security vulnerabilities during security testing. Nevertheless, there were promising developments in terms of performance and security through Layer 2 solutions. These solutions offer more flexibility in system design and enable features that ensure anonymity and scalability.</t>
  </si>
  <si>
    <t>979-8-3503-3752-5</t>
  </si>
  <si>
    <t>10.1109/HORA58378.2023.10156749</t>
  </si>
  <si>
    <t>https://ieeexplore.ieee.org/stamp/stamp.jsp?arnumber=10156749</t>
  </si>
  <si>
    <t>Blockchain;Electronic Voting;Distributed Systems</t>
  </si>
  <si>
    <t>Surveys;Privacy;Systematics;Scalability;Blockchains;Security;Proposals</t>
  </si>
  <si>
    <t>E-Voting System Improvised by Blockchain Technology: A Case Study</t>
  </si>
  <si>
    <t>S. M. U. Deep; M. M. Hosen; M. Nisa; M. G. Hussain; Y. Shiren</t>
  </si>
  <si>
    <t>School of Informatics, Zhejiang Sci-Tech University, Hangzhou, China; Department of CSE, Green University of Bangladesh, Dhaka, Bangladesh; Department of CSE, Green University of Bangladesh, Dhaka, Bangladesh; School of Computer Science and Artificial Intelligence, Changzhou University, Changzhou, China; School of Computer Science and Artificial Intelligence, Changzhou University, Changzhou, China</t>
  </si>
  <si>
    <t>2023 International Conference on Digital Applications, Transformation &amp; Economy (ICDATE)</t>
  </si>
  <si>
    <t>15 Sep 2023</t>
  </si>
  <si>
    <t>For a very long time, it has been a difficult task to construct a voting machine system that is both secure and fair, maintaining the confidentiality of the various voting methods that are currently in use while also maintaining the accountability and adaptability of the electrical components. This piece of work presented a procedure for an election in a faraway place that must be secure, deniable, irrevocable, user-friendly, and convenient. As a consequence of this, members of the voting public can vote for their preferred candidate without being required to carry out the procedure in person. Campaigns for the upcoming election will make use of this framework. This system will make use of two different blockchains, both of which will communicate with one another: the Ethereum platform, which is accessible to the general public, and the Quorum blockchain, which is not. The technology of private blockchains will be operated by an autonomous organization. All of these different blockchain technologies send the necessary data to the public blockchain technology, which seems to be able to process a variety of voting data. This framework makes it possible to use encrypted information effectively with the SHA-256 method, thereby protecting both the confidentiality of the information and the knowledge it contains.</t>
  </si>
  <si>
    <t>979-8-3503-1068-9</t>
  </si>
  <si>
    <t>10.1109/ICDATE58146.2023.10248479</t>
  </si>
  <si>
    <t>https://ieeexplore.ieee.org/stamp/stamp.jsp?arnumber=10248479</t>
  </si>
  <si>
    <t>E-Voting;Ethereum;Quorum;ballot;Blockchain Technology;Elections;Security and Privacy</t>
  </si>
  <si>
    <t>Privacy;Prototypes;Organizations;Forgery;Blockchains;Behavioral sciences;Electronic voting</t>
  </si>
  <si>
    <t>Decentralized electronic voting system using Hyperledger Fabric</t>
  </si>
  <si>
    <t>A. Poniszewska-Marańda; S. Rojek; M. Pawlak</t>
  </si>
  <si>
    <t>Institute of Information Technology, Lodz University of Technology, Łódź, Poland; Institute of Information Technology, Lodz University of Technology, Łódź, Poland; Institute of Information Technology, Lodz University of Technology, Łódź, Poland</t>
  </si>
  <si>
    <t>2022 IEEE International Conference on Services Computing (SCC)</t>
  </si>
  <si>
    <t>24 Aug 2022</t>
  </si>
  <si>
    <t>Voting is an indispensable part of life in the current society. Everyone is part of social groups of different size and in most of them can influence important decisions by casting a vote. The development of technology makes it possible to support the voting process. The technology can be used during the process of checking and counting votes, as well as during voting.The paper presents the development process of e-voting system named BlockVote. System contains three components: Hyperledger Fabric network, middleware application and user interface. Hyperledger Fabric is blockchain network, in which two smart contracts EVotingContract and CodesContract were installed. Those smart contracts provide logic for voting. The middleware application enables communication between user interface and blockchain network. BlockVote allows to conduct voting that may consist of multiple closed questions. Users can cast a vote by entering the voting code and voting ID number. User receives confirmation of a vote in the form of transaction number, by means of which he can verify that his vote has been saved in the blockchain network. The voting history along with each vote cast is saved in the blockchain network.</t>
  </si>
  <si>
    <t>2474-2473</t>
  </si>
  <si>
    <t>978-1-6654-8146-5</t>
  </si>
  <si>
    <t>10.1109/SCC55611.2022.00056</t>
  </si>
  <si>
    <t>https://ieeexplore.ieee.org/stamp/stamp.jsp?arnumber=9860211</t>
  </si>
  <si>
    <t>blockchain;voting;e-voting;smart contracts;Hyperledger Fabric</t>
  </si>
  <si>
    <t>Electronic voting systems;Codes;Distributed ledger;Smart contracts;Systems architecture;User interfaces;Fabrics</t>
  </si>
  <si>
    <t>Boxting: A Blockchain based voting system</t>
  </si>
  <si>
    <t>L. P. Enzo; G. M. Rodrigo; F. M. Juan</t>
  </si>
  <si>
    <t>Software engineering, Universidad Peruana de Ciencias Aplicadas, Lima, Peru; Software engineering, Universidad Peruana de Ciencias Aplicadas, Lima, Peru; Software engineering, Universidad Peruana de Ciencias Aplicadas, Lima, Peru</t>
  </si>
  <si>
    <t>2022 IEEE Engineering International Research Conference (EIRCON)</t>
  </si>
  <si>
    <t>4 Nov 2022</t>
  </si>
  <si>
    <t>Voting is an essential part of a democratic process, from scholarly elections to presidential elections the voting process represents the choice of most voters. However, over time there have been many alerts and reports of fraud cases during important voting events using a traditional process and, as a result, the community and population have been affected in different ways. In this paper, we present Boxting, an internet-based solution using blockchain technology to boost transparency and security in elections. The main proposal of this research it’s to replace traditional processes that are vulnerable to different types of fraud such as pre-filled or dumped ballot boxes, identity theft, vote rigging, vote buying, or electronic systems crashes. This new approach uses blockchain to ensure the immutability of sent data and seeks to provide confidence to electors by guaranteeing that their votes will not be changed over time. Boxting testing results in real scenarios show that this approach fits with the elections use case and it’s cost-efficient compared with the current process and could be easily implemented at large-scale voting scenarios.</t>
  </si>
  <si>
    <t>978-1-6654-5082-9</t>
  </si>
  <si>
    <t>10.1109/EIRCON56026.2022.9934824</t>
  </si>
  <si>
    <t>https://ieeexplore.ieee.org/stamp/stamp.jsp?arnumber=9934824</t>
  </si>
  <si>
    <t>E-Voting;Blockchain;Hyperledger</t>
  </si>
  <si>
    <t>Privacy;Voting;Sociology;Blockchains;Fraud;Security;Proposals</t>
  </si>
  <si>
    <t>Blockchain-Powered E-Voting: A Pathway to SDG 16 Transparent and Inclusive Elections</t>
  </si>
  <si>
    <t>Nishant; Tanishq; R. Sachdeva</t>
  </si>
  <si>
    <t>School of Computer Applications, Manav Rachna International Institute of Research &amp; Studies, Faridabad, Haryana; School of Computer Applications, Manav Rachna International Institute of Research &amp; Studies, Faridabad, Haryana; School of Computer Applications, Manav Rachna International Institute of Research &amp; Studies, Faridabad, Haryana</t>
  </si>
  <si>
    <t>2024 IEEE 4th International Conference on ICT in Business Industry &amp; Government (ICTBIG)</t>
  </si>
  <si>
    <t>13 Mar 2025</t>
  </si>
  <si>
    <t>Transparency, security, and access to electoral systems across the world constitute the main problems that create challenges for achievement under Sustainable Development Goal 16's vision of inclusive institutions. This paper investigates the possibility of blockchain-based electronic voting systems to meet the challenges of transparency, verifiability, and access towards conducting elections. To this end, we adopted a mixed-methods approach comprising a comprehensive literature review, conducting case studies based on the blockchain voting pilots, and interviewing election officials as well as blockchain developers. Our findings established that blockchain-based e-voting can enhance significantly electoral integrity with immutable record-keeping, end-to-end verifiability, and easier accessibility to remote and disabled voters. Nevertheless, challenges include the problem of scalability, the digital divide, and voter privacy concerns. Robust identity verification systems and user-friendly interfaces should be critical success factors in implementation. From the analysis, we conclude that even though blockchain e-voting shows promise in acceleration toward the achievement of SDG 16 goals, its effective deployment would require a phased approach—starting with small-scale elections with incremental scaling up. The present study contributes to the growing literature on digital democracy and provides practical guidelines for policymakers and election authorities seeking to address blockchain in electoral processes.</t>
  </si>
  <si>
    <t>979-8-3315-1898-1</t>
  </si>
  <si>
    <t>10.1109/ICTBIG64922.2024.10911876</t>
  </si>
  <si>
    <t>https://ieeexplore.ieee.org/stamp/stamp.jsp?arnumber=10911876</t>
  </si>
  <si>
    <t>Blockchain;e-voting;election;sustainable development goal</t>
  </si>
  <si>
    <t>Privacy;Scalability;Roads;Blockchains;Digital divide;Electronic voting;Sustainable development;Interviews;Systematic literature review;Guidelines</t>
  </si>
  <si>
    <t>Audit model using controls from ISO/IEC 27002 for the information security of electronic voting based on IoT and Blockchain</t>
  </si>
  <si>
    <t>E. Paredes; M. Mendez; J. Dextre</t>
  </si>
  <si>
    <t>Information Systems Engineering Program, Universidad Peruana de Ciencias Aplicadas, Lima, Perú; Information Systems Engineering Program, Universidad Peruana de Ciencias Aplicadas, Lima, Perú; Information Systems Engineering Program, Universidad Peruana de Ciencias Aplicadas, Lima, Perú</t>
  </si>
  <si>
    <t>2023 IEEE 3rd International Conference on Advanced Learning Technologies on Education &amp; Research (ICALTER)</t>
  </si>
  <si>
    <t>29 Dec 2023</t>
  </si>
  <si>
    <t>In recent years, significant progress has been made in the integration of technologies in voting systems with the aim of improving the transparency of the process. This study proposes an audit model based on the ISO/IEC 27002 standard to evaluate electronic voting systems that make use of Blockchain technology and the Internet of Things (IoT), with the aim of improving security in voting processes. To validate this model, an evaluation of the security control was carried out by applying this international standard to a voting system that integrates Blockchain and IoT. In our analysis of 6 security controls applied to the reality of electronic voting, the system passed all established tests; Therefore, it can be concluded that the risk of compromising system information has been significantly mitigated. This research contributes to the advancement of the security of electronic voting systems and provides a solid foundation for future developments in this field. The combination of emerging technologies and international standards promotes trust, security and therefore mitigates any risk of compromising an electronic voting system by following the best practices of the international standard ISO/IEC 27002.</t>
  </si>
  <si>
    <t>979-8-3503-9547-1</t>
  </si>
  <si>
    <t>10.1109/ICALTER61411.2023.10372915</t>
  </si>
  <si>
    <t>https://ieeexplore.ieee.org/stamp/stamp.jsp?arnumber=10372915</t>
  </si>
  <si>
    <t>Audit model;Security controls;University e-vote;IoT;Blockchain;ISO 27002</t>
  </si>
  <si>
    <t>Electronic voting systems;ISO Standards;Information security;Solids;Blockchains;Internet of Things;IEC Standards</t>
  </si>
  <si>
    <t>A Privacy Protection Method of Blockchain-Based E-Voting Using Homomorphic Encryption and Order-Preserving Encryption</t>
  </si>
  <si>
    <t>B. Tang; M. Tan; M. Liu; Z. Liu; W. Tian</t>
  </si>
  <si>
    <t>School of Computer Science, University of South China, Hengyang, China; School of Computer Science, University of South China, Hengyang, China; School of Computer Science, University of South China, Hengyang, China; School of Computer Science, University of South China, Hengyang, China; School of Computer Science, University of South China, Hengyang, China</t>
  </si>
  <si>
    <t>2023 5th International Conference on Artificial Intelligence and Computer Applications (ICAICA)</t>
  </si>
  <si>
    <t>The blockchain based e-voting system has realized decentralized storage and eliminated the need for third-party trusted institutions to count votes. However, due to the openness of the blockchain, it still has some security issues such as privacy leakage in the voting process. In this paper, we proposes a privacy protection method for blockchain-based e-voting system by using homomorphic encryption and order-preserving encryption to avoid privacy leakage. The method transmits the transaction data encrypted by homomorphic encryption through a secure channel and records it on the blockchain, and after the voting is over, the results are encrypted in order and published in ciphertext, which realizes the data confidentiality of the entire voting process and avoids the tracking of malicious users. Experimental results show that the proposed method is feasible in terms of performance and safety.</t>
  </si>
  <si>
    <t>2833-8413</t>
  </si>
  <si>
    <t>979-8-3503-2331-3</t>
  </si>
  <si>
    <t>10.1109/ICAICA58456.2023.10405563</t>
  </si>
  <si>
    <t>https://ieeexplore.ieee.org/stamp/stamp.jsp?arnumber=10405563</t>
  </si>
  <si>
    <t>Blockchian;E-voting;Homomorphic Encryption;Order-preserving Encryption;Privacy Protection</t>
  </si>
  <si>
    <t>Privacy;Data privacy;Computer applications;Blockchains;Safety;Homomorphic encryption;Electronic voting</t>
  </si>
  <si>
    <t>Revolutionizing Democracy: Leveraging Blockchain for Secure and Transparent Online Voting</t>
  </si>
  <si>
    <t>S. R. Padhiary; A. K. Samant; J. Sahoo; S. Sahu; M. Das</t>
  </si>
  <si>
    <t>Dept. of Computer Science and Engineering, C. V. Raman Global University, Bhubaneswar, Odisha, India; Dept. of Computer Science and Engineering, C. V. Raman Global University, Bhubaneswar, Odisha, India; Dept. of Computer Science and Engineering, C. V. Raman Global University, Bhubaneswar, Odisha, India; Dept. of Computer Science and Engineering, C. V. Raman Global University, Bhubaneswar, Odisha, India; Dept. of Computer Science and Engineering, C. V. Raman Global University, Bhubaneswar, Odisha, India</t>
  </si>
  <si>
    <t>2024 1st International Conference on Cognitive, Green and Ubiquitous Computing (IC-CGU)</t>
  </si>
  <si>
    <t>22 May 2024</t>
  </si>
  <si>
    <t>The integration of blockchain technology in electronic voting systems represents a significant advancement in ensuring secure, efficient, and accessible elections. This research explores the pivotal integration of blockchain technology in electronic voting systems, presenting a transformative approach to secure, accessible, and efficient elections. By leveraging blockchain, traditional paper-based voting methods are supplanted, enabling citizens to participate from any location with internet connectivity, thus amplifying democratic engagement. Notably, robust security measures embedded within these systems counteract fraudulent activities, ensuring the integrity of electoral processes. Moreover, the adoption of electronic voting enhances operational efficiency while minimizing error margins inherent in manual systems. As a harbinger of technological progress, blockchain promises to revolutionize the electoral landscape through its decentralized architecture and cryptographic foundations. This study underscores the profound implications of blockchain in reshaping electoral practices and addresses pertinent legislative challenges, offering a forward-looking perspective on the future of democratic governance. In subsequent sections, we will examine the use of blockchain in electronic voting and its ability to confront ongoing legislative challenges.</t>
  </si>
  <si>
    <t>979-8-3503-6178-0</t>
  </si>
  <si>
    <t>10.1109/IC-CGU58078.2024.10530658</t>
  </si>
  <si>
    <t>https://ieeexplore.ieee.org/stamp/stamp.jsp?arnumber=10530658</t>
  </si>
  <si>
    <t>online voting;blockchain;secure;efficient;accessible;user participation;robust security measures;integrity;decentralized technology;scalability;Ethereum</t>
  </si>
  <si>
    <t>Electronic voting systems;Atmospheric measurements;Decentralized control;Manuals;Particle measurements;Ubiquitous computing;Blockchains</t>
  </si>
  <si>
    <t>A Cost-efficient and Scalable Framework for E-Voting System based on Ethereum Blockchain</t>
  </si>
  <si>
    <t>U. Jafar; M. J. A. Aziz; Z. Shukur; H. A. Hussain</t>
  </si>
  <si>
    <t>Software Technology &amp; Management Research Center (Softam), Universiti Kebangsaan Malaysia, Selangor, Malaysia; Software Technology &amp; Management Research Center (Softam), Universiti Kebangsaan Malaysia, Selangor, Malaysia; Center of Cyber Security (Cyber), Universiti Kebangsaan Malaysia, Selangor, Malaysia; Software Technology &amp; Management Research Center (Softam), Universiti Kebangsaan Malaysia, Selangor, Malaysia</t>
  </si>
  <si>
    <t>The importance of democratic voting systems in any nation has increased the mistrust of conventional voting methods. Other digital voting methods have been challenged due to a lack of transparency, security, rigging and scalability. Blockchain (BC) is a decentralized, distributed ledger technology for recording and keeping safe transactions. Unfortunately, BC implementation in large-scale elections is still being challenged because the amount of information in the Electronic Voting (EV) system increased, and storage space and processing costs are also growing. Moreover, existing BC technologies have scaling problems. Off-chain (OC) and Directed Acyclic Graph (DAG) solutions, among others, have been suggested to alleviate the scaling problem. Throughput and latency are crucial performance metrics for a BC system. Sharding is a viable option for addressing BC's scalability and performance issues. Therefore, this paper proposes a model to shard the current BC to scale the main chain to achieve performance securely. The proposed system is distributed using Ethereum and works as an OC that is in sync with the district-level databases, updated the main-chin periodically by authorities, and is faster in terms of cost-effectiveness, scalability and data storage. Some limitations are involved, such as the authorities should be trusted to avoid malicious attacks.</t>
  </si>
  <si>
    <t>10.1109/ICCR56254.2022.9996026</t>
  </si>
  <si>
    <t>https://ieeexplore.ieee.org/stamp/stamp.jsp?arnumber=9996026</t>
  </si>
  <si>
    <t>Voting;Blockchain;Security;Secure Electronic Voting;Ethereum;Bitcoin</t>
  </si>
  <si>
    <t>Sharding;Scalability;Memory;Throughput;Blockchains;Recording;Security</t>
  </si>
  <si>
    <t>Elegant Techniques and Methods for Blockchain-Powered Electronic Voting Systems</t>
  </si>
  <si>
    <t>P. Rahi; A. P. Singh; I. Singh; M. Verma; M. Thakur</t>
  </si>
  <si>
    <t>Department of Computer Science, Chandigarh University, Mohali, Punjab, India; Department of Computer Science, Chandigarh University, Mohali, Punjab, India; Department of Computer Science, Chandigarh University, Mohali, Punjab, India; Department of Computer Science, Chandigarh University, Mohali, India; Department of Computer Science, Chandigarh University, Mohali, India</t>
  </si>
  <si>
    <t>2024 International Conference on Computational Intelligence and Computing Applications (ICCICA)</t>
  </si>
  <si>
    <t>11 Jul 2024</t>
  </si>
  <si>
    <t>The integration of the blockchain technology into electronic voting systems is an innovation that has gained popularity due to the issues prevailing with the conventional voting methods. The purpose of the work is to provide a thorough explanation of the design and execution of the blockchain-based electronic voting system, emphasizing the system’s significance in revolutionizing global electoral procedures. This study explores various blockchain consensus mechanisms such as Proof of Work (PoW), Proof of Stake (PoS), and Practical Byzantine Fault Tolerance (PBFT), analyzing their relevance in e-voting systems. Additionally, the paper investigates challenges related to scalability, interoperability, and regulatory compliance, proposing innovative solutions to address these complexities.</t>
  </si>
  <si>
    <t>979-8-3503-0644-6</t>
  </si>
  <si>
    <t>10.1109/ICCICA60014.2024.10585055</t>
  </si>
  <si>
    <t>https://ieeexplore.ieee.org/stamp/stamp.jsp?arnumber=10585055</t>
  </si>
  <si>
    <t>Cryptography;Distributed ledger technology (DLT);Smart contracts;Consensus mechanisms;Peer-to-peer (P2P) networks;Immutable recordkeeping</t>
  </si>
  <si>
    <t>Technological innovation;Proof of stake;Electronic voting systems;Scalability;Prevention and mitigation;Smart contracts;Proof of Work</t>
  </si>
  <si>
    <t>LegitVote: A Blockchain-Based System to Facilitate E-Voting Process</t>
  </si>
  <si>
    <t>O. Ikundi; K. C. Nwosu; M. Abdulgader</t>
  </si>
  <si>
    <t>Department of Computer Science, Norfolk State University, Norfolk, VA, USA; Department of Computer Science, Norfolk State University, Norfolk, VA, USA; Department of Computer Science, Norfolk State University, Norfolk, VA, USA</t>
  </si>
  <si>
    <t>2022 International Conference on Computer and Applications (ICCA)</t>
  </si>
  <si>
    <t>14 Feb 2023</t>
  </si>
  <si>
    <t>Electronic voting has become a critical issue or concern for many organizations, including federal governments and governmental organizations in the United States and many of the democratic nations. Electronic voting issues and concerns have been precipitated by the dilemma and hullabaloo created by the recent elections in the United States. Blockchain technology has become one of the top technological domains in the twenty-first century with its decentralized character and rich security feature; and many organizations are experimenting with and using their resources either through cryptocurrencies such as Bitcoin or Ethereum or by working on decentralized applications. Applying blockchain to electronic voting has the potential to solve many of the problems and concerns that currently plague the electronic voting process. This research presents a designed model (LegitVote) that uses smart contracts on blockchain technology to facilitate the electronic voting process.</t>
  </si>
  <si>
    <t>978-1-6654-5294-6</t>
  </si>
  <si>
    <t>10.1109/ICCA56443.2022.10039527</t>
  </si>
  <si>
    <t>https://ieeexplore.ieee.org/stamp/stamp.jsp?arnumber=10039527</t>
  </si>
  <si>
    <t>Electric potential;Computational modeling;Smart contracts;Bitcoin;Decentralized applications;Blockchains;Security</t>
  </si>
  <si>
    <t>A Blockchain-Based Self-Tallying Voting Protocol With Maximum Voter Privacy</t>
  </si>
  <si>
    <t>J. Huang; D. He; Y. Chen; M. K. Khan; M. Luo</t>
  </si>
  <si>
    <t>School of Cyber Science and Engineering, Wuhan University, Wuhan, China; School of Cyber Science and Engineering, Wuhan University, Wuhan, China; Wuhan Maritime Communication Research Institute, Wuhan, China; Center of Excellence in Information Assurance (CoEIA), King Saud University, Riyadh, Saudi Arabia; School of Cyber Science and Engineering, Wuhan University, Wuhan, China</t>
  </si>
  <si>
    <t>IEEE Transactions on Network Science and Engineering</t>
  </si>
  <si>
    <t>9 Sep 2022</t>
  </si>
  <si>
    <t>The development of secure and reliable voting mechanism has attracted more and more attention from academia and industry. Many researchers are trying to design a secure and reliable voting system. However, many existing blockchain-based proposals have more or less problems, such as limited number of participants, weak fault-tolerant mechanisms and inadequate privacy protection, which makes it difficult to apply them to the real world to solve the above problems. Therefore, in this paper, we proposed a blockchain-based self-tallying voting protocol to achieve high available, secure and anonymous voting. More specifically, we adopt threshold secret sharing to deal with abstention problem (this is a difficult problem to solve in self-tallying voting systems). We adopt homomorphic encryption and zero-knowledge proof to achieve anonymity and verifiability of encrypted data. Through the analysis and performance testing, and comparison with existing similar proposals, the results show that our scheme has advantages in security and robustness, and the performance test shows that our scheme has good practicability and scalability.</t>
  </si>
  <si>
    <t>2327-4697</t>
  </si>
  <si>
    <t>10.1109/TNSE.2022.3190909</t>
  </si>
  <si>
    <t xml:space="preserve">National Key Research and Development Program of China(grant numbers:2021YFA1000600); National Natural Science Foundation of China(grant numbers:U21A20466,62172307,61972294,61932016); Shandong Provincial Key Research and Development Program(grant numbers:2021CXGC010107); Special Project on Science and Technology Program of Hubei Provience(grant numbers:2020AEA013); Natural Science Foundation of Hubei Province(grant numbers:2020CFA052); Wuhan Municipal Science and Technology Project(grant numbers:2020010601012187); Foundation of Hangzhou Innovation Institute, Beihang University(grant numbers:2020-Y10-A-019); King Saud University(grant numbers:RSP-2022/12); </t>
  </si>
  <si>
    <t>https://ieeexplore.ieee.org/stamp/stamp.jsp?arnumber=9831050</t>
  </si>
  <si>
    <t>E-voting;zero-knowledge proof;homomorphic encryption;blockchain;cryptography</t>
  </si>
  <si>
    <t>Blockchains;Electronic voting;Privacy;Proposals;Technological innovation;Smart contracts;Public key</t>
  </si>
  <si>
    <t>15 Jul 2022</t>
  </si>
  <si>
    <t>Electronic Voting System using Blockchain and Machine Learning</t>
  </si>
  <si>
    <t>A. Sharma; D. Tirpathy; D. K.</t>
  </si>
  <si>
    <t>Computing Technologies SRM University, KTR, Chennai, India; Computing Technologies SRM University, KTR, Chennai, India; Computing Technologies SRM University, KTR, Chennai, India</t>
  </si>
  <si>
    <t>Traditional voting systems suffer from several shortcomings, such as low voter turnout (this can be attributed to factors such as inconvenient polling locations, long wait times, and limited voting hours. Many eligible voters may be discouraged from participating due to these barriers, which can result in an incomplete representation of the electorate's will), and lack of voter anonymity (in some traditional voting systems, it can be challenging to ensure complete voter anonymity. For instance, in small communities, it may be possible to discern how individuals voted based on the order in which they cast their ballots or through visual cues. Lack of anonymity can lead to concerns about coercion or intimidation, as voters may fear retaliation for their choices.). Moreover, the centralized nature of these systems can lead to concerns regarding data integrity and privacy. These challenges undermine the democratic process and diminish public trust in election outcomes. The project aims to address these challenges by implementing an Electronic Voting System (EVS) using Ethereum based blockchain technology and incorporating it with the HAAR Cascade algorithm which will detect users with the aid of machine learning. All voting and user data that goes into the Blockchain is securely stored and can be retrieved to check for correctness in real time by the aid of smart contracts. Blockchain's inherent properties of transparency, immutability, and decentralization offer promising solutions to the problems plaguing traditional voting systems. By incorporating the proposed techniques, the suggested EVS will provide secure, tamper-proof vote storage and counting.</t>
  </si>
  <si>
    <t>10.1109/ic-ETITE58242.2024.10493453</t>
  </si>
  <si>
    <t>https://ieeexplore.ieee.org/stamp/stamp.jsp?arnumber=10493453</t>
  </si>
  <si>
    <t>Voter Turnout;Ethereum;Blockchain;HAAR Cascade;Machine Learning;Smart Contract</t>
  </si>
  <si>
    <t>Visualization;Technological innovation;Electronic voting systems;Voting;Smart contracts;Machine learning;Real-time systems</t>
  </si>
  <si>
    <t>A Framework to Make Voting System Transparent Using Blockchain Technology</t>
  </si>
  <si>
    <t>M. S. Farooq; U. Iftikhar; A. Khelifi</t>
  </si>
  <si>
    <t>Department of Computer Science, University of Management and Technology, Lahore, Pakistan; Department of Software Engineering, University of Management and Technology, Lahore, Pakistan; Department of Computer Science and Information Technology, Abu Dhabi University, Abu Dhabi, United Arab Emirates</t>
  </si>
  <si>
    <t>10 Jun 2022</t>
  </si>
  <si>
    <t>A widespread mistrust towards the traditional voting system has made democratic voting in any country very critical. People have seen their fundamental rights being violated. Other digital voting systems have been challenged due to a lack of transparency. Most voting systems are not transparent enough; this makes it very difficult for the government to gain voters’ trust. The reason behind the failure of the traditional and current digital voting system is that it can be easily exploited. The primary objective is to resolve problems of the traditional and digital voting system, which include any kind of mishap or injustice during the process of voting. Blockchain technology can be used in the voting system to have a fair election and reduce injustice. The physical voting systems have many flaws in it as well as the digital voting systems are not perfect enough to be implemented on large scale. This appraises the need for a solution to secure the democratic rights of the people. This article presents a platform based on modern technology blockchain that provides maximum transparency and reliability of the system to build a trustful relationship between voters and election authorities. The proposed platform provides a framework that can be implemented to conduct voting activity digitally through blockchain without involving any physical polling stations. Our proposed framework supports a scalable blockchain, by using flexible consensus algorithms. The Chain Security Algorithm applied in the voting system makes the voting transaction more secure. Smart contracts provide a secure connection between the user and the network while executing a transaction in the chain. The security of the blockchain based voting system has also been discussed. Additionally, encryption of transactions using cryptographic hash and prevention of attack 51% on the blockchain has also been elaborated. Furthermore, the methodology for carrying out blockchain transactions during the process of voting has been elaborated using Blockchain Finally, the performance evaluation of the proposed system shows that the system can be implemented in a large-scale population.</t>
  </si>
  <si>
    <t>10.1109/ACCESS.2022.3180168</t>
  </si>
  <si>
    <t>https://ieeexplore.ieee.org/stamp/stamp.jsp?arnumber=9787540</t>
  </si>
  <si>
    <t>E-polling;voting system;blockchain application;blockchain voting;E-voting;electoral system;blockchain;cryptographic hash;secure voting</t>
  </si>
  <si>
    <t>Blockchains;Peer-to-peer computing;Consensus algorithm;Smart contracts;Robustness;Privacy;Electronic voting;Cryptography;Computer security</t>
  </si>
  <si>
    <t>3 Jun 2022</t>
  </si>
  <si>
    <t>EVMFFR: Electronic Voting Machine with Fingerprint and Facial Recognition</t>
  </si>
  <si>
    <t>T. R.; R. B. R.; R. B.; K. E.; S. G.</t>
  </si>
  <si>
    <t>School of Electronics Engieering (SENSE), Vellore Institute of Technology, Vellore, India; School of Electronics Engieering (SENSE), Vellore Institute of Technology, Vellore, India; School of Electronics Engieering (SENSE), Vellore Institute of Technology, Vellore, India; School of Electronics Engieering (SENSE), Vellore Institute of Technology, Vellore, India; School of Electronics Engieering (SENSE), Vellore Institute of Technology, Vellore, India</t>
  </si>
  <si>
    <t>2022 Second International Conference on Next Generation Intelligent Systems (ICNGIS)</t>
  </si>
  <si>
    <t>30 Mar 2023</t>
  </si>
  <si>
    <t>An Internet of Things (IoT) based Electronic Voting Machine with Fingerprint and Facial Recognition (EVMFFR) with duplicate voting avoidance is proposed, designed and implemented. The designed EVMFFR system uses dual verification techniques with better results comparing to the existing single verification systems. Using raspberry, fingerprint and facial recognition methods are integrated and used for the identification of voter in the process of election. A biometric template is developed using the rectangular Haar transform during the registration of a new voter which is then used for verification and validation. The features in the developed biometric template is compared with the Eigen vectors of captured biometric of the voters using cascaded machine learning techniques such as Generalized Principal Component Analysis (GPCA) and C-Nearest Neighbor (CNN). The results of the proposed EVMFFR system shows that the integrated design performs better than the existing EVMs. The proposed EVMFFR system performs with an accuracy of more than 90% under day light for facial recognition at comparatively low cost per EVMFFR unit.</t>
  </si>
  <si>
    <t>978-1-6654-6792-6</t>
  </si>
  <si>
    <t>10.1109/ICNGIS54955.2022.10079752</t>
  </si>
  <si>
    <t>https://ieeexplore.ieee.org/stamp/stamp.jsp?arnumber=10079752</t>
  </si>
  <si>
    <t>Electronic Voting System;Image Processing;Fingerprint Recognition;Face Recognition;GPCA (Generalized Principal Component Analysis);CNN (C-Nearest Neighbor)</t>
  </si>
  <si>
    <t>Image recognition;Electronic voting systems;Face recognition;Transforms;Fingerprint recognition;Fraud;Registers</t>
  </si>
  <si>
    <t>A Secure and Decentralized Method of E-voting using Blockchain and Smart Contracts</t>
  </si>
  <si>
    <t>K. Enuga; P. Batthula; S. S. Aleti; N. Kolluru; G. R. Sakthidharan</t>
  </si>
  <si>
    <t>2023 7th International Conference on Intelligent Computing and Control Systems (ICICCS)</t>
  </si>
  <si>
    <t>Blockchain has already been used in developing many applications, including cryptocurrencies and NFTs. With the help of blockchain and smart contracts, a Decentralized E-Voting System can be developed. A Decentralized E-Voting System is used for activities like voting, verifying the user’s details, adding candidates, starting and ending the election, self-tallying the total number of votes, and giving the results of the elections. A system using blockchain is more secure, faster, transparent, and immutable. The existing systems for voting are less secure as they use EVMs and VVPATs, which can be tampered with. The existing systems are also slower than the proposed model in terms of the time taken to announce the results. There are other problems like Vote Rigging, Polling Booth Capture, and Voting Manipulation. With the increasing risk of cyberattacks, it is of utmost importance to have an online voting system capable of withstanding these attacks. A blockchain-based e-voting system will enable user confidentiality using encryption. The platform is created on the Ethereum network that makes use of smart contracts written in the Solidity programming language. Truffle, Ganache and Metamask are the tools used to create a Decentralized E-Voting System.</t>
  </si>
  <si>
    <t>2768-5330</t>
  </si>
  <si>
    <t>979-8-3503-9725-3</t>
  </si>
  <si>
    <t>10.1109/ICICCS56967.2023.10142546</t>
  </si>
  <si>
    <t>https://ieeexplore.ieee.org/stamp/stamp.jsp?arnumber=10142546</t>
  </si>
  <si>
    <t>Blockchain;Smart Contracts;Decentralized;E-voting;Self-tallying</t>
  </si>
  <si>
    <t>Computer languages;Smart contracts;Control systems;Blockchains;Encryption;Cryptocurrency;Electronic voting</t>
  </si>
  <si>
    <t>A Survey on E-Voting System using Blockchain Technology</t>
  </si>
  <si>
    <t>P. Kumbharkar; S. Pawtekar; S. Javeer; P. Abhale</t>
  </si>
  <si>
    <t>Department of Computer Engineering, JSPM’s Rajarshi Shahu College of Engineering, Pune, India; Department of Computer Engineering, JSPM’s Rajarshi Shahu College of Engineering, Pune, India; Department of Computer Engineering, JSPM’s Rajarshi Shahu College of Engineering, Pune, India; Department of Computer Engineering, JSPM’s Rajarshi Shahu College of Engineering, Pune, India</t>
  </si>
  <si>
    <t>2023 International Conference on Advances in Computation, Communication and Information Technology (ICAICCIT)</t>
  </si>
  <si>
    <t>In an era marked by technological advancement, the demand for secure and transparent electronic voting systems has surged. This paper advocates for the integration of blockchain technology to construct an immutable and trustworthy online e-voting system. Leveraging blockchain's decentralized architecture and the capabilities of platforms like Ethereum with its Turing-complete programming language and smart contracts, this proposal addresses concerns surrounding traditional offline voting mechanisms, including transparency and fraud. The paper underscores the necessity for collaborative efforts between governments and security experts to establish robust security standards in the development of error-resistant e-voting systems. Additionally, it acknowledges the ongoing efforts of organizations like Follow My Vote, Polys, Agora, Polyaz, Voatz, and Luxoft in providing secure blockchain-based e-voting solutions. While acknowledging the potential benefits of online voting, such as cost-efficiency and enhanced voter turnout, the paper acknowledges challenges, including issues of receipt-freeness, coercion resistance, scalability, maturity, and public acceptance, which require further consideration to realize the full potential of blockchain-based e-voting systems in bolstering the future of democracy.</t>
  </si>
  <si>
    <t>979-8-3503-4438-7</t>
  </si>
  <si>
    <t>10.1109/ICAICCIT60255.2023.10465733</t>
  </si>
  <si>
    <t>https://ieeexplore.ieee.org/stamp/stamp.jsp?arnumber=10465733</t>
  </si>
  <si>
    <t>Blockchain technology;E-Voting;Decentralized Systems;Cryptographic security;Ethereum;Smart contracts;Consensus mechanism</t>
  </si>
  <si>
    <t>Surveys;Scalability;Smart contracts;Standards organizations;Solids;Blockchains;Security</t>
  </si>
  <si>
    <t>Effective E-Voting Mechanism Using Blockchain and IOT</t>
  </si>
  <si>
    <t>A. Kumar Sah; S. Gupta; N. Patel; P. Harshitha; D. R. Basavaraju</t>
  </si>
  <si>
    <t>CSE-IoT, Jain(Deemed-to-be) University, Bangalore, India; CSE-IoT, Jain(Deemed-to-be) University, Bangalore, India; CSE-IoT, Jain(Deemed-to-be) University, Bangalore, India; CSE-IoT, Jain(Deemed-to-be) University, Bangalore, India; Department of Computer Science and Engineering, Jain (Deemed-to-be) University, Bangalore, India</t>
  </si>
  <si>
    <t>2024 10th International Conference on Advanced Computing and Communication Systems (ICACCS)</t>
  </si>
  <si>
    <t>23 Oct 2024</t>
  </si>
  <si>
    <t>Innovative E-Voting mechanism designed to strengthen the integrity and security of electoral processes through the combination of Blockchain and the Internet of Things (IoT). Leveraging the decentralized and tamper- resistant nature of Blockchain, the system ensures transparent and immutable recording of votes. The inclusion of IoT devices, such as biometric scanners, strengthens identity verification, while real-time monitoring ensures continuous process integrity. This approach not only addresses security concerns but also promotes inclusivity by accommodating remote voters. The cryptographic measures employed safeguard voter privacy, presenting a comprehensive solution for secure, transparent, and accessible E-Voting in the digital era. This study looks at how vote results at every polling place could be recorded using a blockchain algorithm. Opening polling places and printing ballots are no longer required. Investigating the application of blockchain technology as a device for electronic voting is the aim of this study. Also our research aim is to make 100 percent vote by every individuals.</t>
  </si>
  <si>
    <t>2575-7288</t>
  </si>
  <si>
    <t>979-8-3503-8436-9</t>
  </si>
  <si>
    <t>10.1109/ICACCS60874.2024.10717141</t>
  </si>
  <si>
    <t>https://ieeexplore.ieee.org/stamp/stamp.jsp?arnumber=10717141</t>
  </si>
  <si>
    <t>E-voting;IoT;Blockchain;Security;Transparent;Digital;Verification</t>
  </si>
  <si>
    <t>Printing;Technological innovation;Privacy;Communication systems;Real-time systems;Blockchains;Recording;Internet of Things;Electronic voting;Immune system</t>
  </si>
  <si>
    <t>Intelligent Gesture-Enhanced Blockchain Voting: A New Era of Secure and Accessible E-Voting</t>
  </si>
  <si>
    <t>W. Ali Mahmood; J. Waleed; A. R. Abbas; H. Alaskar; M. Altulyan; A. Jaafar Hussain</t>
  </si>
  <si>
    <t>Department of Computer Science, College of Science, University of Diyala, Baqubah, Diyala, Iraq; Department of Computer Science, College of Science, University of Diyala, Baqubah, Diyala, Iraq; Department of Computer Science, University of Technology-Iraq, Baghdad, Iraq; Department of Computer Sciences, College of Computer Engineering and Sciences, Prince Sattam Bin Abdulaziz University, Al-Kharj, Saudi Arabia; Department of Computer Engineering, College of Computer Engineering and Sciences, Prince Sattam Bin Abdulaziz University, Al-Kharj, Saudi Arabia; Department of Electrical Engineering, University of Sharjah, Sharjah, United Arab Emirates</t>
  </si>
  <si>
    <t>9 Oct 2024</t>
  </si>
  <si>
    <t>Electronic voting systems have often associated with issues of security, transparency, and limited accessibility, particularly for people with disability, elderly, and visually impaired voters. These systems, impeded by complex authentication procedures and non-intuitive user interfaces, have also struggled to ensure voter trust and widespread participation. To address these issues, this paper presents a new electronic voting system that combines the gesture recognition with blockchain technology. The proposed system has two phases, the first one is a user identification phase using a pre-trained dataset based on both cvzone and Dlib tools for face and finger identifications. Gestures from the face and hands, such as eyebrow and nose movements are used as authentication mechanisms as well as a mean of input into the system. The second is a voting process phase which uses the blockchain technology. This new approach strengthens the security and transparency of voting through a tamper-proof ledger provided by the blockchain technology, as well as enhances considerably the inclusiveness and also user friendliness. Real time simulations show that the user interaction times for different age groups ranges between (24.3s to 29.7s) and the accuracy rate for gesture types varies between (88.7s to 92.5s). Moreover, the simulation results indicated that real time voting using our proposed system generated 100% precision and 99% recall. Our system showed high accuracy in gesture recognition and profound security when using Equal Error Rate quality measure. Different to other approaches, the interface of our proposed system, designed for a wide audience of users, greatly simplifies the voting process.</t>
  </si>
  <si>
    <t>10.1109/ACCESS.2024.3468338</t>
  </si>
  <si>
    <t xml:space="preserve">Prince Sattam Bin Abdulaziz University Project(grant numbers:PSAU/2024/R/1445); </t>
  </si>
  <si>
    <t>https://ieeexplore.ieee.org/stamp/stamp.jsp?arnumber=10695054</t>
  </si>
  <si>
    <t>Blockchain;electronic voting;gesture recognition;accessibility;security;user interface</t>
  </si>
  <si>
    <t>Blockchains;Security;Authentication;Electronic voting systems;Smart contracts;Older adults;Electronic voting;Gesture recognition;User interfaces</t>
  </si>
  <si>
    <t>CCBYNCND</t>
  </si>
  <si>
    <t>26 Sep 2024</t>
  </si>
  <si>
    <t>Blockchain Based Polling</t>
  </si>
  <si>
    <t>N. Chauhan; K. Jain</t>
  </si>
  <si>
    <t>Department of Computer Science and Engineering, Chandigarh University, Mohali, India; Department of Computer Science and Engineering, Chandigarh University, Mohali, India</t>
  </si>
  <si>
    <t>2024 11th International Conference on Reliability, Infocom Technologies and Optimization (Trends and Future Directions) (ICRITO)</t>
  </si>
  <si>
    <t>14 May 2024</t>
  </si>
  <si>
    <t>Blockchain-based polling is a new and innovative way of conducting polls that uses the security and transparency of blockchain technology. This method provides an immutable record of votes that is resistant to manipulation, fraud and hacking. In addition, it enables real- time results and increased availability, making the process more efficient and convenient for both administrators and poll participants. Voting on blockchain technology is a novel approach to safe, decentralized public opinion gathering. This paper discusses the differences between conventional method of voting which includes Ballot paper and Electronic Voting Machines (EVM). It also highlights the advantages of using Blockchain system for voting in contrast to EVM. A Blockchain based e-voting system is also proposed.</t>
  </si>
  <si>
    <t>2769-2884</t>
  </si>
  <si>
    <t>979-8-3503-5035-7</t>
  </si>
  <si>
    <t>10.1109/ICRITO61523.2024.10522405</t>
  </si>
  <si>
    <t>https://ieeexplore.ieee.org/stamp/stamp.jsp?arnumber=10522405</t>
  </si>
  <si>
    <t>Polling;Transparency;Temper proof;Blockchain;Secure</t>
  </si>
  <si>
    <t>Resistance;Privacy;Electronic voting systems;Costs;Market research;Blockchains;Fraud</t>
  </si>
  <si>
    <t>Secured Electronic Voting System with Appropriate Authentication Using Blockchain</t>
  </si>
  <si>
    <t>P. Kaladevi; S. R. N; S. H. SA; M. A. K</t>
  </si>
  <si>
    <t>Computer Science and Engineering, K. S. Rangasamy College of Technology, Tiruchengode, Namakkal, India; Computer Science and Engineering, K. S. Rangasamy College of Technology, Tiruchengode, Namakkal, India; Computer Science and Engineering, K. S. Rangasamy College of Technology, Tiruchengode, Namakkal, India; Computer Science and Engineering, K. S. Rangasamy College of Technology, Tiruchengode, Namakkal, India</t>
  </si>
  <si>
    <t>2023 5th International Conference on Inventive Research in Computing Applications (ICIRCA)</t>
  </si>
  <si>
    <t>As a means of making elections more accessible and more convenient for voters, the use of online voting systems has grown in recent years. However, maintaining these systems' accuracy and security remains a significant obstacle. A face-and-email OTP-based voting system based on Convolutional Neural Network (CNN) methodology is proposed in this study to address these issues. Facial recognition and email OTP verification are used to verify a voter's identity and capture their face for the system. A CNN model that has been trained on a database of faces belonging to registered voters is used to perform the facial recognition process. After their identification has been confirmed, the voter may utilize the technology to cast their ballot. An additional layer of security and protection against potential fraud or hacking is provided by the combination of email OTP verification and facial recognition. In addition, the privacy and accuracy of the voting process are guaranteed by making use of a secure database and a user-friendly interface. The legal and ethical ramifications of incorporating facial recognition technology into a voting system, including privacy concerns and the possibility of algorithmic bias, must be taken into account during system design and implementation. A face-and-email OTP-based voting system based on CNN methodology provides an effective and secure option for online voting while preserving voter privacy and accuracy.</t>
  </si>
  <si>
    <t>979-8-3503-2142-5</t>
  </si>
  <si>
    <t>10.1109/ICIRCA57980.2023.10220680</t>
  </si>
  <si>
    <t>https://ieeexplore.ieee.org/stamp/stamp.jsp?arnumber=10220680</t>
  </si>
  <si>
    <t>Component;Formatting;Convolutional Neural Network;Facial recognition;Voters</t>
  </si>
  <si>
    <t>Privacy;Ethics;Electronic voting systems;Databases;Face recognition;Fraud;Convolutional neural networks</t>
  </si>
  <si>
    <t>E-Voting Using Blockchain: A Systematic Literature Review</t>
  </si>
  <si>
    <t>F. M. Hamka; J. A. Wardana; R. S. Jaelani; M. H. Widianto</t>
  </si>
  <si>
    <t>Computer Science Department, School of Computer Sciece, Bina Nusantara University, Bandung Campus, Jakarta, Indonesia; Computer Science Department, School of Computer Sciece, Bina Nusantara University, Bandung Campus, Jakarta, Indonesia; Computer Science Department, School of Computer Sciece, Bina Nusantara University, Bandung Campus, Jakarta, Indonesia; Computer Science Department, School of Computer Sciece, Bina Nusantara University, Bandung Campus, Jakarta, Indonesia</t>
  </si>
  <si>
    <t>2023 3rd International Conference on Electronic and Electrical Engineering and Intelligent System (ICE3IS)</t>
  </si>
  <si>
    <t>11 Dec 2023</t>
  </si>
  <si>
    <t>The emergence of information technology has made many traditional systems start implementing technology, specifically voting systems. In addition, there is a lack of transparency and security that have been experienced in carrying out traditional voting. To support a transparent electronic-based voting system, decentralized blockchain technology is used. Therefore, transparency and security could be effectively implemented. This paper was created to provide insight to readers regarding the implementation of blockchain in e-voting systems. Based on 32 papers carried out by conducting a Systematic Literature Review (SLR) that have been collected and reviewed, this paper will discuss e-voting, blockchain, and blockchain implementation in e-voting systems. Performed SLR make it to identify the process of blockchain implementation in e-voting applications.</t>
  </si>
  <si>
    <t>979-8-3503-2776-2</t>
  </si>
  <si>
    <t>10.1109/ICE3IS59323.2023.10335317</t>
  </si>
  <si>
    <t>https://ieeexplore.ieee.org/stamp/stamp.jsp?arnumber=10335317</t>
  </si>
  <si>
    <t>e-voting;blockchain;website 3.0</t>
  </si>
  <si>
    <t>Industries;Electrical engineering;Systematics;Bibliographies;Blockchains;Security;Electronic voting</t>
  </si>
  <si>
    <t>E-Voting Based Upon Blockchain System</t>
  </si>
  <si>
    <t>P. Sharma; A. Gupta; A. D. Pandey; A. S. Negi; K. V. Mishra; R. Garg</t>
  </si>
  <si>
    <t>Computer Science Department, Chandigarh University, Punjab, India; Computer Science Department, Chandigarh University, Punjab, India; Computer Science Department, Chandigarh University, Punjab, India; Computer Science Department, Chandigarh University, Punjab, India; Computer Science Department, Chandigarh University, Punjab, India; Computer Science Department, Chandigarh University, Punjab, India</t>
  </si>
  <si>
    <t>2024 International Conference on Emerging Innovations and Advanced Computing (INNOCOMP)</t>
  </si>
  <si>
    <t>17 Sep 2024</t>
  </si>
  <si>
    <t>Heading to this journey of modernization, where everyone is choosing online systems in each and every sector especially after the hit of COVID-19 in past few years. Then why should we limit our journey to this offline era of voting and choosing representatives for the elections? We all are known to this fact that even after choosing electronic voting too, centralized system is being used by this online voting system which is again not at all trustworthy as they are having full access to the web services or web applications upon which they are performing voting and hence could lead to many problems before us such as vote theft, vote losses and even much more. DDOS (Distributed Denial of Service) attacks could be performed on these websites and can flood their services with thousands of requests which could crash their whole server and much more threats are even possible. But, with use of this Blockchain technology using our connected components, the consumption of energy will surely be minimized and resource utilization will be maximized along with increased security and reliability too as we will be giving extreme security to our Ballot which will be providing security functions to our votes. Hence with our designed project, we will be seeing that how these fixtures will be working and securing the ballot with full reliability and will be giving us secure vote counts.</t>
  </si>
  <si>
    <t>979-8-3503-7647-0</t>
  </si>
  <si>
    <t>10.1109/INNOCOMP63224.2024.00033</t>
  </si>
  <si>
    <t>https://ieeexplore.ieee.org/stamp/stamp.jsp?arnumber=10664114</t>
  </si>
  <si>
    <t>Blockchain;Decentralized;Smart contract;Truffle;Ganache;Meta Mask</t>
  </si>
  <si>
    <t>Privacy;Technological innovation;Web services;Smart contracts;Blockchains;Security;Servers</t>
  </si>
  <si>
    <t>Revolutionizing Democratic Engagement: Block chain Based E-Voting System with Enhanced Biometric Security</t>
  </si>
  <si>
    <t>A. N; S. Das; S. G. K S; S. R</t>
  </si>
  <si>
    <t>Dept. of CSE, BNMIT (Affiliated to VTU), Bengaluru, India; Dept. of CSE, BNMIT (Affiliated to VTU), Bengaluru, India; Dept. of CSE, BNMIT (Affiliated to VTU), Bengaluru, India; Dept. of CSE, BNMIT (Affiliated to VTU), Bengaluru, India</t>
  </si>
  <si>
    <t>2025 International Conference on Intelligent and Innovative Technologies in Computing, Electrical and Electronics (IITCEE)</t>
  </si>
  <si>
    <t>14 Mar 2025</t>
  </si>
  <si>
    <t>There is an enormous need for a secure and efficient online decentralized voting system. This paper mainly revolves around our proposed model for the same, that leverages the robustness of Blockchain Ethereum Technology and the precision of machine learning algorithms for user authentication. The system ensures a transparent, tamper-proof, and user-friendly voting process, enabling users to participate in elections from remote locations and eliminating the possibility of under-the-bench corruption. The fusion of a facial recognition system, built on a python-based Django-powered backend, authenticates users before voting. Upon successful authentication, voters receive their ballots via email, which directs the voters to a React-based web application for casting votes. This paper outlines the system architecture, the flow of events, the technologies utilized, and the implementation specifics, highlighting the innovation and security attributes that distinguish this methodology as a viable alternative to traditional voting methods.</t>
  </si>
  <si>
    <t>979-8-3315-1591-1</t>
  </si>
  <si>
    <t>10.1109/IITCEE64140.2025.10915356</t>
  </si>
  <si>
    <t>https://ieeexplore.ieee.org/stamp/stamp.jsp?arnumber=10915356</t>
  </si>
  <si>
    <t>Online D-Voting System;Blockchain Technology;Machine Learning (ML);React;Python-Django;Facial Recognition System</t>
  </si>
  <si>
    <t>Technological innovation;Maximum likelihood estimation;Machine learning algorithms;Face recognition;Smart contracts;Authentication;Systems architecture;Robustness;Blockchains;Security</t>
  </si>
  <si>
    <t>Secure and Immutable Blockchain-Based E-Voting for Efficient Overseas e-Voting</t>
  </si>
  <si>
    <t>D. D. Bharwani; P. C. Ng; P. M. Mohan</t>
  </si>
  <si>
    <t>Infocomm Technology Cluster, Singapore Institute of Technology (SIT), Singapore; Infocomm Technology Cluster, Singapore Institute of Technology (SIT), Singapore; Infocomm Technology Cluster, Singapore Institute of Technology (SIT), Singapore</t>
  </si>
  <si>
    <t>2024 IEEE 10th World Forum on Internet of Things (WF-IoT)</t>
  </si>
  <si>
    <t>30 Dec 2024</t>
  </si>
  <si>
    <t>This paper introduces a blockchain-based electronic voting (e-voting) system aimed at addressing the inefficiencies and security vulnerabilities of traditional and digital voting methods. Traditional voting is often slow and cumbersome, particularly for overseas voters, while existing digital methods compromise on security, deterring their adoption for national elections. Our proposed system leverages blockchain technology to create an immutable and transparent ledger, thereby enhancing the integrity and security of the voting process. Utilizing serverless cloud technologies, it also achieves scalable resource allocation, which significantly cuts operational costs. Specifically, we employ the Hyperledger blockchain with a RAFT consensus mechanism for maintenance of security rather than as a direct source of security, and the Paillier cryptosystem to ensure vote encryption and voter privacy. Initial results indicate a dramatic reduction in vote processing times—from hours to seconds—and considerable cost savings in managing overseas voting logistics. This scalable model demonstrates the potential to make e-voting a practical and secure option for national elections, enhancing accessibility while ensuring high security and transparency. The source code is made openly accessible here: https://github.com/direnbharwani/evote-captsone.</t>
  </si>
  <si>
    <t>2768-1734</t>
  </si>
  <si>
    <t>979-8-3503-7301-1</t>
  </si>
  <si>
    <t>10.1109/WF-IoT62078.2024.10811413</t>
  </si>
  <si>
    <t>https://ieeexplore.ieee.org/stamp/stamp.jsp?arnumber=10811413</t>
  </si>
  <si>
    <t>Blockchain voting;cryptosystem;Hyperledger;Blockchain-as-a-service (BaaS);RAFT consensus</t>
  </si>
  <si>
    <t>Privacy;Electric potential;Costs;Scalability;Source coding;Transforms;Encryption;Security;Resource management;Electronic voting</t>
  </si>
  <si>
    <t>Blockchain Based Voting Decentralized Application</t>
  </si>
  <si>
    <t>D. Arora; Ruchi; V. Wasson</t>
  </si>
  <si>
    <t>CSE Dept, Chandigarh University, Mohali, India; ECE Dept, Chandigarh University, Mohali, India; CSE Dept, Chandigarh University, Mohali, India</t>
  </si>
  <si>
    <t>2023 14th International Conference on Computing Communication and Networking Technologies (ICCCNT)</t>
  </si>
  <si>
    <t>23 Nov 2023</t>
  </si>
  <si>
    <t>Elections are an important way of conveying one's choice in a democratic system. Many new technologies have been introduced to carry out the process of elections over the years. Even after so many developments in the voting system, there are still many issues faced regarding the results of voting. The voting approaches available are vulnerable to malfunctions and the results of voting are not reliable. This paper compares the different methods of voting while discussing their advantages and drawbacks. Blockchain based polling is a decentralized voting system which offers transparency and protection from any malpractice. The voting results obtained from this process are reliable. An Ethereum platform based decentralized application (DApp) along with a smart contract in solidity is proposed in this work to execute the process of voting through blockchain based technology.</t>
  </si>
  <si>
    <t>979-8-3503-3509-5</t>
  </si>
  <si>
    <t>10.1109/ICCCNT56998.2023.10307528</t>
  </si>
  <si>
    <t>https://ieeexplore.ieee.org/stamp/stamp.jsp?arnumber=10307528</t>
  </si>
  <si>
    <t>DApp;Smart contracts;Blockchain;e-voting</t>
  </si>
  <si>
    <t>Voting;Smart contracts;Authentication;User interfaces;Decentralized applications;Blockchains;Reliability</t>
  </si>
  <si>
    <t>Evaluating the Security Impact of Face Recognition and IoT-Enabled Blockchain on Electronic Voting Machines</t>
  </si>
  <si>
    <t>O. A. Jaisinghani; P. L. Ramteke</t>
  </si>
  <si>
    <t>Department of C.S.E, H.V.P.M’s College of Engineering &amp; Technology, Amravati (M.S), India; Department of C.S.E, H.V.P.M’s College of Engineering &amp; Technology, Amravati (M.S), India</t>
  </si>
  <si>
    <t>2024 2nd DMIHER International Conference on Artificial Intelligence in Healthcare, Education and Industry (IDICAIEI)</t>
  </si>
  <si>
    <t>20 Jan 2025</t>
  </si>
  <si>
    <t>Electronic voting has seen persistent security and privacy issues preventing its widespread adoption and success. This research introduces a robust framework that leverages advanced hashing, encryption techniques with blockchain technology which enhance the security of voting transaction and authenticity of voter data. India, which is world's largest democracy, faces electoral challenges such as fake voting and tampering with Electronic Voting Machines (EVMs). Addressing these issues biometric-based voting system that verifies voter identity through fingerprint authentication is the suggested. This system ensures that each voter casts only one authenticated vote, adhering to the principle of "Single voter, Single authenticated vote". Proposed biometric prototype for voting machine and its integration with the Aadhar database can be maintained by the help of Unique Identification Authority of India (UIDAI). This advancement can significantly enhance the device's application at the national level, making it feasible for use in elections across the country. By implementing this biometric-based voting system, efficiency improvement and by implementing blockchain transparency, security, and efficiency achieved. The proposed framework strengthens the electoral process's integrity, transparent, secure, and efficient voting system.</t>
  </si>
  <si>
    <t>979-8-3315-2871-3</t>
  </si>
  <si>
    <t>10.1109/IDICAIEI61867.2024.10842869</t>
  </si>
  <si>
    <t>https://ieeexplore.ieee.org/stamp/stamp.jsp?arnumber=10842869</t>
  </si>
  <si>
    <t>Electronic Voting Machine (EVM);Secure Voting;Internet of Things (IoT);Ethereum-based Blockchain;Unique Identification Authority of India (UIDAI)</t>
  </si>
  <si>
    <t>Industries;Privacy;Prototypes;Medical services;Fingerprint recognition;Blockchains;Encryption;Fraud;Electronic voting;Faces</t>
  </si>
  <si>
    <t>Decentralized Voting System</t>
  </si>
  <si>
    <t>S. Kumar; S. Akhtar; S. Ghosh; K. Saini</t>
  </si>
  <si>
    <t>School of Computing Science and Engineering, Galgotias University, Delhi NCR, India; School of Computing Science and Engineering, Galgotias University, Delhi NCR, India; School of Computing Science and Engineering, Galgotias University, Delhi NCR, India; School of Computing Science and Engineering, Galgotias University, Delhi NCR, India</t>
  </si>
  <si>
    <t>The evolution of Blockchain has given way to a Smart World where there is improved security and integration of devices, systems, and processes with humans through all-pervasive connectivity. There are numerous secure applications using Blockchain like smart cities, Cloud Computing, Smart Management of the Environment and Healthcare, etc.A decentralized voting system is an option for the paper ballot system and EVM (Electronic Voting Machines). Democracies need a decentralized voting system that offers security, integrity, immutability, transparency, and privacy to voters. Blockchain is an emerging technology that offers integrity, immutability, and decentralization of data. Moving our traditional voting system to Blockchain technology can increase voter confidence. This paper describes an attempt to influence the advantages of Blockchain, such as cryptography and transparency, to accomplish an efficient scheme for a decentralized voting system using the Ethereum network. Smart contracts are profound chunks of codes, which are included in the Blockchain and then execute written code as planned in each stage of Blockchain updates. Decentralized voting is one of the trending topics, but is yet to be significant, compared to the other e-services.</t>
  </si>
  <si>
    <t>10.1109/ICAC3N56670.2022.10074317</t>
  </si>
  <si>
    <t>https://ieeexplore.ieee.org/stamp/stamp.jsp?arnumber=10074317</t>
  </si>
  <si>
    <t>Ethereum;Decentralized;Blockchain;Smart Contracts;Voting;Elections</t>
  </si>
  <si>
    <t>Privacy;Cloud computing;Codes;Electronic voting systems;Smart cities;Smart contracts;Process control</t>
  </si>
  <si>
    <t>E-Voting System Using Block Chain</t>
  </si>
  <si>
    <t>E. J. Reddy; D. R. Kumar; T. V. Babu</t>
  </si>
  <si>
    <t>Sathyabama University, Chennai, India; Sathyabama University, Chennai, India; Sathyabama University, Chennai, India</t>
  </si>
  <si>
    <t>2024 2nd International Conference on Artificial Intelligence and Machine Learning Applications Theme: Healthcare and Internet of Things (AIMLA)</t>
  </si>
  <si>
    <t>Voting is a way of taking collective selections with the aid of a group of human beings. Your comment or opinion for the agreement. The final results of the referendum should have extreme effects. Integrity should be maintained in this kind of way that there is no difference fraud or fraud in balloting. This is very It is critical that the voting is honest and impartial. This electronic voting machine is designed to eliminate all possibilities of fraud and enhance the reliability and credibility of voting. This purpose consists of things, viz. Administrators and Senior (Users). When electorate log in the usage of their valid username and password, they could view the upcoming elections and look at the applicants contesting the elections. Users can test the effects after the election is over. The device additionally indicates how a lot a user’s likes have been shared. On the other hand, the administrator of the software can view the listing of contesting applicants, voter listing and voter list. Since it stores facts the use of a system lock, it’s far very at ease and can be effortlessly checked for symptoms of tampering and misuse.</t>
  </si>
  <si>
    <t>979-8-3503-4922-1</t>
  </si>
  <si>
    <t>10.1109/AIMLA59606.2024.10531437</t>
  </si>
  <si>
    <t>https://ieeexplore.ieee.org/stamp/stamp.jsp?arnumber=10531437</t>
  </si>
  <si>
    <t>Electronic Voting;Block Chain;Election;HMAC</t>
  </si>
  <si>
    <t>Cloud computing;Prototypes;Reliability engineering;Software;Fraud;Servers;Security</t>
  </si>
  <si>
    <t>Unlocking Democracy: A Blockchain Odyssey in E-Voting Systems</t>
  </si>
  <si>
    <t>I. N. M. S. Arya; G. A. Reddy; T. Y. G. Abhinav; P. S. Praneeth; A. Jayavarma; P. P. K; M. G. Nair</t>
  </si>
  <si>
    <t>Department of Electrical and Electronics Engineering, Amrita Vishwa Vidyapeetham, Amritapuri, India; Department of Electrical and Electronics Engineering, Amrita Vishwa Vidyapeetham, Amritapuri, India; Department of Electrical and Electronics Engineering, Amrita Vishwa Vidyapeetham, Amritapuri, India; Department of Electrical and Electronics Engineering, Amrita Vishwa Vidyapeetham, Amritapuri, India; Department of Electrical and Electronics Engineering, Amrita Vishwa Vidyapeetham, Amritapuri, India; Department of Electrical and Electronics Engineering, Amrita Vishwa Vidyapeetham, Amritapuri, India; Department of Electrical and Electronics Engineering, Amrita Vishwa Vidyapeetham, Amritapuri, India</t>
  </si>
  <si>
    <t>2024 4th Asian Conference on Innovation in Technology (ASIANCON)</t>
  </si>
  <si>
    <t>Embarking on a transformative journey, a pioneering blockchain-based e-voting system is unveiled, set to redefine democratic processes with tamper-resistant elections and transparent voting through smart contracts. The system provides real-time results. Each vote is instantly recorded and can be witnessed by the participant. To ensure secure participation, Google authentication with Firebase and MongoDB is introduced for user verification on public forums. Private organizations can also limit their voting to specific groups using their credentials with added security through a JWT-based authentication system. This enables organizations to control voting access, minimizes the risk of unauthorized access and manipulation. Securely generating and storing JWTs on the server side ensures participants remain anonymous and secure throughout the prototype. This setup demonstrates a peer-to-peer voting system that grants equal power to everyone involved and provides real-time results. Additionally, the significance and evolutionary principles of blockchain in e-voting are briefly discussed, emphasizing the importance of transparent and secure democratic participation.</t>
  </si>
  <si>
    <t>979-8-3503-5421-8</t>
  </si>
  <si>
    <t>10.1109/ASIANCON62057.2024.10838111</t>
  </si>
  <si>
    <t>https://ieeexplore.ieee.org/stamp/stamp.jsp?arnumber=10838111</t>
  </si>
  <si>
    <t>Blockchain;E-Voting;Smart Contracts;Decentralization;Transparency;Security;Authentication Mechanisms</t>
  </si>
  <si>
    <t>Technological innovation;Smart contracts;Authentication;Prototypes;Organizations;Real-time systems;Blockchains;Servers;Security;Electronic voting</t>
  </si>
  <si>
    <t>Revolutionizing Voting: Blockchain-Powered E-Voting with Solana</t>
  </si>
  <si>
    <t>A. Chavan; A. Jadhav; S. Chandre; S. Rathod; R. Bhende; D. Patil</t>
  </si>
  <si>
    <t>Department of Information Technology, JSPM's Rajarshi Shahu College of Engineering, Pune, India; Department of Information Technology, JSPM's Rajarshi Shahu College of Engineering, Pune, India; Department of Information Technology, JSPM's Rajarshi Shahu College of Engineering, Pune, India; Department of Information Technology, JSPM's Rajarshi Shahu College of Engineering, Pune, India; Department of Information Technology, JSPM's Rajarshi Shahu College of Engineering, Pune, India; Department of Information Technology, JSPM's Rajarshi Shahu College of Engineering, Pune, India</t>
  </si>
  <si>
    <t>2024 1st International Conference on Trends in Engineering Systems and Technologies (ICTEST)</t>
  </si>
  <si>
    <t>3 Jul 2024</t>
  </si>
  <si>
    <t>The usage of internet is growing enormously increasing in this modern-day world. Voting is being used widely in democracy in every aspect of decision making. The technology has been developed to an extend where voting has taken the adaption of digital age from ballet system to EVM's to e-voting. In this modern era, Estonia and Norwegian have upgraded their voting system by using electronic voting. But the major drawbacks of these e-voting system are that these systems are centralized, which enables the attackers to access confidential information of voters using DDOS attacks. To tackle this problem, we are introducing the new technology i.e. Blockchain technology which is a decentralized system, it is a P2P network where there is no interference of any organization which is more secure and transparent. We are suggesting an innovative e-voting setup that integrates Blockchain and Proof of History (PoH) on user-friendly platforms like Solana and Hyperledger. Emphasizing decentralization, PoH facilitates the secure and efficient processing of votes, allowing for increased participation. With this forward-looking approach, our goal is to enhance e-voting systems, making them more robust, transparent, and efficient in the contemporary digital landscape.</t>
  </si>
  <si>
    <t>979-8-3503-0779-5</t>
  </si>
  <si>
    <t>10.1109/ICTEST60614.2024.10576075</t>
  </si>
  <si>
    <t>https://ieeexplore.ieee.org/stamp/stamp.jsp?arnumber=10576075</t>
  </si>
  <si>
    <t>E-voting;Smart Contracts;Blockchain;Solana;Consensus Algorithms</t>
  </si>
  <si>
    <t>Surveys;Privacy;Distributed ledger;Smart contracts;Organizations;Interference;Market research</t>
  </si>
  <si>
    <t>Smart Contracts and Blockchain based E-Voting</t>
  </si>
  <si>
    <t>N. Balakrishnan; S. Aruna; D. Akshaya; P. C. Karthikeyan; G. S. Divya Dharshini</t>
  </si>
  <si>
    <t>Sona College of Technology, Salem, India; Sona College of Technology, Salem, India; Sona College of Technology, Salem, India; Sona College of Technology, Salem, India; Sona College of Technology, Salem, India</t>
  </si>
  <si>
    <t>Voting is a fundamental right for every citizen in a country to express their views and select their representatives for shaping the society. However, the current voting process is vulnerable to security breaches and frauds. To address this issue, e-voting systems have emerged using the blockchain technology. By utilizing this technology, the voting process can become more secure, transparent, and fraud-proof. For every vote, separate blocks are created and decentralized to maintain transparency and accuracy in the voting process. The blockchain technology, working on a peer-to-peer network, guarantees secure and transparent record-keeping and verification of each vote. Additionally, the system’s immutability property ensures the voting process’s protection. The data is stored in encrypted blocks with hash values, and smart contract concepts detect fake votes and multiple voting attempts. This research work presents an in-depth explanation of how the blockchain algorithm records voting results and voter information at every election location, highlighting the technology’s fundamental structure and characteristics for electronic voting.</t>
  </si>
  <si>
    <t>10.1109/ICICCS56967.2023.10142675</t>
  </si>
  <si>
    <t>https://ieeexplore.ieee.org/stamp/stamp.jsp?arnumber=10142675</t>
  </si>
  <si>
    <t>E-Voting;Blockchain Technology;Solidity;Adoption;Smart Contract;Vote Counting;Validation</t>
  </si>
  <si>
    <t>Smart contracts;Transforms;Resists;Regulation;Blockchains;Reliability;Proposals</t>
  </si>
  <si>
    <t>Analysis of Centralized vs Decentralized Electronic Voting</t>
  </si>
  <si>
    <t>Z. W. Alfain; H. Setiawan; I. K. S. Buana</t>
  </si>
  <si>
    <t>Crypto Software Engineering, Politeknik Siber dan Sandi Negara, Bogor, Indonesia; Crypto Software Engineering, Politeknik Siber dan Sandi Negara, Bogor, Indonesia; Crypto Software Engineering, Politeknik Siber dan Sandi Negara, Bogor, Indonesia</t>
  </si>
  <si>
    <t>2022 IEEE 8th Information Technology International Seminar (ITIS)</t>
  </si>
  <si>
    <t>12 Jan 2023</t>
  </si>
  <si>
    <t>Some developed countries, such as America, Switzerland, and Norway, have not implemented an e-voting system. However, several countries have implemented an e-voting system, Estonia by implementing a centralized e-voting application. Now, the e-voting system can be implemented in a decentralized manner by utilizing blockchain and smart contracts. This paper presents a comparative study of centralized and decentralized e-voting applications. This study gives an overview of the features offered by each application and analyzes the performance, security, usability, and user experience of each application. The analysis was obtained from simulations and questionnaires for each application carried out by two groups of respondents. The questionnaires were distributed using a simple randomization technique and then analyzed using tools provided by SUS. The results from security testing show that voting data in decentralized e-voting applications cannot be modified, while centralized ones can. Therefore, a decentralized e-voting application indicates the existence of a guarantee of the integrity of the stored data. However, there are still performance issues that are likely to be fixed in a near future.</t>
  </si>
  <si>
    <t>979-8-3503-9819-9</t>
  </si>
  <si>
    <t>10.1109/ITIS57155.2022.10010100</t>
  </si>
  <si>
    <t>https://ieeexplore.ieee.org/stamp/stamp.jsp?arnumber=10010100</t>
  </si>
  <si>
    <t>e-voting;blockchain;Ethereum;smart contract</t>
  </si>
  <si>
    <t>Seminars;Analytical models;Smart contracts;User experience;Blockchains;Security;Electronic voting</t>
  </si>
  <si>
    <t>Blockchain-Based Comparative Analysis of E-Voting Systems: A Review</t>
  </si>
  <si>
    <t>S. K. Gochhi; S. Sahoo; P. K. Samanta; S. K. Panda; J. R. Sahoo</t>
  </si>
  <si>
    <t>Computer Science and Engineering, C.V Raman Global University, Bhubaneswar, India; Computer Science and Engineering, C.V Raman Global University, Bhubaneswar, India; Computer Science and Engineering, C.V Raman Global University, Bhubaneswar, India; Computer Science and Engineering, C.V Raman Global University, Bhubaneswar, India; Computer Science and Engineering, C.V Raman Global University, Bhubaneswar, India</t>
  </si>
  <si>
    <t>2024 International Conference on Advancements in Smart, Secure and Intelligent Computing (ASSIC)</t>
  </si>
  <si>
    <t>30 Apr 2024</t>
  </si>
  <si>
    <t>The erosion of voter rights and the growing distrust in both traditional and digital voting systems have created an urgent need for a more robust and transparent solution. Blockchain technology emerges as a beacon of hope in addressing these significant shortcomings, By harnessing the power of decentralization, blockchain offers the potential to revolutionize the election process, substantially reducing the risks associated with manipulation and fraud. Blockchain-based e-voting solutions, characterized by their decentralized architecture, cryptographic security measures, and unparalleled transparency, employ smart contracts to further fortify the pillars of security and fairness in elections. Nevertheless, it is crucial to acknowledge and tackle the challenges that lie ahead. Issues like preserving voter privacy and achieving scalability in blockchain-based e-voting systems must be addressed head-on. While the application of blockchain extends far beyond voting, resolving scalability concerns and navigating resistance from established power structures will be instrumental in realizing widespread adoption. In conclusion, the mounting distrust in traditional voting systems, coupled with the limitations of digital alternatives, underscores the pressing need to explore blockchain technology as a means of enhancing electronic voting. By doing so, We can create the conditions for a safer and equitable democratic process that safeguards the fundamental rights of voters.</t>
  </si>
  <si>
    <t>979-8-3503-7018-8</t>
  </si>
  <si>
    <t>10.1109/ASSIC60049.2024.10507924</t>
  </si>
  <si>
    <t>https://ieeexplore.ieee.org/stamp/stamp.jsp?arnumber=10507924</t>
  </si>
  <si>
    <t>Blockchain;Electronic voting systems;Security;Transparency;Decentralization and verifiability</t>
  </si>
  <si>
    <t>Electric potential;Reviews;Scalability;Smart contracts;Sociology;Transforms;Blockchains</t>
  </si>
  <si>
    <t>A Novel Blockchain based Decentralised Ballot System</t>
  </si>
  <si>
    <t>S. Khaleelullah; D. S. Hemanth; E. Kavitha; B. Viswadutt; B. S. V. Teja</t>
  </si>
  <si>
    <t>Department of Information Technology, Vignan Institute of Technology and Science, Hyderabad, India; Department of Information Technology, Vignan Institute of Technology and Science, Hyderabad, India; Department of Information Technology, Vignan Institute of Technology and Science, Hyderabad, India; Department of Information Technology, Vignan Institute of Technology and Science, Hyderabad, India; Department of Information Technology, Vignan Institute of Technology and Science, Hyderabad, India</t>
  </si>
  <si>
    <t>Online voting is getting increasingly popular in modern society. It has the potential to cut administrative costs while increasing participation rates. Citizens can vote online from any place with an Internet connection, eliminating the need to print ballots or build up polling locations. Despite these benefits, remote voting systems have to be approached with extreme caution since it represents new hazards. A single weakness might make it trivial to manipulate votes on a large scale. Electronic voting systems used in elections must be trustworthy, precise, secure, and practical. However, problems with electronic voting machines may prevent their broad use. To overcome these concerns, blockchain technology was developed, which provides decentralised nodes for vote processing and is utilised to build electronic voting systems. Because it provides shared, not repudiating, and security protection features, this technology is an excellent alternative to standard electronic voting systems. The following article provides an overview of electronic voting systems that use block chain technology. The primary purpose of this analysis was to assess the current state of blockchain-based voting studies and balloting systems as a whole as well as any associated issues, in order to forecast future advances. This study offers a conceptual overview of the anticipated block chain-based electronic voting application, as well as an introduction to the blockchain’s core structure and properties in connection to electronic voting. This investigation indicated that blockchain technology may be able to solve some of the problems now plaguing voting methods. However, the most often raised concerns about blockchain applications are transactions timelines and privacy protection. A based on blockchain technology electronic voting system must be scalable in terms of transaction speed as well as distance voting security. Because of these problems, it was decided that current structures needed to be modified in order to be used in voting systems.</t>
  </si>
  <si>
    <t>10.1109/ICSCSS57650.2023.10169163</t>
  </si>
  <si>
    <t>https://ieeexplore.ieee.org/stamp/stamp.jsp?arnumber=10169163</t>
  </si>
  <si>
    <t>Voting;Electronic;Systems;Blockchain-based;Blockchain;Online;Problems;Speed;Technology</t>
  </si>
  <si>
    <t>Privacy;Electronic voting systems;Costs;Hazards;Blockchains;Internet;Security</t>
  </si>
  <si>
    <t>An Approach Towards Decentralized E-Voting</t>
  </si>
  <si>
    <t>C. Vaidya; C. Kirnapure; J. Rithe; D. Sonkusare; P. Khade; K. Kharche</t>
  </si>
  <si>
    <t>Computer Science Engineering, Rajiv Gandhi College of Engineering and Research, Nagpur, India; Computer Science Engineering, Rajiv Gandhi College of Engineering and Research, Nagpur, India; Computer Science Engineering, Rajiv Gandhi College of Engineering and Research, Nagpur, India; Computer Science Engineering, Rajiv Gandhi College of Engineering and Research, Nagpur, India; Computer Science Engineering, Rajiv Gandhi College of Engineering and Research, Nagpur, India; Computer Science Engineering, Rajiv Gandhi College of Engineering and Research, Nagpur, India</t>
  </si>
  <si>
    <t>2023 11th International Conference on Emerging Trends in Engineering &amp; Technology - Signal and Information Processing (ICETET - SIP)</t>
  </si>
  <si>
    <t>Voting is an essential component of democratic regimes because it allows every member of a community to express their opinions. Voter turnout has decreased recently, while worries about the reliability, security, and accessibility of the current voting technologies have grown. Voting was introduced to address those concerns, however, it still requires full supervision by a central authority. The blockchain is an emerging, decentralized, and distributed technology. A shared, distributed record of all finished transactions or digital activities between all parties involved. Each vote is viewed as a separate transaction in this instance. We store voting transactions on a private blockchain that is built using a peer-to-peer network. Voting specifics are abstracted from the user by programming of this application. While system is running, users will have adequate time to cast their votes. This study is about (decentralized voting system) that protects voters privacy while maintaining transparency and security. The system has three implementation layers: a user interface for voters to register and vote a smart contract and MetaMask wallet for automatic vote transactions on the Ethereum blockchain, and an administrator function for managing the election. The smart contract is programmed to check for registration and validity, and once deployed on the blockchain, it cannot be tampered with. The administrator adds candidate information and manages the election.</t>
  </si>
  <si>
    <t>2157-0485</t>
  </si>
  <si>
    <t>979-8-3503-4842-2</t>
  </si>
  <si>
    <t>10.1109/ICETET-SIP58143.2023.10151527</t>
  </si>
  <si>
    <t>https://ieeexplore.ieee.org/stamp/stamp.jsp?arnumber=10151527</t>
  </si>
  <si>
    <t>Blockchain Technology;Ledger;E-voting;Ethereum;Decentralized applications (DApps);Solidity;Data security;MetaMask;Ganache;Hardhat</t>
  </si>
  <si>
    <t>Privacy;Smart contracts;User interfaces;Programming;Blockchains;Registers;Peer-to-peer computing</t>
  </si>
  <si>
    <t>Optimization of Blockchain Based E-voting</t>
  </si>
  <si>
    <t>S. Khedkar; K. Mahajan; M. Shirole</t>
  </si>
  <si>
    <t>Computer Engineering and IT, Veermata Jijabai Technilogical Institute, Mumbai, India; Computer Engineering and IT, Veermata Jijabai Technilogical Institute, Mumbai, India; Computer Engineering and IT, Veermata Jijabai Technilogical Institute, Mumbai, India</t>
  </si>
  <si>
    <t>2023 8th International Conference on Business and Industrial Research (ICBIR)</t>
  </si>
  <si>
    <t>Modern technology has created the need for information flow to be fast and effective. we have been able to reach this through the internet; the medium, that is, the internet has expedited every folks, by creating the communication cheap and quick. One such innovative technology is blockchain. Having the properties such as immutability, integrity and decentralized architecture, one of the prospective application of blockchain is e-voting. The objective of e-voting system using blockchain is to facilitate transparent, fair and verifiable approach. But the existing e-voting systems using blockchain take more time to reflect the vote casted by the voters as the number of voters increases and make the system slow. In this paper we propose a system which uses a consensus algorithm called PoA to minimize the time for authentication, mining and verification of casted votes. The Proposed system which replaces the PoW consensus algorithm, in existing system, with PoA consensus algorithm, proved to be faster than existing system by more than 9 seconds. Thus this paper highlights how the existing e-voting system using blockchain is slow and how the proposed system optimizes the time required and makes the system faster.</t>
  </si>
  <si>
    <t>979-8-3503-9964-6</t>
  </si>
  <si>
    <t>10.1109/ICBIR57571.2023.10147663</t>
  </si>
  <si>
    <t>https://ieeexplore.ieee.org/stamp/stamp.jsp?arnumber=10147663</t>
  </si>
  <si>
    <t>evoting;blockchain;PoA;OTP;smart contracts</t>
  </si>
  <si>
    <t>Casting;Authentication;Consensus algorithm;Robustness;Blockchains;Fraud;Electronic voting</t>
  </si>
  <si>
    <t>Enhancing E-Voting with Retinal Authentication</t>
  </si>
  <si>
    <t>L. S. Hanne; B. Meenakshi Sundaram; R. M; K. V; A. Meenakshi; S. K. B. V</t>
  </si>
  <si>
    <t>Computer Science and Engineering, New Horizon College of Engineering, Bengaluru, India; Computer Science and Engineering, New Horizon College of Engineering, Bengaluru, India; Computer Science and Engineering, New Horizon College of Engineering, Bengaluru, India; Computer Science and Engineering, New Horizon College of Engineering, Bengaluru, India; Computer Science and Engineering, New Horizon College of Engineering, Bengaluru, India; Computer Science and Engineering, New Horizon College of Engineering, Bengaluru, India</t>
  </si>
  <si>
    <t>2024 International Conference on Computational Intelligence for Security, Communication and Sustainable Development (CISCSD)</t>
  </si>
  <si>
    <t>In modern e-voting systems, ensuring robust security and integrity is paramount. To address this, the paper suggests the integration of retinal authentication as a pioneering method for voter verification. The proposed paper advocates the utilization of iris recognition technology to verify the voters. Leveraging the Daugman algorithm, unique patterns within the eye are meticulously identified, serving as an unparalleled biometric identifier. Subsequently, employing the RSA algorithm, this data is encrypted to fortify its confidentiality. An Artificial Neural Network (ANN) is then employed to authenticate the encrypted patterns, ensuring accuracy and reliability. Once verified, users are granted voting eligibility, marking a significant stride towards eliminating fraudulency of votes and enhancing the efficacy of the current voting infrastructure. By reducing the possibility of duplicate votes, retinal authentication enhances the voting system’s dependability and impartiality. With this creative strategy, we can take a big step forward in maintaining democratic values and strengthening election integrity in the digital age. In such vital applications, retinal authentication is a useful technique for guaranteeing secure and precise identification due to the complexity, stability, and uniqueness of retinal patterns. Hence, this innovative approach not only bolsters security but also fosters trust and transparency in the democratic process.</t>
  </si>
  <si>
    <t>979-8-3503-6540-5</t>
  </si>
  <si>
    <t>10.1109/CISCSD63381.2024.00043</t>
  </si>
  <si>
    <t>https://ieeexplore.ieee.org/stamp/stamp.jsp?arnumber=10898759</t>
  </si>
  <si>
    <t>Iris recognition;Daugman algorithm;Artificial Neural Networks;encryption;duplicate votes;electronic voting;security</t>
  </si>
  <si>
    <t>Electronic voting systems;Authentication;Artificial neural networks;Retina;Information age;Cryptography;Reliability;Electronic voting;Sustainable development;Iris recognition</t>
  </si>
  <si>
    <t>Impact of Decentralization on Electronic Voting Systems: A Systematic Literature Survey</t>
  </si>
  <si>
    <t>R. L. Almeida; F. Baiardi; D. Di Francesco Maesa; L. Ricci</t>
  </si>
  <si>
    <t>Dipartimento di Informatica, Universitá di Pisa, Pisa, Italy; Dipartimento di Informatica, Universitá di Pisa, Pisa, Italy; Dipartimento di Informatica, Universitá di Pisa, Pisa, Italy; Dipartimento di Informatica, Universitá di Pisa, Pisa, Italy</t>
  </si>
  <si>
    <t>30 Nov 2023</t>
  </si>
  <si>
    <t>The modernization of voting methods is a dynamic area of research currently. In the past, innovation in voting methods was limited to the automation of steps in the process through mechanical means. This changed with the introduction of commercial cryptography in the 1970s, whose applications to voting triggered a new era in this research field. Researchers used the following years to apply tools derived from cryptographic methods to build increasingly secure, transparent, and practical electronic voting systems. Despite the effort, a true remote electronic voting system was never achieved with the technology available. The introduction of Bitcoin in 2009 brought much attention to the blockchain concept that supported it. This new data model offered new levels of transparency, data immutability, and pseudo-anonymity that made it attractive and useful to e-voting researchers. Soon after, articles detailing the first blockchain-based e-voting systems were published, and the research field entered a new era. This article presents a study on the evolution of research in electronic voting systems, following a systematic literature review methodology and a chronological evolution from the first systems that employed public cryptographic concepts up to blockchain-based proposals, with the objective of detailing the evolution of the technology as a whole, as well as all the elements, centralised and decentralised, created and used to implement voting systems.</t>
  </si>
  <si>
    <t>10.1109/ACCESS.2023.3336593</t>
  </si>
  <si>
    <t>https://ieeexplore.ieee.org/stamp/stamp.jsp?arnumber=10328599</t>
  </si>
  <si>
    <t>Blockchain;cryptography;e-voting;survey;systematic literature review</t>
  </si>
  <si>
    <t>Electronic voting;Cryptography;Proposals;Surveys;Systematics;Blockchains;Bibliographies</t>
  </si>
  <si>
    <t>Securing the Ballot: Ganache's Role in Modernizing E-Voting</t>
  </si>
  <si>
    <t>G. Mathur; P. S. Chauhan; P. Savita; S. Gupta; P. Jain</t>
  </si>
  <si>
    <t>Department of CSE Cyber Security, SISTec Gandhi Nagar Bhopal, Bhopal, India; Department of CSE Cyber Security, SISTec Gandhi Nagar Bhopal, Bhopal, India; Department of CSE, SISTec Gandhi Nagar Bhopal, Bhopal, India; Tata Consultancy Services Ltd., Pittsburgh, Pennsylvania, USA; Department of CSE Cyber Security, SISTec Gandhi Nagar Bhopal, Bhopal, India</t>
  </si>
  <si>
    <t>2024 4th International Conference on Sustainable Expert Systems (ICSES)</t>
  </si>
  <si>
    <t>3 Dec 2024</t>
  </si>
  <si>
    <t>Ensuring a fair and secure voting mechanism is crucial for any democratic system., allowing individuals to freely express their opinions. The current reliance on Electronic Voting Machines (EVMs)., which store data locally and centrally., poses significant vulnerabilities. Local storage until election day exposes them to potential hacking and instances of “booth hijacking” have been reported. Moreover., incidents of EVM hacking leading to election manipulation have surfaced in recent years., highlighting the need for a more robust approach to safeguarding voting integrity. Presently., there is a lack of means to verify individual votes and ensure EVM integrity. Blockchain technology., known for its decentralized and distributed nature., offers promising solutions across various industries. Integrating blockchain with e-voting systems presents an opportunity to mitigate current vulnerabilities., providing a nearly hack-proof method for recording transactions. This work proposes a secure electronic voting system built on the Ethereum blockchain and smart contracts. By enabling remote voting., it enhances accessibility while ensuring transparency and trustworthiness in the electoral process.</t>
  </si>
  <si>
    <t>979-8-3315-4036-4</t>
  </si>
  <si>
    <t>10.1109/ICSES63445.2024.10763353</t>
  </si>
  <si>
    <t>https://ieeexplore.ieee.org/stamp/stamp.jsp?arnumber=10763353</t>
  </si>
  <si>
    <t>Electronic Voting Machines (EVMs);Ethereum Blockchain;Security;Transparency;Smart Contracts;Voting Integrity</t>
  </si>
  <si>
    <t>Industries;Electric potential;Electronic voting systems;Smart contracts;Blockchains;Recording;Electronic voting;Computer crime;Expert systems</t>
  </si>
  <si>
    <t>Security based Electronic Voting Machine using Xilinx tool</t>
  </si>
  <si>
    <t>G. S. Reddy; S. Radha; K. T. Taufiq; K. D. S. Reddy; K. P. K. Reddy; P. Nagabushanam</t>
  </si>
  <si>
    <t>Department of ECE, CBE, Karunya Institute of Technology and Sciences, IN; Department of ECE, CBE, Karunya Institute of Technology and Sciences, IN; Department of ECE, CBE, Karunya Institute of Technology and Sciences, IN; Department of ECE, CBE, Karunya Institute of Technology and Sciences, IN; Department of ECE, CBE, Karunya Institute of Technology and Sciences, IN; Department of ECE, CBE, Karunya Institute of Technology and Sciences, IN</t>
  </si>
  <si>
    <t>2022 2nd International Conference on Power Electronics &amp; IoT Applications in Renewable Energy and its Control (PARC)</t>
  </si>
  <si>
    <t>9 Mar 2022</t>
  </si>
  <si>
    <t>Electronic voting machines are primary need in a democratic society to avoid rigging in the election process. Earlier in the age-old method, ballot papers are used for voting where there is a lot of scope for hindrance of the voting process. In this paper, we have considered a digital electronic voting system which is designed using VHDL coding in Xilinx tool. Venable switch is provided to start the voting process. 3 contestants are considered in the election process namely party0, party1 and party2. Vswitch is a 2-bit signal used to choose the contestant by the voter to vote for him/her. If venable is not activated and voter tries to vote, the invalid signal is given which indicates vote is not taken unless venable is activated. This digital electronic voting system provides privacy for voters as well as safe, secure and integrity in voting process.</t>
  </si>
  <si>
    <t>978-1-6654-3215-3</t>
  </si>
  <si>
    <t>10.1109/PARC52418.2022.9726556</t>
  </si>
  <si>
    <t>https://ieeexplore.ieee.org/stamp/stamp.jsp?arnumber=9726556</t>
  </si>
  <si>
    <t>Electronic voting machine;block chain;ballot;elections</t>
  </si>
  <si>
    <t>Privacy;Renewable energy sources;Electronic voting systems;VHDL;Switches;Generators;Registers</t>
  </si>
  <si>
    <t>DBE-voting: A Privacy-Preserving and Auditable Blockchain-Based E-Voting System</t>
  </si>
  <si>
    <t>Z. Liu; X. Zhang; L. Lao; G. Li; B. Xiao</t>
  </si>
  <si>
    <t>Department of Computing, The Hong Kong Polytechnic University, Hong Kong; School of Cyber Science and Engineering, Southeast University, Nanjing, China; Department of Computing, The Hong Kong Polytechnic University, Hong Kong; School of Cyber Science and Engineering, Southeast University, Nanjing, China; Department of Computing, The Hong Kong Polytechnic University, Hong Kong</t>
  </si>
  <si>
    <t>ICC 2023 - IEEE International Conference on Communications</t>
  </si>
  <si>
    <t>23 Oct 2023</t>
  </si>
  <si>
    <t>Blockchain technology can construct a distributed and trusted ledger, which can be used for electronic voting (E-voting) systems to ensure the security of voting data and improve government credibility. However, existing blockchain-based solutions cannot fully fulfill five core requirements in E-voting, i.e., auditability, privacy, authentication, correctness, and unreusability, which make them unpractical in the reality. In this paper, we propose a Double Blockchain-based E-voting (DBE-voting) system, which consists of a private blockchain and a public blockchain. In the proposed system, the voter information is only recorded in the private blockchain for further auditing and the voting results are recorded in both blockchains. The voter's privacy can be protected in the private blockchain while the voting results can be queried in the public blockchain for verifying the correctness of the election process. Moreover, the ballot recorded in both blockchains is signed with a valid linkable ring signature to ensure authentication and unreusability. We propose an on-chain and off-chain hybrid storage mechanism to ensure the consistency and correctness of voting data in two blockchains. Experimental results demonstrate that the throughput of our system can reach 29 transactions per second when the block size is 512 KB. The security analysis shows that the DBE-voting is the first blockchain-based system that can meet all five requirements simultaneously.</t>
  </si>
  <si>
    <t>1938-1883</t>
  </si>
  <si>
    <t>978-1-5386-7462-8</t>
  </si>
  <si>
    <t>10.1109/ICC45041.2023.10279692</t>
  </si>
  <si>
    <t>https://ieeexplore.ieee.org/stamp/stamp.jsp?arnumber=10279692</t>
  </si>
  <si>
    <t>E-voting;blockchain;blockchain-based E-voting;Hyperledger Fabric;data consistency</t>
  </si>
  <si>
    <t>Privacy;Authentication;Prototypes;Throughput;Blockchains;Security;Reliability</t>
  </si>
  <si>
    <t>An Overview of Joint Biometric Identification for Secure Online Voting with Blockchain Technology</t>
  </si>
  <si>
    <t>P. Pandiaraja; R. Harishma; J. Haritha; R. S. Karthika</t>
  </si>
  <si>
    <t>Department of Computer Science and Engineering, M.Kumarasamy College of Engineering, Thalavapalayam, Karur, Tamilnadu, India; Department of Computer Science and Engineering, M.Kumarasamy College of Engineering, Thalavapalayam, Karur, Tamilnadu, India; Department of Computer Science and Engineering, M.Kumarasamy College of Engineering, Thalavapalayam, Karur, Tamilnadu, India; Department of Computer Science and Engineering, M.Kumarasamy College of Engineering, Thalavapalayam, Karur, Tamilnadu, India</t>
  </si>
  <si>
    <t>Nowadays, voting is done electronically, which has various characteristics which is different from current voting methods. Though there are many demerits in the e-voting systems like voter fraud, requires high security features, damages to the machines can cause the problem of loss of votes. This provides many of the advanced features compared to the other voting mechanisms. These drawbacks can overcome by Online E-Voting with joint biological identity-based authentication such face and finger print based biometric authentication system. The feature extraction process uses the algorithm of Haar-Cascade for face recognition and Minutiae features for finger print recognition. The biometric data are encrypted and stored in voting database secure manner. These details are stored in database for further validation. The encryption process utilizes the ECC algorithm. For login process user will check using OTP and voter id details. Then the biometric verification is processing for predicting user authentication. Then voters are allowed to make vote for specific candidate. Blockchain is an emerging technology which is used for securing the votes and hashes in cryptography is used for the verification of the voters. A Successful vote can be considered as a transaction in blockchain. Each vote is stored as a block in the backend database of the blockchain. This offers features like one person one vote of the voting mechanism. The user-friendly interface fosters a seamless voting experience, while robust security features safeguard against fraud and multiple voting.</t>
  </si>
  <si>
    <t>10.1109/ICIMIA60377.2023.10426344</t>
  </si>
  <si>
    <t>https://ieeexplore.ieee.org/stamp/stamp.jsp?arnumber=10426344</t>
  </si>
  <si>
    <t>Online Voting;OTP Verification;Joint Biometric Authentication;Haar Cascade Classification;Minutiae feature Extraction;Blockchain Technology</t>
  </si>
  <si>
    <t>Databases;Face recognition;Authentication;Fingerprint recognition;Feature extraction;Blockchains;Electronic voting</t>
  </si>
  <si>
    <t>Blockchain and Internet of Things (IoT) Enabled Smart E-Voting System</t>
  </si>
  <si>
    <t>D. Kumar; R. Kumar Dwivedi</t>
  </si>
  <si>
    <t>In the present situation, most people are not satisfied with the final result of the voting system. This is because the current system for voting is centralized and fully controlled by the election commission. So, there is a chance that the central body can be compromised or hacked and the final result can be tempered. In this direction, a decentralized, Blockchain and IoT based methodology for voting system is devised and presented in this paper. Blockchain is totally transparent, secured and immutable technique because it uses concept like encryption, decryption, hash function, consensus and Merkle tree etc. which make Blockchain Technology an appropriate platform for storing and sharing the data in a secured and anonymous manner. IoT makes use of biometric sensors using which people can cast their votes in not only physical mode but also in digital mode. As a response, a message is received to the owner for casting his vote to ensure the authentication. In this way, the present voting system is more secure and trust-worthy by using the properties of both Blockchain and IoT, and therefore, election process in the democratic countries is valued more. The proposed method ensures security as well as reduces the computational time as compared to the existing approaches.</t>
  </si>
  <si>
    <t>10.1109/IDCIoT56793.2023.10053462</t>
  </si>
  <si>
    <t>https://ieeexplore.ieee.org/stamp/stamp.jsp?arnumber=10053462</t>
  </si>
  <si>
    <t>Security;Blockchain;Consensus;Smart Contract;Merkle Tree;Hash;Nonce;IoT</t>
  </si>
  <si>
    <t>Hash functions;Casting;Authentication;Blockchains;Encryption;Internet of Things;Security</t>
  </si>
  <si>
    <t>Blockchain in Electronic Voting: A Systematic Review of Security, Scalability, and Emerging Technologies</t>
  </si>
  <si>
    <t>S. Gupta; N. Tyagi</t>
  </si>
  <si>
    <t>Department of Computer Science and Engineering, Amity School of Engineering &amp; Technology, Amity University, Uttar Pradesh, India; Department of Computer Science and Engineering, Amity School of Engineering &amp; Technology, Amity University, Uttar Pradesh, India</t>
  </si>
  <si>
    <t>Blockchain technology has emerged as a promising solution for enhancing the security, transparency, and efficiency of electronic voting systems. This review paper presents a comprehensive analysis of recent research papers, examining various cryptographic techniques, consensus mechanisms, and blockchain frameworks designed to address critical issues such as voter anonymity, coercion resistance, and election integrity. The findings are categorized into key themes: security, privacy, scalability, verifiability, and performance, with an emphasis on advanced methods like biometric encryption and quantum key distribution. Emerging trends, including quantum cryptography and decentralized governance, are explored as future avenues for innovation. Despite these advancements, challenges related to governance, user engagement, legal frameworks, and system interoperability persist. The paper concludes by identifying the need for further research into scalability and security improvements, as well as the seamless integration of blockchain solutions with existing electoral infrastructure to enable real-world adoption</t>
  </si>
  <si>
    <t>10.1109/IITCEE64140.2025.10915302</t>
  </si>
  <si>
    <t>https://ieeexplore.ieee.org/stamp/stamp.jsp?arnumber=10915302</t>
  </si>
  <si>
    <t>Blockchain;Voting systems;Zero-knowledge proofs;Consensus mechanisms;Verifiability;Decentralized governance</t>
  </si>
  <si>
    <t>Privacy;Technological innovation;Electric potential;Law;Scalability;Market research;Blockchains;Consensus protocol;Quantum key distribution;Electronic voting</t>
  </si>
  <si>
    <t>Secure Transmission of Ballots Using Blind Signature for Electronic Voting</t>
  </si>
  <si>
    <t>M. A. Based; R. Kabir; A. B. M. T. -U. Islam; M. S. Uddin</t>
  </si>
  <si>
    <t>Department of Computer Science &amp; Engineering, Dhaka International University, Dhaka, Bangladesh; Department of Computer Science &amp; Engineering, Dhaka International University, Dhaka, Bangladesh; Department of Computer Science &amp; Engineering, Dhaka International University, Dhaka, Bangladesh; Department of Computer Science &amp; Engineering, Jahangirnagar University, Dhaka, Bangladesh</t>
  </si>
  <si>
    <t>2024 IEEE International Conference on Information Technology, Electronics and Intelligent Communication Systems (ICITEICS)</t>
  </si>
  <si>
    <t>22 Aug 2024</t>
  </si>
  <si>
    <t>In a blind signature system, the signer signs a digital document without being aware of the content of the message being signed. This technique is meant to ensure signature legitimacy while keeping the signer in the dark about the message's contents. Blind signatures can be used for secure ballot transmission in electronic voting (e-voting) to enhance privacy and ensure the confidentiality of voters' choices. The concept of blind signatures is particularly valuable in the context of electronic voting systems, where preserving voter anonymity is a crucial consideration. This work proposes an e-voting scheme and implements blind signatures using the Rivest-Shamir-Adleman algorithm for secure transmission of ballots. In this proposed e-voting scheme, the signer signs ballots only for the eligible voters using the blind signature technology. Without knowing the voters' identities, other parties can confirm the legitimacy of the ballots. Thus, this scheme preserves the ballot's authenticity while protecting voters' privacy. Voters can login and register using a token-based authentication method.</t>
  </si>
  <si>
    <t>979-8-3503-8269-3</t>
  </si>
  <si>
    <t>10.1109/ICITEICS61368.2024.10625521</t>
  </si>
  <si>
    <t>https://ieeexplore.ieee.org/stamp/stamp.jsp?arnumber=10625521</t>
  </si>
  <si>
    <t>E-voting;Blind Signature;Public Key;Private Key;Encryption</t>
  </si>
  <si>
    <t>Privacy;Authentication;Fingerprint recognition;Elliptic curve cryptography;Registers;Encryption;Electronic voting</t>
  </si>
  <si>
    <t>Biometric-based Smart Electronic Voting System Using Internet of Things</t>
  </si>
  <si>
    <t>V. A; D. Kumar R; P. V. C; V. Srikanth</t>
  </si>
  <si>
    <t>Department of Computer Science of Engineering, Sri Sairam Engineering College, Chennai, India; Department of Computer Science of Engineering, Sri Sairam Engineering College, Chennai, India; Department of Computer Science of Engineering, Sri Sairam Engineering College, Chennai, India; Department of Computer Science of Engineering, Sri Sairam Engineering College, Chennai, India</t>
  </si>
  <si>
    <t>2023 Intelligent Computing and Control for Engineering and Business Systems (ICCEBS)</t>
  </si>
  <si>
    <t>The electoral commission encounters a number of issues throughout every election. Duplication, unlawful voting, and erroneous confirmation of the order of casting the ballots are the most prevalent problems the electoral commission encounters. This concept employs iris recognition to replace the present voting system with a new, secure one. One of the most reliable biometrics for identifying people is the iris. This post's primary objective is to prevent individuals from voting more than once. This study's main focus is an enhanced voting mechanism that uses both fingerprints and eyes. In the sophisticated voting system being created for this project, iris and fingerprint technologies are utilized. Each voter's iris is being scanned, and the information is being entered into a voter database along with the relevant AADHAR card number. Only when the voter's fingerprint matches the saved value is the voting procedure deemed successful. When a voter arrives, their iris is detected, and the image obtained is compared to their voting history. When the iris is picked up, we access the voter's data from our PC and contrast it with the voter's fingerprint. The person is permitted to cast a vote if both facts are true. The existing voting system is insecure because some voters cast false ballots or have multiple registrations. In this essay, voter security is thoroughly examined, and false voters are eradicated in order to strengthen and improve the credibility of the voting system. After voting is successfully finished, the results are stored in the cloud using IoT. Data collection and calculations are done automatically. The results are displayed in IoT at the conclusion of the day after the total votes and data have been automatically calculated. Less time will be spent storing voting machines, and less unauthorised people will replace voting equipment.</t>
  </si>
  <si>
    <t>979-8-3503-9458-0</t>
  </si>
  <si>
    <t>10.1109/ICCEBS58601.2023.10449050</t>
  </si>
  <si>
    <t>https://ieeexplore.ieee.org/stamp/stamp.jsp?arnumber=10449050</t>
  </si>
  <si>
    <t>Technological innovation;Voting;Fingerprint recognition;Retina;Security;Reliability;Iris recognition</t>
  </si>
  <si>
    <t>A decentralized and trustless e-voting system based on blockchain technology</t>
  </si>
  <si>
    <t>D. Golnarian; K. Saedi; B. Bahrak</t>
  </si>
  <si>
    <t>School of Electrical and Computer Engineering, College of Engineering, University of Tehran, Tehran, Iran; School of Electrical and Computer Engineering, College of Engineering, University of Tehran, Tehran, Iran; School of Electrical and Computer Engineering, College of Engineering, University of Tehran, Tehran, Iran</t>
  </si>
  <si>
    <t>2022 27th International Computer Conference, Computer Society of Iran (CSICC)</t>
  </si>
  <si>
    <t>Voting is essential for any modern society. E-voting has been grabbed remarkable attention in recent years as it reduces the cost of the process and increases transparency. Blockchain technology opened the door to a new approach to evoting. Some studies were conducted to design e-voting schemes utilizing blockchain as a public bulletin board, providing the ability for verifiability and self-tallying. In this paper, we propose a novel trustless e-voting scheme based on blockchain technology that minimizes the intervention of authorities in the process, and voters can vote remotely using their own mobile devices. This scheme prevents voters from selling their votes, and anyone can cast his/her vote for free. In addition, everyone in the network can tally the final result and verify the correctness of the votes.</t>
  </si>
  <si>
    <t>978-1-6654-8027-7</t>
  </si>
  <si>
    <t>10.1109/CSICC55295.2022.9780507</t>
  </si>
  <si>
    <t>https://ieeexplore.ieee.org/stamp/stamp.jsp?arnumber=9780507</t>
  </si>
  <si>
    <t>E-voting;Blockchain;Trustless;Zero-Knowledge Proof;Mix-Net</t>
  </si>
  <si>
    <t>Costs;Mobile handsets;Blockchains;Electronic voting</t>
  </si>
  <si>
    <t>Blockchain-based Electronic Voting System for Modern Democracy: A Review</t>
  </si>
  <si>
    <t>D. Weiss; J. Wolmer; A. Vatsa</t>
  </si>
  <si>
    <t>Deep Chain Lab, Fairleigh Dickinson University and a student of Tenafly High School, Tenafly, NJ; Deep Chain Lab, Fairleigh Dickinson University and a student of Tenafly High School, Tenafly, NJ; Department of Computer Science, Fairleigh Dickinson University, Teaneck, NJ</t>
  </si>
  <si>
    <t>2022 IEEE Integrated STEM Education Conference (ISEC)</t>
  </si>
  <si>
    <t>31 Jan 2023</t>
  </si>
  <si>
    <t>Electoral integrity is not only imperative for countries that are ruled by democracy, but it is also influential in enhancing public voters’ confidence and accountability. Also, security, integrity and, trust are three essential pillars of fair and modern democracy. The use of blockchain technology leverages the expected level of protection. Also, it provides cheaper, faster, and immutable service to the liquid democracy where voters can review their casted votes at any instant. Thus, there is a need to use blockchain-based electronic voting systems. E-voting systems can be defended easily and efficiently using the blockchain principles of universal ownership, transaction format, and storage in a chain. Another wall between freedom and the fall of democracy is that to change results; one would need approval from everyone who voted and to go back through each block in the chain to get to a specific transaction. Using Smart Contracts erase the middleman of current systems and are digital documentation of the transaction and proof for certification of votes. Also, this system fulfills the essential requirements of e-voting systems which includes: no coerce to voters, no traceability of voters’ identity, the assurance and proof of vote, no one could change the casted votes, the counting of votes and election result must be decentralized, security and integrity of ballot to cast individual votes. There are many proposed frameworks are available in the literature. Therefore, this paper reviewed those existing frameworks and found the essential requirements and possible solutions to implement in the e-voting system.</t>
  </si>
  <si>
    <t>2330-331X</t>
  </si>
  <si>
    <t>978-1-6654-8429-9</t>
  </si>
  <si>
    <t>10.1109/ISEC54952.2022.10025096</t>
  </si>
  <si>
    <t xml:space="preserve">Fairleigh Dickinson University; </t>
  </si>
  <si>
    <t>https://ieeexplore.ieee.org/stamp/stamp.jsp?arnumber=10025096</t>
  </si>
  <si>
    <t>e-Voting System;Blockchain;Ethereum;Democracy;Federal Election Commission (FEC)</t>
  </si>
  <si>
    <t>Humanities;Electric potential;Electronic voting systems;Systematics;Liquids;Smart contracts;Market research</t>
  </si>
  <si>
    <t>Safe Count: A Two-Step Verification Based Voting System</t>
  </si>
  <si>
    <t>S. Chavan; T. Darekar; N. Chavhan; Y. Deore; R. Suryawanshi</t>
  </si>
  <si>
    <t>Department of Mechanical Engineering, Vishwakarma Institute of Technology, Pune, Maharashtra; Department of Mechanical Engineering, Vishwakarma Institute of Technology, Pune, Maharashtra; Department of Mechanical Engineering, Vishwakarma Institute of Technology, Pune, Maharashtra; Department of Mechanical Engineering, Vishwakarma Institute of Technology, Pune, Maharashtra; Department of Multidisciplinary Engineering, Vishwakarma Institute of Technology, Pune, Maharashtra</t>
  </si>
  <si>
    <t>2024 International Conference on Emerging Smart Computing and Informatics (ESCI)</t>
  </si>
  <si>
    <t>17 Apr 2024</t>
  </si>
  <si>
    <t>The rise in the number of manipulations of the votes and mishandling of the EVM machines has been observed in the past few years. Taking this issue into consideration, a working project has been designed and implemented to improve the voting system. It will help maintain the fairness of the elections and ensure that an ethical candidate comes to power. This project is a blend of two existing technologies, i.e., RFID technology and electronic voting machines. These two technologies can be combined so that more accountability and transparency in the process of elections can be maintained. The project's biometric verification component will boost the voting system's security and precision. Facial recognition technology will make sure that each voter is who they say they are and prevent proxy voting. A cross-reference will be made between the RFID card's distinctive identity and the voter's biometric information to ensure that only eligible voters can cast ballots. The suggested initiative would guarantee that there is no compulsion and lessen the possibility that any electorate will cast more than one or two ballots. It will work on reducing the number of threats involved during the elections. The main motive of the project is to make sure that the election process is carried out in a safer way such that it does not hamper the results of the elections.</t>
  </si>
  <si>
    <t>979-8-3503-0661-3</t>
  </si>
  <si>
    <t>10.1109/ESCI59607.2024.10497327</t>
  </si>
  <si>
    <t>https://ieeexplore.ieee.org/stamp/stamp.jsp?arnumber=10497327</t>
  </si>
  <si>
    <t>Biometric Verification;EVM;Fingerprint Scanner;RFID;Voting System</t>
  </si>
  <si>
    <t>Ethics;Face recognition;Merging;Reliability engineering;Security;Informatics;Electronic voting</t>
  </si>
  <si>
    <t>Hybrid Voting System Using Blockchain</t>
  </si>
  <si>
    <t>R. V. Nikhare</t>
  </si>
  <si>
    <t>Department of Computer Science &amp; Engineering, National Institute of Technology Karnataka, Surathkal, Mangalore, India</t>
  </si>
  <si>
    <t>Voting is a vital pillar of democracy, upholding the principles of representation and public expression. Over time, the quest for secure and efficient systems has driven the transition from paper ballots to Electronic Voting Machines (EVMs). Nonetheless, persistent concerns surrounding EVM security have spurred the exploration of blockchain-based voting systems. The inherent attributes of transparency and immutability offered by blockchain technology hold promise in augmenting the security and integrity of the voting process. However, blockchain-based voting systems encounter their own distinct challenges. This paper presents a pioneering hybrid voting system model that harmonizes the merits of existing systems with the potential of blockchain technology. In this hybrid model, the authentication of voters is collaboratively facilitated by government employees and blockchain technology. Subsequently, voters can securely register their votes within the blockchain. Striving to strike a delicate equilibrium between convenience and security, this model aims to engender a resilient and all-encompassing voting system that inspires trust. A comprehensive assessment of the strengths and limitations inherent in traditional voting systems is undertaken, while simultaneously exploring the vast potential of blockchain technology. By effectively addressing the concerns pertaining to security and integrity, the proposed hybrid model aspires to forge a path toward a voting system that is both resilient and unequivocally trusted.</t>
  </si>
  <si>
    <t>10.1109/ICCCNT61001.2024.10726239</t>
  </si>
  <si>
    <t>https://ieeexplore.ieee.org/stamp/stamp.jsp?arnumber=10726239</t>
  </si>
  <si>
    <t>voting;democracy;EVM;security;blockchain;transparency;integrity;authentication;hybrid model</t>
  </si>
  <si>
    <t>Computational modeling;Government;Authentication;Blockchains;Registers;Security;Electronic voting</t>
  </si>
  <si>
    <t>Blockchain-based E-Voting Technology: Opportunities and Challenges</t>
  </si>
  <si>
    <t>P. Khanpara; S. Patel; S. Valiveti</t>
  </si>
  <si>
    <t>CSE Department, Nirma University, Ahmedabad, India; CSE Department, Nirma University, Ahmedabad, India; CSE Department, Nirma University, Ahmedabad, India</t>
  </si>
  <si>
    <t>2022 7th International Conference on Communication and Electronics Systems (ICCES)</t>
  </si>
  <si>
    <t>29 Jul 2022</t>
  </si>
  <si>
    <t>In a country like India, resolution of any major issue or conflict primarily lies in the hands of the government. Given that India is one of the world's largest democracies, the voting system is one of the most essential phases, considering its limitations. The voting system is mostly based on a centralized system. As a result, there are many chances of risks like vote tampering, security, transparencies, DoS attacks and many more. Due to these problems, the population of the world, is not fully trusting the voting system. The motive is to overcome the abovementioned loopholes and provide the nation a better environment for a better government. The one solution came out to overcome this problem is a Blockchain Technology. Blockchain is a method of storing information in such a way that it is difficult or impossible to edit, hack, or trick the system. The Blockchain is a distributed ledger that can efficiently and verifiably record transactions between two parties. The Blockchain Technology is used to protect the data from theft and to prevent vote tampering. This paper presents the study and analysis of various blockchain-based voting mechanisms.</t>
  </si>
  <si>
    <t>978-1-6654-9634-6</t>
  </si>
  <si>
    <t>10.1109/ICCES54183.2022.9835721</t>
  </si>
  <si>
    <t>https://ieeexplore.ieee.org/stamp/stamp.jsp?arnumber=9835721</t>
  </si>
  <si>
    <t>Blockchain;E-Voting;Smart Contract;Proof-of-Work;Ethereum</t>
  </si>
  <si>
    <t>Distributed ledger;Computer hacking;Sociology;Blockchains;Security;Reliability;Electronic voting</t>
  </si>
  <si>
    <t>Formal Verification of Blockchain and IoT-based E-Voting System Using SPIN</t>
  </si>
  <si>
    <t>M. Rashid; I. Rasool; N. A. Zafar; E. AlKhammash</t>
  </si>
  <si>
    <t>Dept of Computer Science, COMSATS University Islamabad, Sahiwal Campus, Pakistan; Dept of Computer Science, COMSATS University Islamabad, Sahiwal Campus, Pakistan; Dept of Computer Science, COMSATS University Islamabad, Sahiwal Campus, Pakistan; Dept of Computer Science, College of Computer and Information, Technology Taif University, Saudi Arabia</t>
  </si>
  <si>
    <t>2023 2nd International Conference on Emerging Trends in Electrical, Control, and Telecommunication Engineering (ETECTE)</t>
  </si>
  <si>
    <t>E-voting systems is great step toward maintaining democracy of countries because they are providing security, privacy, accessibility and fast countability. Blockchain and Internet of Things (IoT) increase further reliability because Blockchain makes voting more transparent and immutable. A mistake like alteration of results, miscounting and less privacy in system can cause huge loss of money, time, faith and effort of human beings. To tackle these errors our system must be correct. Therefore, we address problem related to correctness of e-voting system and try to ensure correctness using SPIN model checker by doing its formal verification. E-voting system are proposed with many different approaches in different studies and those system verifications are done using different model checking tools. But no one has used SPIN model checker in the area of e-voting system verification. In this work, we formally specify the e-voting system using the formal specification language, i.e., Process or Protocol Meta Language (PROMELA). We create a program graph for this process through the SPIN Model checker and describe safety properties using Linear Temporal Logic (LTL) in the form of a formula. The formal verification is performed to ensure correctness by giving the program graph and LTL formulas as input to the SPIN model checker to check whether the properties are satisfied with the program graph.</t>
  </si>
  <si>
    <t>979-8-3503-0565-4</t>
  </si>
  <si>
    <t>10.1109/ETECTE59617.2023.10396747</t>
  </si>
  <si>
    <t>https://ieeexplore.ieee.org/stamp/stamp.jsp?arnumber=10396747</t>
  </si>
  <si>
    <t>Model checking;Formal Methods;SPIN;LTL;Blockchain;E-Voting;Internet of Things;Program Graph</t>
  </si>
  <si>
    <t>Privacy;System verification;Model checking;Proof of Work;Safety;Internet of Things;Reliability</t>
  </si>
  <si>
    <t>Securing Democracy: Implementing a Blockchain-Based E-Voting System in Libya</t>
  </si>
  <si>
    <t>Z. Salem; S. Elrabiei</t>
  </si>
  <si>
    <t>Department of Computer Engineering, University of Tripoli, Tripoli, Libya; Department of Computer Engineering, University of Tripoli, Tripoli, Libya</t>
  </si>
  <si>
    <t>2024 IEEE 4th International Maghreb Meeting of the Conference on Sciences and Techniques of Automatic Control and Computer Engineering (MI-STA)</t>
  </si>
  <si>
    <t>The local election system is based on traditional paper methods, which poses various risks to the security and integrity of the electoral process. In an effort to address these challenges and improve the accuracy and transparency of elections in Libya, this paper proposes the implementation of a blockchain-based e-voting system. Leveraging blockchain's decentralized nature, cryptographic foundations, and transparency, the proposed system aims to replace the paper-based method and provide a secure and transparent solution that ensures the integrity and tamper-proof platform of the election process. Additionally, the implementation of a proof-of-work consensus algorithm will ensure that the system is decentralized and operates in a transparent manner, ensuring the accuracy and security of the election results. This paper will provide a viable solution to the existing challenges in the Libyan election system and support the country's journey towards a more secure, transparent, and democratic future.</t>
  </si>
  <si>
    <t>979-8-3503-7263-2</t>
  </si>
  <si>
    <t>10.1109/MI-STA61267.2024.10599690</t>
  </si>
  <si>
    <t>https://ieeexplore.ieee.org/stamp/stamp.jsp?arnumber=10599690</t>
  </si>
  <si>
    <t>E-Voting;Blockchain Technology;Decentralization;Trustless System;Proof of Work (PoW)</t>
  </si>
  <si>
    <t>Privacy;Electric potential;Accuracy;Conferences;Consensus algorithm;Proof of Work;Elliptic curve cryptography</t>
  </si>
  <si>
    <t>Secured E-Voting System Implementation Using Block-Chain Network</t>
  </si>
  <si>
    <t>P. Rajendra Prasad; R. Z. Ahmed</t>
  </si>
  <si>
    <t>Department of Electronics and Communication Engineering, Ramaiah Institute of Technology, Bangalore, India; Department of Electronics and Communication Engineering, Ramaiah Institute of Technology, Bangalore, India</t>
  </si>
  <si>
    <t>2023 IEEE International Conference on Electronics, Computing and Communication Technologies (CONECCT)</t>
  </si>
  <si>
    <t>4 Sep 2023</t>
  </si>
  <si>
    <t>Electronic-Voting (E-Voting) system influences the real time with its cost effectiveness and increases the voter turnout at the ballots. Voters can give their vote from wherever they are, also no need to stand and wait for the opportunity. Unlike the electoral system, there are numerous traditional systems, which persist with the usage of ballot paper in its implementation. The issue of protection and transparency is a threat from nevertheless huge elections with the traditional machine (offline). The present ongoing voting technology is not safe enough to conquer the vulnerabilities in large-scale manipulations of votes. Electronic voting must be admissible, precise and secure when used for elections. Because of these issues, it became decided that the existing frameworks want to be stepped forward to be utilized in balloting systems. Block chain technology came into existence to erase all these difficulties. It offers decentralized nodes for EVoting and each vote here has proof of work, so theoretically impossible for voting proxies. Each block of the block chain technology system is hashed and if one of the blocks changes then it automatically changes the adjacent and providing the perfect replacement for the trivial voting system with distributed, nonrepudiation, security protection characteristics. That is why it sounds impossible to break into the network to make changes. Finding those blackholes may change the direction of thinking and it may result in the best outcome. This has afforded a conceptual description of the meant block chain-based digital vote casting utility and an advent to the essential shape and characteristics of the block chain in connection to electronic voting. Because of this examination, it was observed that block chain structures may additionally assist resolve some of the plights that now plague in the election structures.</t>
  </si>
  <si>
    <t>2766-2101</t>
  </si>
  <si>
    <t>979-8-3503-3439-5</t>
  </si>
  <si>
    <t>10.1109/CONECCT57959.2023.10234779</t>
  </si>
  <si>
    <t>https://ieeexplore.ieee.org/stamp/stamp.jsp?arnumber=10234779</t>
  </si>
  <si>
    <t>chain;ethereum;e-voting;and security.</t>
  </si>
  <si>
    <t>Casting;Costs;Shape;Scalability;Real-time systems;Blockchains;Security</t>
  </si>
  <si>
    <t>E-Voting via Upgradable Smart Contracts on Blockchain</t>
  </si>
  <si>
    <t>M. Saim; M. Mamoon; I. Shah; A. Samad</t>
  </si>
  <si>
    <t>Department of Computer Engineering, Zakir Husain College of Engineering and Technology, Aligarh Muslim University, Aligarh, India; Department of Computer Engineering, Zakir Husain College of Engineering and Technology, Aligarh Muslim University, Aligarh, India; Department of Computer Engineering, Zakir Husain College of Engineering and Technology, Aligarh Muslim University, Aligarh, India; Department of Computer Engineering, Zakir Husain College of Engineering and Technology, Aligarh Muslim University, Aligarh, India</t>
  </si>
  <si>
    <t>2022 International Conference on Futuristic Technologies (INCOFT)</t>
  </si>
  <si>
    <t>13 Apr 2023</t>
  </si>
  <si>
    <t>The proposed work is a blockchain-based E-Voting system which is designed to incorporate privacy, authenticity, and verifiability in the electoral process. Solidity programming language is used to implement smart contracts stored on the Ethereum blockchain which are executed automatically when predefined conditions are met. An Ethereum-based E-Voting decentralised application is deployed which authenticates users with the help of biometric factors and verifies it with the existing E-Aadhaar database.In this model, the paper presents the novel idea of deploying an upgradable smart contract where the election manager can decide whether the voting application would require either a version change, virtual upgrades or feature modifications in the future. This is achieved by using the OpenZeppelin plugin deployed on truffle which uses the concept of ‘‘proxy pattern.’’ This methodology helps us to improve and enhance the logic of smart contracts that are normally non-editable once deployed. The parameters used for authentication include the user’s EmailID, Registration ID(Aadhar), and facial scan for biometric verification along with other details related to the voter’s biodata.</t>
  </si>
  <si>
    <t>978-1-6654-5046-1</t>
  </si>
  <si>
    <t>10.1109/INCOFT55651.2022.10094482</t>
  </si>
  <si>
    <t>https://ieeexplore.ieee.org/stamp/stamp.jsp?arnumber=10094482</t>
  </si>
  <si>
    <t>E-Voting;Ethereum;Solidity;Upgradable Smart Contract;Blockchain;OpenZeppelin</t>
  </si>
  <si>
    <t>Privacy;Codes;Biometrics (access control);Scalability;Smart contracts;Sociology;Blockchains</t>
  </si>
  <si>
    <t>Assessing Electoral Integrity: Paillier’s Partial Homomorphic Encryption in E-Voting System</t>
  </si>
  <si>
    <t>Z. Galymzhankyzy; I. Rinatov; A. Abdiraman; S. Unaybaev</t>
  </si>
  <si>
    <t>Department of Intelligence Systems and Cybersecurity, Astana IT University, Astana, Kazakhstan; Department of Intelligence Systems and Cybersecurity, Astana IT University, Astana, Kazakhstan; Department of Intelligence Systems and Cybersecurity, Astana IT University, Astana, Kazakhstan; Department of Intelligence Systems and Cybersecurity, Astana IT University, Astana, Kazakhstan</t>
  </si>
  <si>
    <t>2024 IEEE 4th International Conference on Smart Information Systems and Technologies (SIST)</t>
  </si>
  <si>
    <t>15 Aug 2024</t>
  </si>
  <si>
    <t>In today’s digital age, electronic voting systems are at the forefront of advancing democratic practices. This study delves into the use of the Paillier algorithm’s Partial Homomorphic Encryption (PHE) properties within an electronic voting framework. With a strong emphasis on safeguarding data security and ensuring voter anonymity, the proposed model upholds the integrity and confidentiality of the voting process. The implementation of the Paillier cryptosystem in Python offers a secure, efficient, and scalable solution for e-voting. A thorough comparison with traditional and other homomorphic encryption methods highlights the superior security and computational efficiency of our approach, making it a promising avenue for enhancing the electoral process.</t>
  </si>
  <si>
    <t>979-8-3503-7486-5</t>
  </si>
  <si>
    <t>10.1109/SIST61555.2024.10629522</t>
  </si>
  <si>
    <t>https://ieeexplore.ieee.org/stamp/stamp.jsp?arnumber=10629522</t>
  </si>
  <si>
    <t>Electronic Voting System;Partial Homomorphic Encryption;Paillier’s Algorithm;Python;Data Security;Voter Privacy</t>
  </si>
  <si>
    <t>Privacy;Electronic voting systems;Data security;Computational modeling;Information age;Data models;Computational efficiency</t>
  </si>
  <si>
    <t>A Blockchain-Based Self-Tallying Voting Protocol in Decentralized IoT</t>
  </si>
  <si>
    <t>Y. Li; W. Susilo; G. Yang; Y. Yu; D. Liu; X. Du; M. Guizani</t>
  </si>
  <si>
    <t>Institute of Cybersecurity and Cryptology, School of Computing and Information Technology, University of Wollongong, Wollongong, NSW, Australia; Institute of Cybersecurity and Cryptology, School of Computing and Information Technology, University of Wollongong, Wollongong, NSW, Australia; Institute of Cybersecurity and Cryptology, School of Computing and Information Technology, University of Wollongong, Wollongong, NSW, Australia; School of Computer Science, Shaanxi Normal University, Xi&amp;#x0027;an, Shaanxi, China; Data61, CSIRO, Marsfield, NSW, Australia; Department of Computer and Information Sciences, Temple University, Philadelphia, PA, USA; Department of Computer Science and Engineering, Qatar University, Doha, Qatar</t>
  </si>
  <si>
    <t>IEEE Transactions on Dependable and Secure Computing</t>
  </si>
  <si>
    <t>14 Jan 2022</t>
  </si>
  <si>
    <t>The Internet of Things (IoT) is experiencing explosive growth and has gained extensive attention from academia and industry in recent years. However, most of the existing IoT infrastructures are centralized, which may cause the issues of unscalability and single-point-of-failure. Consequently, decentralized IoT has been proposed by taking advantage of the emerging technology called blockchain. Voting systems are widely adopted in IoT, for example a leader election in wireless sensor networks. Self-tallying voting systems are alternatives to unsuitable, traditional centralized voting systems in decentralized IoT. Unfortunately, self-tallying voting systems inherently suffer from fairness issues, such as adaptive and abortive issues caused by malicious voters. To address these issues, in this article, we introduce a framework of the self-tallying voting system in decentralized IoT based on blockchain. We propose a concrete construction and prove that the proposed system satisfies all the security requirements, including fairness, dispute-freeness, and maximal ballot secrecy. We simulate the algorithms on a laptop, an Android phone, and a Raspberry Pi to test the time consumption and evaluate the gas cost of each algorithm in a private blockchain as well. The implementation results demonstrate the practicability of our system.</t>
  </si>
  <si>
    <t>1941-0018</t>
  </si>
  <si>
    <t>10.1109/TDSC.2020.2979856</t>
  </si>
  <si>
    <t xml:space="preserve">National Key Research and Development Program of China(grant numbers:2017YFB0802000); National Natural Science Foundation of China(grant numbers:61872229,61960206014); National Cryptography Development Fund during the 13th Five-year Plan Period(grant numbers:MMJJ20170216); Basic Research Program of Qinghai Province(grant numbers:2020-ZJ-701); </t>
  </si>
  <si>
    <t>https://ieeexplore.ieee.org/stamp/stamp.jsp?arnumber=9031381</t>
  </si>
  <si>
    <t>Internet-of-things;E-voting;self-tallying;blockchain;zero-knowledge proof</t>
  </si>
  <si>
    <t>Protocols;Electronic voting;Internet of Things;Cryptography</t>
  </si>
  <si>
    <t>10 Mar 2020</t>
  </si>
  <si>
    <t>A Comprehensive Evaluation of Secured Electronic Voting System Design based on Face Biometric Authentication Policy</t>
  </si>
  <si>
    <t>P. Potluri; R. Jayakarthik; S. Agarwal; S. S; V. P. S; A. R</t>
  </si>
  <si>
    <t>Cse Department, Swarnandhra College of Engineering and Technology, Sitarampuram Narsapuram; Dept of Computer Science, Saveetha College of Liberal Arts and Sciences SIMATS; Department of Information Technology, GL Bajaj Institute of Technology and Management, Gr. Noida; Department of IT, R.M.K Engineering College, Chennai; Electrical and Electronics Engineering, GST, GITAM Deemed to be University, Telangana, India; Department of ECE, R.M.D Engineering College, R. S. M Nagar, Gummidipoondi</t>
  </si>
  <si>
    <t>2024 8th International Conference on I-SMAC (IoT in Social, Mobile, Analytics and Cloud) (I-SMAC)</t>
  </si>
  <si>
    <t>In the field of electronic voting systems, ensuring secure and reliable authentication mechanisms is paramount to safeguarding the integrity and fairness of the democratic process. Face biometric authentication has emerged as a promising approach, integrating advanced deep learning algorithms for accurate and efficient verification of voters based on their facial features. This paper presents a comprehensive overview of the system architecture and design considerations for integrating face biometric authentication into electronic voting systems. It describes the hardware and software components essential for system functionality, discusses the selection of appropriate technologies for face recognition and encryption, and elaborates on the design of user interfaces, database structures, and ballot generation systems. Furthermore, the paper delves into the implementation of face detection and recognition algorithms, emphasizing the importance of anti-spoofing measures and multi-factor authentication mechanisms to enhance security. It also addresses voter registration processes, ballot generation, the voting process, and vote counting and verification procedures within the context of face biometric authentication. Additionally, the paper highlights the significance of robust security measures, including encryption techniques, access controls, and regular security audits, to mitigate cyber threats and ensure the integrity of the electoral process. By integrating face biometric authentication into electronic voting systems, this paper aims to contribute to the development of secure, transparent, and inclusive electoral systems, fostering trust and confidence in democratic governance, with an accuracy rate of 96%.</t>
  </si>
  <si>
    <t>2768-0673</t>
  </si>
  <si>
    <t>979-8-3503-7642-5</t>
  </si>
  <si>
    <t>10.1109/I-SMAC61858.2024.10714856</t>
  </si>
  <si>
    <t>https://ieeexplore.ieee.org/stamp/stamp.jsp?arnumber=10714856</t>
  </si>
  <si>
    <t>Electronic voting systems;Authentication mechanisms;Face biometric authentication;deep learning algorithms;facial features</t>
  </si>
  <si>
    <t>Electronic voting systems;Accuracy;Face recognition;Software algorithms;Systems architecture;User interfaces;Biometric authentication;Software;Encryption;Reliability</t>
  </si>
  <si>
    <t>Towards End-to-End Verifiable Online Voting: Adding Verifiability to Established Voting Systems</t>
  </si>
  <si>
    <t>M. Alsadi; M. Casey; C. C. Dragan; F. Dupressoir; L. Riley; M. Sallal; S. Schneider; H. Treharne; J. Wadsworth; P. Wright</t>
  </si>
  <si>
    <t>Verizon Inc, Basking Ridge, NJ, USA; D-CAT Digital Content Analysis Technology Ltd., Glasgow, U.K.; Surrey Centre for Cyber Security, University of Surrey, Guildford, U.K.; Department of Computer Science, University of Bristol, Bristol, U.K.; Quant Networks, London, U.K.; Department of Computing and Informatics, Bournemouth University, Poole, U.K.; Surrey Centre for Cyber Security, University of Surrey, Guildford, U.K.; Surrey Centre for Cyber Security, University of Surrey, Guildford, U.K.; Electoral Reform Services Ltd., London, U.K.; Democracy Division, Civica Election Services Ltd., London, U.K.</t>
  </si>
  <si>
    <t>10 Jul 2024</t>
  </si>
  <si>
    <t>Online voting for independent elections is generally supported by trusted election providers. Typically these providers do not offer any way in which a voter can verify their vote, and hence the providers are trusted with ballot privacy and in ensuring correctness. Despite the desire to offer online voting for political elections, this lack of transparency and verifiability is often seen as a significant barrier to the large-scale adoption of online elections. Adding verifiability to an online election increases transparency and integrity, as well as allowing voters to verify that the vote they cast has been recorded correctly and included in the tally. However, replacing existing online systems with those that provide verifiable voting requires new algorithms and code to be deployed, and this presents a significant business risk to commercial election providers, as well as the societal risk for official elections selecting for public office. In this paper we present the first step in an incremental approach which minimises the business risk but demonstrates the advantages of verifiability, by developing an implementation of key elements of a Selene-based verifiability layer and adding it to an operational online voting system. Selene is a verifiable voting protocol that publishes votes in plaintext alongside a voter's tracker. These trackers enable voters to confirm that their votes have been captured correctly by the system, such that the election provider does not know which tracker has been allocated to which voter. This results in a system where even a “dishonest but cautious” election authority running the system cannot be sure of changing the result in an undetectable way, and hence gives stronger guarantees on the integrity of the election than were previously present. We explore the challenges presented by adding a verifiability layer to an operational system. The system was used in two initial trials conducted within real contested elections. We conclude by outlining the further steps in the road-map towards the deployment of a fully trustworthy online voting system.</t>
  </si>
  <si>
    <t>10.1109/TDSC.2023.3327859</t>
  </si>
  <si>
    <t xml:space="preserve">Engineering and Physical Sciences Research Council(grant numbers:EP/P031811/1,DECaDE EP/T022485/1); VMV; Surrey Impact Acceleration Account(grant numbers:EP/R511791/1); </t>
  </si>
  <si>
    <t>https://ieeexplore.ieee.org/stamp/stamp.jsp?arnumber=10298802</t>
  </si>
  <si>
    <t>Authentication;data security;distributed ledger;online voting;privacy;verification</t>
  </si>
  <si>
    <t>Electronic voting;Privacy;Codes;Casting;Usability;Cryptography;Protocols</t>
  </si>
  <si>
    <t>27 Oct 2023</t>
  </si>
  <si>
    <t>Blockchain based voting system - A Review</t>
  </si>
  <si>
    <t>S. Goswami; R. Pandey; S. Nagar; A. Kumar</t>
  </si>
  <si>
    <t>Department of Computer Science and Engineering, Sharda University, Greater Noida, India; Department of Computer Science and Engineering, Sharda University, Greater Noida, India; Department of Computer Science and Engineering, Sharda University, Greater Noida, India; Department of Computer Science and Engineering, Sharda University, Greater Noida, India</t>
  </si>
  <si>
    <t>2023 Third International Conference on Secure Cyber Computing and Communication (ICSCCC)</t>
  </si>
  <si>
    <t>14 Jul 2023</t>
  </si>
  <si>
    <t>Web-based casting votes are in demand in today's culture. It can probably lower the ranked expenses and increase the number of citizens voting. Voting is possible from anywhere through the internet connection, eliminating the requirement for printed ballots or open voting stations. Regardless of these dominances, internet polling is seen with a lot of watchfulness since they exist up-to-date dangers. A singleflaw can lead to broad-based voting restrictions. When usedfor voting, electronic voting should be reliable, accurate, secure, and beneficial. In any event, potential problems with computerized voting could limit reception. Due to their start- to-finish confirmation advantages, these issues were addressed by the development of blockchain technology, which offers distributed nodes for e-voting. These hubs are used to deliver electronic voting in general. This innovation, which has communicated, non-renunciation, and security insurance properties, is a fantastic replacement for traditional electronic democracy arrangements. This accompanying review gives an outline of automatic voting given blockchain alteration. The fundamental objective of the given study aimed to assess the standing of voting research using blockchain, internet casting a vote, and any connected hardships to foresee future turns of events. This study gives a calculated portrayal of the expected blockchain-based automatic democratic application and a prologue to key design and qualities of the blockchain in alliance with electronic polling. This review suggests that using blockchain technology could help solve some of the problems that currently affect political decision-making systems. In simpler terms, blockchain might be able to improve the way decisions are made in politics.</t>
  </si>
  <si>
    <t>979-8-3503-0071-0</t>
  </si>
  <si>
    <t>10.1109/ICSCCC58608.2023.10176665</t>
  </si>
  <si>
    <t>https://ieeexplore.ieee.org/stamp/stamp.jsp?arnumber=10176665</t>
  </si>
  <si>
    <t>Authentic;Precise;Safe;Security insurance qualities;Blockchain innovation</t>
  </si>
  <si>
    <t>Technological innovation;Casting;Electric potential;Electronic voting systems;Insurance;Blockchains;Safety</t>
  </si>
  <si>
    <t>Embedded C Based Smart Voting System With Biometric</t>
  </si>
  <si>
    <t>K. Sumathi; V. Srivathsan; M. Karthick Raj; S. Hasan Sultan</t>
  </si>
  <si>
    <t>ECE Sri Sairam Engineering College, Chennai, India; ECE Sri Sairam Engineering College, Chennai, India; ECE Sri Sairam Engineering College, Chennai, India; ECE Sri Sairam Engineering College, Chennai, India</t>
  </si>
  <si>
    <t>2024 International Conference on Communication, Computing and Internet of Things (IC3IoT)</t>
  </si>
  <si>
    <t>11 Jun 2024</t>
  </si>
  <si>
    <t>India is a democratic nation where elections are heavily influenced by the voting method. The foundation of any social equality is the legitimacy of citizens’ selection of their own representatives. This implementation of electronic voting technology, which includes biometric authentication in restricted hardware environments. The design efficiently tackles resource scarcity associated with embedded systems while guarding robustly against meddling and unauthorized access. It elaborates on the structure, integrating biometric sensors, secure communication practices, and agreement mechanisms with block chain frameworks. Moreover, it discusses the application of voter authentication, the voting interface, and auditing processes to check election results. This proposed system propels forward the development of secure electronic voting systems and proves to be a hopeful prospect for democratic processes in this rapidly digitalizing world.</t>
  </si>
  <si>
    <t>979-8-3503-5268-9</t>
  </si>
  <si>
    <t>10.1109/IC3IoT60841.2024.10550244</t>
  </si>
  <si>
    <t>https://ieeexplore.ieee.org/stamp/stamp.jsp?arnumber=10550244</t>
  </si>
  <si>
    <t>Biometric Authentication;Communication practices;Electronic Voting;Embedded Systems;Hardware Environments</t>
  </si>
  <si>
    <t>Privacy;Embedded systems;Electronic voting systems;Biometrics (access control);Databases;Authentication;Propulsion</t>
  </si>
  <si>
    <t>Secure Electronic voting protocol with partial Homomorphic encryption with Paillier algorithm</t>
  </si>
  <si>
    <t>R. Kartik; V. P. Kumar Reddy; P. Sandeep; R. K. Verma; K. C R</t>
  </si>
  <si>
    <t>Department of Computer Science and Engineering, Amrita School of Computing, Bengaluru Amrita Vishwa Vidyapeetham, India; Department of Computer Science and Engineering, Amrita School of Computing, Bengaluru Amrita Vishwa Vidyapeetham, India; Department of Computer Science and Engineering, Amrita School of Computing, Bengaluru Amrita Vishwa Vidyapeetham, India; Department of Computer Science and Engineering, Amrita School of Computing, Bengaluru Amrita Vishwa Vidyapeetham, India; Department of Computer Science and Engineering, Amrita School of Computing, Bengaluru Amrita Vishwa Vidyapeetham, India</t>
  </si>
  <si>
    <t>2024 International Conference on Intelligent Computing and Emerging Communication Technologies (ICEC)</t>
  </si>
  <si>
    <t>16 Jan 2025</t>
  </si>
  <si>
    <t>Voting on online platforms can cause many issues in the entire process. The choices given may not be great if they are recommended by the audience. The votes are displayed, sometimes with the names of the voters and with neither anonymity nor confidentiality kept in mind. The creation of a secure protocol for electronic voting is important for these reasons. The application of a homomorphic encryption system integrated into a e-voting software, where the voters can vote to which even choice they want and the vote is anonymously given and the admin will not know who gave the vote. The final tally will be displayed at the end of voting time and hence no live tracking is possible. The identity will be hidden for all, while the vote will be encrypted and sent to a tally server which aggregates them and finally decrypts the final results. This approach readily addresses challenges regarding security and transparency.</t>
  </si>
  <si>
    <t>979-8-3315-0843-2</t>
  </si>
  <si>
    <t>10.1109/ICEC59683.2024.10837117</t>
  </si>
  <si>
    <t>https://ieeexplore.ieee.org/stamp/stamp.jsp?arnumber=10837117</t>
  </si>
  <si>
    <t>Anonymity;Confidentiality;Homomorphic;Encryption;Decrypt</t>
  </si>
  <si>
    <t>Protocols;Law;Scalability;Parallel processing;Software;Servers;Homomorphic encryption;Electronic voting;Tuning;Research and development</t>
  </si>
  <si>
    <t>Blockchain and SDN-IoT based secured voting system</t>
  </si>
  <si>
    <t>N. Indrason; F. H. Pohrmen; S. Z. Marshoodulla; G. Saha</t>
  </si>
  <si>
    <t>Dept. of Information Technology, North-Eastern Hill University, Shillong, India; Dept. of Information Technology, North-Eastern Hill University, Shillong, India; Dept. of Information Technology, North-Eastern Hill University, Shillong, India; Dept. of Information Technology, North-Eastern Hill University, Shillong, India</t>
  </si>
  <si>
    <t>2023 4th International Conference on Computing and Communication Systems (I3CS)</t>
  </si>
  <si>
    <t>22 May 2023</t>
  </si>
  <si>
    <t>Voting is a democratic rights of every citizen of a democratic country. In recent years, voting techniques such as paper ballot, postal ballot, etc., were used to collect votes from the people. These techniques have many drawbacks as the chances of getting invalid votes are much higher, and are less secured and time-consuming. Researchers have also introduced a new blockchain-based e-voting system in order to tackle these issues. This technique has the potential to solve most of the issues of a traditional voting system by enhancing the security, transparency and trust and reduced the chances of fraudulent votes. This method solved the security and reliability of the voting system technologically. However, the prevention of coerced votes from the people is still a major issue, which cannot be handled from a technical point of view. In this paper, a voting system is proposed which can address this issue by using booth voting system along with the convergence of various technologies like blockchain and SDN-IoT platforms. Each voting booth would be considered as an IoT node to collect votes which is controlled by the controller of the SDN. The voting records of the voters are stored on the blockchain. The Voting booth would be protected by the physical security to prevent forced votes. By this technique, the chances of getting untrusted votes from the voters are greatly reduced.</t>
  </si>
  <si>
    <t>979-8-3503-2377-1</t>
  </si>
  <si>
    <t>10.1109/I3CS58314.2023.10127253</t>
  </si>
  <si>
    <t>https://ieeexplore.ieee.org/stamp/stamp.jsp?arnumber=10127253</t>
  </si>
  <si>
    <t>Voting;Blockchain;SDN-IoT;Security;boothvoting</t>
  </si>
  <si>
    <t>Performance evaluation;Privacy;Costs;Control systems;Blockchains;Security;Reliability</t>
  </si>
  <si>
    <t>Integrating Blockchain and Facial Recognition for a Decentralized and Tamper-Proof Voting System</t>
  </si>
  <si>
    <t>S. C. Pancholi; A. Nakadi; S. N. Chinta; R. Mathew</t>
  </si>
  <si>
    <t>Dept. of Information Technology, MPSTME NMIMS University, Mumbai, India; Dept. of Information Technology, MPSTME NMIMS University, Mumbai, India; Dept. of Information Technology, MPSTME NMIMS University, Mumbai, India; Dept. of Information Technology, MPSTME NMIMS University, Mumbai, India</t>
  </si>
  <si>
    <t>2024 5th International Conference on Data Intelligence and Cognitive Informatics (ICDICI)</t>
  </si>
  <si>
    <t>31 Dec 2024</t>
  </si>
  <si>
    <t>This paper is proposing a decentralized e-voting system based on the blockchain technology and facial recognition to enhance election security and transparency. The proposed methodology is through the creation of an Ethereum-based blockchain for vote recording and smart contracts for tamper-proof transactions. It ensures voter authenticity through facial recognition, which reduces all fraudulent risks. To test this system, it must be tested in simulated environments to validate that such a system is robust and scalable and prevents unauthorized access and even possible vote tampering. Results indicate that the system guarantees transparency, security, and real-time verification when used.Therefore, it is the best option for institutional or national elections. The current research thus offers a novel alternative to traditional voting procedures, which thus questions critical problems such as vote rigging and general mistrust in the electoral process.</t>
  </si>
  <si>
    <t>979-8-3503-8960-9</t>
  </si>
  <si>
    <t>10.1109/ICDICI62993.2024.10810799</t>
  </si>
  <si>
    <t>https://ieeexplore.ieee.org/stamp/stamp.jsp?arnumber=10810799</t>
  </si>
  <si>
    <t>Blockchain;E-Voting;Facial Recognition;Decentralization;Smart Contracts;Biometric Authentication;Election Security;Ethereum;Transparency;Voter Verification</t>
  </si>
  <si>
    <t>Face recognition;Smart contracts;Real-time systems;Blockchains;Recording;Security;Cognitive informatics;Electronic voting</t>
  </si>
  <si>
    <t>Cybersecurity and Electoral Processes. An Analysis of Block Chain Enabled Biometric Voter System and Risk Control in Kenya’s 2022 Electoral Process and the United States Election System Infrastructure.</t>
  </si>
  <si>
    <t>J. Irungu; A. Girma</t>
  </si>
  <si>
    <t>Department of Computer Science, University of The District of Columbia; Department of Computer Science, University of The District of Columbia</t>
  </si>
  <si>
    <t>2023 14th International Conference on Information and Communication Technology Convergence (ICTC)</t>
  </si>
  <si>
    <t>23 Jan 2024</t>
  </si>
  <si>
    <t>Electoral Processes Infrastructure Security and Integrity has been an emerging challenge due to the verifiability disputes that arise in competitive elections. This is despite investments in Secure and electoral technology that meets the Confidentiality, Integrity and Availability (CIA triad) of information security. To ensure electoral infrastructure efficiency, information security and voters data confidentiality, governments have invested in Blockchain modeled technology, Biometric Voter Registration and Authentication as well as secure electronic voting mechanisms. This paper studies the Information Security issues raised in the Data Collection, Results Transmission Servers (RTS), Management in the Kenyan electoral process of 2022 where Biometric Voter Registration (BVR) Technology was used to authenticate the voter registration and a hybrid System used in voting and transmitting results. Comparatively, this paper also investigates the United States electoral voting platforms, and documented attempts to interfere with the elections Cyber Security Infrastructure through Malware Attacks and Spearphishing on State and Local Networks. The demonstrates the shows the cost and benefit of traditional data centers against block chain secured BVR and virtualized platform. To enhance electoral integrity and security, the findings recommend a proposed change in the Information Management policies and protocols in the administration of electoral hardware and software assets as well as unrestricted access for Results Transmission Audit.</t>
  </si>
  <si>
    <t>2162-1241</t>
  </si>
  <si>
    <t>979-8-3503-1327-7</t>
  </si>
  <si>
    <t>10.1109/ICTC58733.2023.10392950</t>
  </si>
  <si>
    <t>https://ieeexplore.ieee.org/stamp/stamp.jsp?arnumber=10392950</t>
  </si>
  <si>
    <t>Biometric Voter Registration (BVR);Blockchain;CIA triad;Cloud Computing</t>
  </si>
  <si>
    <t>Protocols;Biometrics (access control);Information security;Process control;Malware;Hardware;Blockchains</t>
  </si>
  <si>
    <t>S. Majumder; S. Ray; D. Sadhukhan; M. Dasgupta; A. K. Das; Y. Park</t>
  </si>
  <si>
    <t>Department of Computer Science and Engineering, National Institute of Technology Sikkim, Ravangla, India; Department of Computer Science and Engineering, National Institute of Technology Sikkim, Ravangla, India; Department of Computer Science and Engineering, National Institute of Technology Sikkim, Ravangla, India; Department of Computer Application, National Institute of Technology Raipur, Raipur, India; Center for Security, Theory and Algorithmic Research, International Institute of Information Technology, Hyderabad, India; School of Electronics Engineering, Kyungpook National University, Daegu, Republic of Korea</t>
  </si>
  <si>
    <t>Traditional voting systems mainly comprise of paper polling, electronic ballot system (EVM), mechanical devices, etc., and demand the physical presence of the voters. In the new age of digitization, the electronic voting system has come up with a unique facility to cast votes from any discreet place. However, the e-voting system has to face several challenges regarding security and privacy. To overcome such obstructions, blockchain is introduced in e-voting applications that preserve anonymity, security, and consistency of voter-related information with the help of Merkle tree and hash digest. Hence, any discrepancy can immediately be detected whenever the hash values of the respective block have been modified and consequently, the whole block is discarded. In this research, a novel e-voting scheme is proposed following the decentralized service-oriented architecture of Exonum private blockchain, hybrid consensus algorithm, and Elliptic Curve Diffie-Helmen (ECDH) protocol to agree upon a secure session key among different participants. Moreover, the proposed scheme (ECC-EXONUM-eVOTING) employs a zero-knowledge protocol and is customized to work over idemix technologies with a blind signature scheme. Numerous well-known cryptographic attacks are analyzed formally using the probabilistic random oracle model and informally for validating the security strength of ECC-EXONUM-eVOTING. As a result, it is found that the proposed scheme is well-defended against all potential security concerns. Furthermore, the scheme is simulated using both Automated Validation of Internet Security Protocols and Applications (AVISPA) and Scyther tools to demonstrate the proposed scheme is not prone to any security attacks. Finally, it is concluded that the proposed scheme is well-suited for secure e-voting applications.</t>
  </si>
  <si>
    <t xml:space="preserve">Ministry of Education, Government of India; Basic Science Research Program through the National Research Foundation of Korea (NRF) funded by the Ministry of Education(grant numbers:2020R1I1A3058605); </t>
  </si>
  <si>
    <t>https://ieeexplore.ieee.org/stamp/stamp.jsp?arnumber=10376464</t>
  </si>
  <si>
    <t>Distributed ledger technology (DLT);elliptic curve discrete logarithm problem (ECDLP);practical Byzantine fault tolerant (PBFT)</t>
  </si>
  <si>
    <t>Electronic voting;Blockchains;Peer-to-peer computing;Security;Consensus algorithm;Distributed ledger;Faces</t>
  </si>
  <si>
    <t>BE-Voting: A Secure Blockchain Enabled Voting System</t>
  </si>
  <si>
    <t>E. Khan; M. H. Rahman; S. Mustary; I. Islam; S. R. Mahmud</t>
  </si>
  <si>
    <t>Department of CSE, Military Institute of Science &amp; Technology, Dhaka, Bangladesh; Department of CSE, Military Institute of Science &amp; Technology, Dhaka, Bangladesh; Department of CSE, Military Institute of Science &amp; Technology, Dhaka, Bangladesh; Department of CSE, Military Institute of Science &amp; Technology, Dhaka, Bangladesh; Department of CSE, Military Institute of Science &amp; Technology, Dhaka, Bangladesh</t>
  </si>
  <si>
    <t>2022 4th International Conference on Electrical, Computer &amp; Telecommunication Engineering (ICECTE)</t>
  </si>
  <si>
    <t>8 May 2023</t>
  </si>
  <si>
    <t>Blockchain is a distributed ledger shared among the participants ensuring transparent and secured transactions over the network. Existing voting systems for selecting eligible candidates may be unable to maintain transparency, privacy, and security. A blockchain-based voting system can resolve these issues through decentralized nodes and end-to-end verification advantages. Thus, integrating blockchain into the traditional voting system may provide a more reliable and secure electronic voting procedure. This research aims to propose an alternative solution to the conventional voting system named ‘BE-Voting’ using blockchain technology in the context of Bangladesh that will preserve the integrity of the votes with distributed, non-repudiation, and security protection characteristics. A prototype of the proposed system was developed and evaluated regarding data analysis and comparison with existing systems.</t>
  </si>
  <si>
    <t>979-8-3503-2054-1</t>
  </si>
  <si>
    <t>10.1109/ICECTE57896.2022.10114521</t>
  </si>
  <si>
    <t>https://ieeexplore.ieee.org/stamp/stamp.jsp?arnumber=10114521</t>
  </si>
  <si>
    <t>Blockchain;Voting;Decentralized;Security;Privacy</t>
  </si>
  <si>
    <t>Privacy;Distributed ledger;Smart contracts;Prototypes;Non-repudiation;Real-time systems;Blockchains</t>
  </si>
  <si>
    <t>A Study on Decentralized Electronic-Voting Using Blockchain</t>
  </si>
  <si>
    <t>V. C; K. V; K. M; R. RG</t>
  </si>
  <si>
    <t>Department of Information Technology, Sri Eshwar College of Engineering, Coimbatore, India; Department of Information Technology, Sri Eshwar College of Engineering, Coimbatore, India; Department of Information Technology, Sri Eshwar College of Engineering, Coimbatore, India; Department of Information Technology, Sri Eshwar College of Engineering, Coimbatore, India</t>
  </si>
  <si>
    <t>2022 Second International Conference on Advanced Technologies in Intelligent Control, Environment, Computing &amp; Communication Engineering (ICATIECE)</t>
  </si>
  <si>
    <t>24 Feb 2023</t>
  </si>
  <si>
    <t>Since the 1970s, several types of E-voting, have been employed with a number of important advantages over current voting systems, E-voting increased efficiency and reduced errors. At the same time cost of regular voting system is very compare to e-voting based on block chain is very low the current Electronic voting machine have lot of flaws the vote can be change after the election. The security of the machine secured by humans, so in block chain based system doesn't allow you to change the value which is enter by peoples. But there are also obstacles to overcome of worldwide adoption of such systems, significantly in relation of strengthening their susceptibility to possible flaws. The Ethereum block chain's benefits, such as its transparency and decentralized nature, are discussed in this article. The use of cryptographic foundations to build a reliable E-voting system.</t>
  </si>
  <si>
    <t>978-1-6654-9396-3</t>
  </si>
  <si>
    <t>10.1109/ICATIECE56365.2022.10047463</t>
  </si>
  <si>
    <t>https://ieeexplore.ieee.org/stamp/stamp.jsp?arnumber=10047463</t>
  </si>
  <si>
    <t>Cryptographic;Ethereum;Smart contract;E-voting</t>
  </si>
  <si>
    <t>Protocols;Costs;Scalability;Blockchains;Reliability;Electronic voting</t>
  </si>
  <si>
    <t>BSeVS – A Smart e-Voting System based on Blockchain Technology</t>
  </si>
  <si>
    <t>S. Gupta; K. K. Gupta; P. K. Shukla</t>
  </si>
  <si>
    <t>Computer Science &amp; Engineering, UIT-RGPV, Bhopal, India; Information Technology, Rustamji Institute of Technology, Gwalior, India; Computer Science &amp; Engineering, UIT-RGPV, Bhopal, India</t>
  </si>
  <si>
    <t>Security and privacy has always been a major concern for wider adoption of electronic voting systems since the election results have both major economic and political influences all around the world. The challenges of an e-voting system like anonymity, secrecy, verifiability and authenticity is yet to be fixed and can be resolved by utilizing the Blockchain technology. Blockchain technology can improve voting process security, transparency, immutability, and dependability. Blockchain is a distributed, digital, consensus-based system for securely storing information. In this paper, a Blockchain based Smart e-Voting System (BSeVS) is implemented, which is utilizing the Hash functions and Elliptic Curve Cryptography to resolve the issues of the e-voting scheme. It enhances the end to end safety of e-voting mechanism without compromising the integrity and authenticity of voting environment. The results show that the BSeVS is performing better than existing voting schemes in terms of security and time complexity.</t>
  </si>
  <si>
    <t>10.1109/ICCCNT56998.2023.10307745</t>
  </si>
  <si>
    <t>https://ieeexplore.ieee.org/stamp/stamp.jsp?arnumber=10307745</t>
  </si>
  <si>
    <t>Anonymity;Authenticity;Blockchain;Elliptic Curve Cryptography;Hash Function;Secrecy;Verifiability</t>
  </si>
  <si>
    <t>Hash functions;Economics;Privacy;Electronic voting systems;Elliptic curve cryptography;Blockchains;Safety</t>
  </si>
  <si>
    <t>Design and Development of Block Chain Technology Based Small Scale Institutional Voting System</t>
  </si>
  <si>
    <t>N. M; C. V. Giraddi</t>
  </si>
  <si>
    <t>Department of Computer Science Engineering, New Horizon College of Engineering, Bengaluru, India; Department of Computer Science Engineering, New Horizon College of Engineering, Bengaluru, India</t>
  </si>
  <si>
    <t>Today most of our daily activities are led by the Internet like banking transactions, shopping, communication, transportation, and so on. Without the internet and its applications, we could not envision our lives. However, many areas need the introduction of the Internet. E-voting has been one such subject of research for many decades to provide a secure, transparent system. Developing a secured voting system is a challenging task as it includes many variables like vote tampering, transparency, security, scalability, etc. The introduction of blockchain technology has made us think about its incorporation into the voting system. Blockchain technology enables transparency, an immutable and secure system for conducting elections. Many implementations of voting systems exist some may fail in usability and others may in scalability, transparency, or security. Unlike existing blockchain voting systems, this implementation prioritizes real-time results, scalability, privacy, and layered access control. The system is being implemented using the Ethereum smart contract framework and meta mask tool. Research shows the Ethereum framework is the most popular choice with 34.91 % portion of the utilized framework. The proposed system focuses on automated winner declaration, decentralized voter registration, pending registered voter approval, and a user-friendly interface. This system has distinguished functionalities based on roles like Admin and User.</t>
  </si>
  <si>
    <t>10.1109/ICSCNA63714.2024.10864372</t>
  </si>
  <si>
    <t>https://ieeexplore.ieee.org/stamp/stamp.jsp?arnumber=10864372</t>
  </si>
  <si>
    <t>Block chain;Voting System;Smart Contracts;Ethereum;Automated Result Declaration;Role-Based Access Control;Decentralization</t>
  </si>
  <si>
    <t>Access control;Scalability;System performance;Smart contracts;Transportation;Real-time systems;Blockchains;Internet;Usability;Testing</t>
  </si>
  <si>
    <t>Designing an E-Voting Framework Using Blockchain: A Secure and Transparent Attendance Approach</t>
  </si>
  <si>
    <t>P. R. F. Bin Kaha; S. B. Rahayu; A. A. Wardhana; M. -G. Lee; A. L. A. Lokman; N. N. Azmi</t>
  </si>
  <si>
    <t>Dept. of Defense Science, Fac. of Def. Science &amp; Tech, National Defence Uni. of Malaysia, Kuala Lumpur, Malaysia; Cyber Security &amp; Digital Rev. Ind. Centre, National Defence Uni. of Malaysia, Kuala Lumpur, Malaysia; Microsoft Indonesia, Jakarta Stock Exchange Building Tower II, Senayan, Kebayoran Baru, Jakarta Selatan, Indonesia; Dept. of Defense Science, Korea National Defense University, Nonsan, Republic of Korea; Fac. of Def. Science &amp; Tech, National Defence Uni. of Malaysia, Kuala Lumpur, Malaysia; Fac. of Def. Science &amp; Tech, National Defence Uni. of Malaysia, Kuala Lumpur, Malaysia</t>
  </si>
  <si>
    <t>2023 IEEE 8th International Conference On Software Engineering and Computer Systems (ICSECS)</t>
  </si>
  <si>
    <t>26 Sep 2023</t>
  </si>
  <si>
    <t>With the increasing demand for secure, trustworthy, and transparent voting systems, electronic voting (e-voting) has emerged as a promising solution to address the shortcomings of traditional methods. However, traditional e-voting systems face numerous challenges in ensuring integrity, privacy, and auditability such as paper-based ballots and electronic voting machines. These traditional systems are susceptible to issues such as voter fraud, coercion, and a lack of transparency, undermining the democratic process. This paper proposes a novel approach to designing an e-voting framework using blockchain technology. By leveraging the distributed ledger and consensus mechanisms of blockchain, our framework aims to provide a secure, transparent, and tamper-resistant voting system. These features enable the creation of a secure and transparent voting system that ensures the integrity of votes, protects voter privacy, and enables verifiability and auditability of the entire voting process. The paper presents the key components, design considerations, and benefits of the proposed framework, along with an analysis of its potential challenges and future directions for research and development. The system architecture of the proposed framework establishes communication channels, data flows, and interfaces that facilitate voters' attendance, secure interactions and information exchange within the voting system. The use of smart contracts helps enforce the rules and conditions of the voting process on the blockchain, ensuring the accuracy and fairness of the electoral outcome. In conclusion, the proposed e-voting framework using blockchain technology has the potential to revolutionize the electoral process by providing a secure, transparent, and tamper-resistant voting system. By addressing the challenges of traditional e-voting systems and leveraging the inherent features of blockchain technology, we can enhance the integrity, privacy, and trustworthiness of the voting process.</t>
  </si>
  <si>
    <t>979-8-3503-1093-1</t>
  </si>
  <si>
    <t>10.1109/ICSECS58457.2023.10256270</t>
  </si>
  <si>
    <t>https://ieeexplore.ieee.org/stamp/stamp.jsp?arnumber=10256270</t>
  </si>
  <si>
    <t>e-voting;blockchain;trust;transparent;distributed ledger</t>
  </si>
  <si>
    <t>Privacy;Scalability;Smart contracts;Systems architecture;Consensus protocol;Electronic voting;Faces</t>
  </si>
  <si>
    <t>Enhancing Security and Scalability in Electronic Voting Through Privacy-Preserving Cryptography and Efficient Data Structures</t>
  </si>
  <si>
    <t>G. Misiakoulis; H. Niavis; S. Kundig; K. Loupos</t>
  </si>
  <si>
    <t>Konnecta Systems IKE, Athens, Greece; Konnecta Systems IKE, Athens, Greece; Konnecta Systems IKE, Athens, Greece; Konnecta Systems IKE, Athens, Greece</t>
  </si>
  <si>
    <t>2024 IEEE International Conference on Blockchain (Blockchain)</t>
  </si>
  <si>
    <t>18 Sep 2024</t>
  </si>
  <si>
    <t>E-voting systems often face risks such as data breaches, vote manipulation, and lack of voter confidence. Balancing security and anonymity has posed significant obstacles that obscured the immense potential of electronic voting systems. This paper addresses critical challenges in e-voting, including security vulnerabilities, lack of transparency, scalability and user accessibility issues. We propose a privacy-preserving framework to tackle these challenges, enhancing the security, transparency and scalability of e-voting systems. Our framework leverages blockchain to provide a tamper-evident ledger, zero-knowledge proofs to ensure ballot secrecy and data integrity and Merkle Trees to facilitate data storage in a scalable manner. Furthermore, we present findings of the framework's performance that was conducted under an e-voting use case, while we suggest improvements towards an even more secure and transparent framework.</t>
  </si>
  <si>
    <t>2834-9946</t>
  </si>
  <si>
    <t>979-8-3503-5159-0</t>
  </si>
  <si>
    <t>10.1109/Blockchain62396.2024.00093</t>
  </si>
  <si>
    <t>https://ieeexplore.ieee.org/stamp/stamp.jsp?arnumber=10664271</t>
  </si>
  <si>
    <t>e-voting;zkps;web3;blockchain</t>
  </si>
  <si>
    <t>Privacy;Electric potential;Electronic voting systems;Scalability;Data integrity;Memory;User experience</t>
  </si>
  <si>
    <t>Design and Web Development of E-Voting System</t>
  </si>
  <si>
    <t>M. V. R. S. Kiran; S. Suchitra; K. Arthi; N. Senthamarai; M. Jayaselvi</t>
  </si>
  <si>
    <t>Department of Data Science and Business Systems, SRM Institute of Science and Technology, Kattankulathur, Chengalpattu Dist., Tamil Nadu, India; Department of Data Science and Business Systems, SRM Institute of Science and Technology, Kattankulathur, Chengalpattu Dist., Tamil Nadu, India; Department of Data Science and Business Systems, SRM Institute of Science and Technology, Kattankulathur, Chengalpattu Dist., Tamil Nadu, India; Network and Communication Systems, SRM Institute of Science and Technology, Kattankulathur, Chengalpattu Dist., Tamil Nadu, India; Department of Data Science and Business Systems, SRM Institute of Science and Technology, Kattankulathur, Chengalpattu Dist., Tamil Nadu, India</t>
  </si>
  <si>
    <t>2023 International Conference on Networking and Communications (ICNWC)</t>
  </si>
  <si>
    <t>25 May 2023</t>
  </si>
  <si>
    <t>Voting plays a very important role in electing a candidate in the government and private organizations these days. Voting system’s integrity and privacy are the main challenges in developing a voting system. The person who is voting a particular party should not be known by everyone which is a concern to privacy of the voter and the voting system should give correct results which shows the integrity of the voting system. One single vote may be responsible to change the entire result of the polling. So, voting system should be designed in such a way that each vote should be given its own importance and that should not get tampered by the hackers. So to solve this problem we are developing a full stack web application on voting system which does not compromises with integrity, privacy and security. This project has been developed using a server-side scripting language PHP. As the name server-side suggests the code which has been written cannot be accessible to the client thus it ensures privacy and security.</t>
  </si>
  <si>
    <t>979-8-3503-3600-9</t>
  </si>
  <si>
    <t>10.1109/ICNWC57852.2023.10127445</t>
  </si>
  <si>
    <t>https://ieeexplore.ieee.org/stamp/stamp.jsp?arnumber=10127445</t>
  </si>
  <si>
    <t>Voting;PHP;SQL;Polling;Ballot box voting</t>
  </si>
  <si>
    <t>Privacy;Data privacy;Codes;Databases;Computer hacking;Process control;Full stack</t>
  </si>
  <si>
    <t>Retinal Authentication for E-Voting</t>
  </si>
  <si>
    <t>L. S. Hanne; B. M. Sundaram; R. M; K. V; A. Meenakshi</t>
  </si>
  <si>
    <t>Computer Science and Engineering, New Horizon College of Engineering, Bengaluru, India; Computer Science and Engineering, New Horizon College of Engineering, Bengaluru, India; Computer Science and Engineering, New Horizon College of Engineering, Bengaluru, India; Computer Science and Engineering, New Horizon College of Engineering, Bengaluru, India; Computer Science and Engineering, New Horizon College of Engineering, Bengaluru, India</t>
  </si>
  <si>
    <t>2024 IEEE 9th International Conference for Convergence in Technology (I2CT)</t>
  </si>
  <si>
    <t>10 Jun 2024</t>
  </si>
  <si>
    <t>Elections are crucial in India as they reflect the democratic principles that underpin the country's governance. Since the general elections in 2004, Electronic Voting Machines (EVMs) have been used in India. EVMs are independent gadgets that permit electors to electronically project their votes. They are intended to be secure, sealed, and give a fast and exact counting of votes. The use of electronic voting machines (EVMs) has come under criticism and legal challenge from political parties and civil society activists who have questioned the security and vulnerability of EVMs. Traditional EVMs with Voter Verifiable Paper Audit Trail (VVPAT) are in place, but the idea of electronic voting over the internet (e-voting) is still in the making. The implementation of online voting would face several challenges in terms of security, authentication and ensuring a transparent and free electoral process. The paper focuses on implementing a security methodology in E-voting systems, with a primary focus on retina security mechanisms. It acknowledges the uniqueness of human traits such as iris patterns, eye-retina scans, and fingerprints. Specifically, the paper asserts that retina security stands out as the most sophisticated vulnerability checking mechanism in the realm of security. The use of retina security in e-voting systems is attributed to the provision of improved security features in order to guarantee the integrity and reliability of the entire process.</t>
  </si>
  <si>
    <t>979-8-3503-9447-4</t>
  </si>
  <si>
    <t>10.1109/I2CT61223.2024.10544167</t>
  </si>
  <si>
    <t>https://ieeexplore.ieee.org/stamp/stamp.jsp?arnumber=10544167</t>
  </si>
  <si>
    <t>Elections;Electronic Voting Machines;Authentication;Retina;Security</t>
  </si>
  <si>
    <t>Iris;Authentication;Process control;Fingerprint recognition;Retina;Fraud;Security</t>
  </si>
  <si>
    <t>Sancus: an Anonymous and Trustworthy Blockchain-based Electronic Voting Architecture</t>
  </si>
  <si>
    <t>M. Scarlato; R. Tourani; M. Jeon</t>
  </si>
  <si>
    <t>Istituto Nazionale Previdenza Sociale, INPS, Italy; Department of Computer Science, Saint Louis University, United States; Department of EECS, Gwangju Institute of Science and Technology, South Korea</t>
  </si>
  <si>
    <t>The high cost of contemporary in-person voting, prolonged ballot counting, stringent voter availability requirements, and result unreliability have motivated the design and development of the new breed of electronic voting (e-voting) systems. The emerging e-voting systems, ranging from standalone electronic voting machines to automated Internet-based systems, aim at promoting better accessibility for disabled voters, faster ballot counting, and voting verifiability. However, the majority of the existing e-voting systems cannot satisfy all the aforementioned properties and are often vulnerable to breaching voters' anonymity. To address this problem, in this paper, we propose Sancus -a blockchain-based electronic voting architecture. Sancus meets the primary criteria of fair voting by providing features, such as voter authentication and anonymity, along with voting reliability and result verifiability. We will discuss Sancus's design and its proof-of-concept implementation in BigchainDB. We will further present its throughput measurements in a small testbed. In the future, we plan to augment Sancus's design and further implementing it on a more prominent blockchain and conduct a large-scale evaluation.</t>
  </si>
  <si>
    <t>10.1109/BCCA55292.2022.9921940</t>
  </si>
  <si>
    <t>https://ieeexplore.ieee.org/stamp/stamp.jsp?arnumber=9921940</t>
  </si>
  <si>
    <t>Anonymity;blockchain;e-voting;trust</t>
  </si>
  <si>
    <t>Distributed ledger;Scalability;Authentication;Computer architecture;Throughput;Fabrics;Distance measurement</t>
  </si>
  <si>
    <t>Blockchain Technology: A new way to Secure Voter Anonymity</t>
  </si>
  <si>
    <t>M. Lathyan; Sahil; R. Tonger; V. Sisaudia</t>
  </si>
  <si>
    <t>Department of Information Technology, Delhi Technological University, Delhi, India; Department of Information Technology, Delhi Technological University, Delhi, India; Department of Information Technology, Delhi Technological University, Delhi, India; Department of Information Technology, Delhi Technological University, Delhi, India</t>
  </si>
  <si>
    <t>Blockchain technology is an emerging technology that has been widely used in the field of voting systems. In this paper, we propose a blockchain-based voting system for electronic voting. The proposed voting system provides a scalable, trustworthy, and reachable way to guarantee the integrity of democratic voting by utilizing the most recent blockchain technology. Moreover, a chain security mechanism is used to strengthen the security of voting transactions. Finally, the proposed system presents a viable solution to the problems that both traditional and electronic voting systems face. Blockchain technology offers several advantages for voting systems, but it also presents several challenges and limitations that need to be carefully considered and addressed to ensure the success of blockchain technology for boosting the security and transparency of the voting system. The implementation of voting methods based on blockchain technology can aid in safeguarding voters' privacy, preventing fraud, and promoting free and fair elections by using the technology's distinctive properties, such as encryption mechanisms and a decentralized network of computers. It also has substantial advantages, including the chance to modernize democracy and boost voter trust in the political process.</t>
  </si>
  <si>
    <t>10.1109/ICAC3N60023.2023.10541641</t>
  </si>
  <si>
    <t>https://ieeexplore.ieee.org/stamp/stamp.jsp?arnumber=10541641</t>
  </si>
  <si>
    <t>Blockchain technology;decentralization;privacy;and smart contracts</t>
  </si>
  <si>
    <t>Computers;Privacy;Smart contracts;Boosting;Blockchains;Fraud;Encryption</t>
  </si>
  <si>
    <t>Building Voting Systems for a Fairer Future: Exploring Blockchain based E-voting with Ethereum for National Elections</t>
  </si>
  <si>
    <t>S. V. Prasad; P. Shetty D.; B. R. Shankar</t>
  </si>
  <si>
    <t>Department of Mathematical and Computational Sciences, National Institute of Technology Karnataka, Mangalore, Karnataka, India; Department of Mathematical and Computational Sciences, National Institute of Technology Karnataka, Mangalore, Karnataka, India; Department of Mathematical and Computational Sciences, National Institute of Technology Karnataka, Mangalore, Karnataka, India</t>
  </si>
  <si>
    <t>2024 IEEE International Conference on Blockchain and Distributed Systems Security (ICBDS)</t>
  </si>
  <si>
    <t>The increasing adoption of Blockchain technology, spurred by the success of cryptocurrencies, has gained substantial traction across various sectors. A notable application of Blockchain technology is in electronic voting (e-voting), where decentralized nodes enhance the security and integrity of the voting process. Traditional voting methods suffer from shortcomings such as result delays, susceptibility to tampering, hijacking and destruction of voting machines. Given the scalability challenges of blockchains, a single blockchain network cannot feasibly cover all constituencies in a country. Therefore, a more effective approach is to implement multiple smaller independent blockchain networks, with each constituency having its own network and blockchain. This paper discusses the concept of one network and one blockchain for one constituency, which can be replicated for every other constituencies in the country to scale up. It explores a web3-based e-voting system utilizing private Ethereum blockchain technology, focusing on a network architecture and the design that features a DApp (Decentralized Application) application with a user-friendly interface for voting in polling booths and a governing Smart Contract. Voters can cast their votes using unique identifiers like Aadhaar or UID credentials. The outcomes of this proposed e-voting system demonstrate promising and viable performance for governmental elections. However, it is advisable to conduct trials in local elections or general body elections within institutions to validate its efficacy and reliability before wider adoption in larger democratic elections.</t>
  </si>
  <si>
    <t>979-8-3503-5434-8</t>
  </si>
  <si>
    <t>10.1109/ICBDS61829.2024.10837039</t>
  </si>
  <si>
    <t>https://ieeexplore.ieee.org/stamp/stamp.jsp?arnumber=10837039</t>
  </si>
  <si>
    <t>Blockchain;Ethereum;Clique Proof of Authority;Decentralized System;Chaincode;Permissioned blockchain</t>
  </si>
  <si>
    <t>Scalability;Smart contracts;Prototypes;Network architecture;Decentralized applications;Blockchains;Security;Reliability;Electronic voting;Testing</t>
  </si>
  <si>
    <t>A Decentralized Digital Voting System Based on Block chain Architecture</t>
  </si>
  <si>
    <t>S. Bhardwaj; T. Poongodi; A. Dixit; S. Sharma</t>
  </si>
  <si>
    <t>School of Computer Science and Engineering, Galgotias University, Greater Noida, India; School of Computer Science and Engineering, Galgotias University, Greater Noida, India; School of Computer Science and Engineering, Galgotias University, Greater Noida, India; Department of Electronics and Communication Engineering, Amity University, Greater Noida, India</t>
  </si>
  <si>
    <t>2022 2nd International Conference on Innovative Practices in Technology and Management (ICIPTM)</t>
  </si>
  <si>
    <t>18 Apr 2022</t>
  </si>
  <si>
    <t>Voting is the backbone of democracy and the fundamental right of every citizen. BlockChain based Election is like a boon for every nation through which the election can be conducted digitally, Unlike those old (paper based) and traditional (EVM) voting systems it makes the whole process of election safe, smooth and easy. In this era of Covid-19 this Block chain enabled election is the need of the hour, People can cast votes from their own space just with the help of a mobile phone or a computer, Security would get enhanced and threats like EVM hacking, Chaos at election booth would reduce drastically just by the implementation of this advanced voting system. Personal ID's and unique keys would be provided to each and every eligible voter which can't be tampered at any cost. It has two modules to make the entire project look consolidated and unified. First module is the Election Commission who could be liable for undertaking it, appending concerned everyone competing for the voting attached under blockchain. User end will be the resident's component where every eligible voter can choose a leader according to their separate Constituent sitting and the votes would get registered on the blockchain to make it tamper protected.</t>
  </si>
  <si>
    <t>978-1-6654-6643-1</t>
  </si>
  <si>
    <t>10.1109/ICIPTM54933.2022.9754194</t>
  </si>
  <si>
    <t>https://ieeexplore.ieee.org/stamp/stamp.jsp?arnumber=9754194</t>
  </si>
  <si>
    <t>Blockchain;Online Voting;Smart contract system</t>
  </si>
  <si>
    <t>Privacy;Costs;Shape;Voting;Smart contracts;Layout;Mobile handsets</t>
  </si>
  <si>
    <t>E-Voting Meets Blockchain: A Survey</t>
  </si>
  <si>
    <t>M. -V. Vladucu; Z. Dong; J. Medina; R. Rojas-Cessa</t>
  </si>
  <si>
    <t>Department of Computer Science, Network and Innovation Laboratory, College of Engineering and Computing Sciences, New York Institute of Technology, New York, NY, USA; Department of Electrical and Computer Engineering, Network and Innovation Laboratory, College of Engineering and Computing Sciences, New York Institute of Technology, New York, NY, USA; Department of Electrical and Computer Engineering, Networking Research Laboratory, New Jersey Institute of Technology, Newark, NJ, USA; Department of Electrical and Computer Engineering, Networking Research Laboratory, New Jersey Institute of Technology, Newark, NJ, USA</t>
  </si>
  <si>
    <t>14 Mar 2023</t>
  </si>
  <si>
    <t>The utilization of electronic voting systems for the election of public offices is becoming widespread globally. This trend can be attributed to the benefits provided by these systems, including remote voting capabilities and accelerated vote counting. Furthermore, electronic voting systems offer improved privacy and enhanced protection against voting bias. Blockchain technology enhances the robustness of the voting process through its immutable vote storage mechanism, thereby reducing the threat of vote tampering and safeguarding the legitimacy of elections. This technology has been adopted by countries such as Germany, Russia, Estonia, and Switzerland for use in their e-voting systems. This study provides a comprehensive overview of the blockchain-based e-voting systems currently being implemented by various countries and companies and proposed for academic research. Additionally, this study analyzes the challenges faced by blockchain e-voting systems and identifies areas for future research to enhance the trustworthiness of such systems.</t>
  </si>
  <si>
    <t>10.1109/ACCESS.2023.3253682</t>
  </si>
  <si>
    <t xml:space="preserve">U.S. National Science Foundation(grant numbers:1830718,1856032); </t>
  </si>
  <si>
    <t>https://ieeexplore.ieee.org/stamp/stamp.jsp?arnumber=10061373</t>
  </si>
  <si>
    <t>Blockchain;consensus;e-voting;government;industry;security;survey;transparency</t>
  </si>
  <si>
    <t>Blockchains;Electronic voting;Peer-to-peer computing;Consensus algorithm;Privacy;Government;Security</t>
  </si>
  <si>
    <t>6 Mar 2023</t>
  </si>
  <si>
    <t>A Distributed Self-Tallying Electronic Voting System Using the Smart Contract</t>
  </si>
  <si>
    <t>J. Yao; B. Yang; T. Wang; W. Zhang</t>
  </si>
  <si>
    <t>School of Computer Science, Shaanxi Normal University, Xi'an, China; School of Computer Science, Shaanxi Normal University, Xi'an, China; School of Computer Science, Shaanxi Normal University, Xi'an, China; Science and Technology on Communication Security Laboratory, Chengdu, China</t>
  </si>
  <si>
    <t>Chinese Journal of Electronics</t>
  </si>
  <si>
    <t>22 Jul 2024</t>
  </si>
  <si>
    <t>For electronic voting (e-voting) with a trusted authority, the ballots may be discarded or tampered, so it is attractive to eliminate the dependence on the trusted party. An e-voting protocol, where the final voting result can be calculated by any entity, is known as self-tallying e-voting protocol. To the best of our knowledge, addressing both abortive issue and adaptive issue simultaneously is still an open problem in self-tallying e-voting protocols. Combining Ethereum blockchain with cryptographic technologies, we present a decentralized self-tallying e-voting protocol. We solve the above problem efficiently by utilizing optimized Group Encryption Scheme and standard Exponential ElGamal Cryptosystem. We use zero-knowledge proof and homomorphic encryption to protect votes' secrecy and achieve self-tallying. All ballots can be verified by anyone and the final voting result can be calculated by any entity. In addition, using the paradigm of score voting and “1-out-of-$k$” proof, our e-voting system is suitable for a wide range of application scenarios. Experiments show that our protocol is more competitive and more suitable for large-scale voting.</t>
  </si>
  <si>
    <t>2075-5597</t>
  </si>
  <si>
    <t>10.23919/cje.2023.00.233</t>
  </si>
  <si>
    <t xml:space="preserve">National Natural Science Foundation of China(grant numbers:U20012052); </t>
  </si>
  <si>
    <t>https://ieeexplore.ieee.org/stamp/stamp.jsp?arnumber=10606192</t>
  </si>
  <si>
    <t>Self-tallying;Electronic voting system;Distributed voting;Smart contract</t>
  </si>
  <si>
    <t>Electronic voting systems;Smart contracts;Blockchains;Cryptocurrency;Electronic voting;Homomorphic encryption;Standards</t>
  </si>
  <si>
    <t>CIE</t>
  </si>
  <si>
    <t>CIE Journals</t>
  </si>
  <si>
    <t>Blockchain-based e-Voting System: A Bibliometric Analysis</t>
  </si>
  <si>
    <t>D. S. Rafianti; I. Ramadhan; A. R. Syariati; A. P. Prasetiyo; K. Supriatna; L. Setyaningrum</t>
  </si>
  <si>
    <t>Research Center for Artificial Intelligence and Cybersecurity, Electronics and Informatics Research Organization National Research and Innovation Agency (BRIN), Bandung, Indonesia; Research Center for Artificial Intelligence and Cybersecurity, Electronics and Informatics Research Organization National Research and Innovation Agency (BRIN), Bandung, Indonesia; Research Center for Artificial Intelligence and Cybersecurity, Electronics and Informatics Research Organization National Research and Innovation Agency (BRIN), Bandung, Indonesia; Research Center for Artificial Intelligence and Cybersecurity, Electronics and Informatics Research Organization National Research and Innovation Agency (BRIN), Bandung, Indonesia; Research Center for Artificial Intelligence and Cybersecurity, Electronics and Informatics Research Organization National Research and Innovation Agency (BRIN), Bandung, Indonesia; Research Center for Artificial Intelligence and Cybersecurity, Electronics and Informatics Research Organization National Research and Innovation Agency (BRIN), Bandung, Indonesia</t>
  </si>
  <si>
    <t>2024 7th International Conference on Informatics and Computational Sciences (ICICoS)</t>
  </si>
  <si>
    <t>21 Aug 2024</t>
  </si>
  <si>
    <t>Traditional voting has its weaknesses, especially when it comes to cheating and miscalculations, which can affect the reliability of the results. These can be solved by using e-voting technology. However, the use of e-voting is fraught with issues of public trust, especially security. Blockchain-based e-voting could improve security and increase transparency. The primary goal of this research is to employ bibliometric analysis to gain a thorough understanding of how scientific productivity has evolved over the years, the significant impact of published research in the domain of blockchain-based e-voting systems, and the identification of emerging research themes through the study of terminological co-occurrences. The PRISMA method is used to develop the necessary inclusion criteria for literature searches, including keywords, databases, year of publication, accessibility, and key articles. Finally, the VOSviewer software is used to assist in the visualization of author networks and keyword co-occurrences. The findings revealed that India had the highest rate of publications, IEEE had the most publications on the topic, and it was also the most referenced publisher in the field of blockchain-based electronic voting. Blockchain-based e-voting emerged in 2018, and current research trends include scalability, law, costs, real-time systems, and market research.</t>
  </si>
  <si>
    <t>2767-7087</t>
  </si>
  <si>
    <t>979-8-3503-7588-6</t>
  </si>
  <si>
    <t>10.1109/ICICoS62600.2024.10636912</t>
  </si>
  <si>
    <t>https://ieeexplore.ieee.org/stamp/stamp.jsp?arnumber=10636912</t>
  </si>
  <si>
    <t>e-voting;blockchain;peer-to-peer;bibliometric;citation</t>
  </si>
  <si>
    <t>Productivity;Costs;Electronic voting systems;Databases;Scalability;Bibliometrics;Market research</t>
  </si>
  <si>
    <t>Blockchain Based New E-voting Protocol System without Trusted Tallying Authorities</t>
  </si>
  <si>
    <t>K. S. Islam; M. B. Islam; C. Avornu; J. Lou; P. K. Shukla</t>
  </si>
  <si>
    <t>dept. of Information Engineering, Huzhou University, Huzhou city, China; dept. of Information Engineering, Huzhou University, Huzhou city, China; dept. of Information Engineering, Huzhou University, Huzhou city, China; dept. of Information Engineering, Huzhou University, Huzhou city, China; dept.of CSE UIT RGPV Bhopal MP India, UIT RGPV Bhopal MP India, Bhopal, MP, India</t>
  </si>
  <si>
    <t>2022 Fifth International Conference on Computational Intelligence and Communication Technologies (CCICT)</t>
  </si>
  <si>
    <t>12 Oct 2022</t>
  </si>
  <si>
    <t>Voting is a vital aspect of human democracy, and efforts have been made throughout civilization to enhance the mechanisms, processes, and methodologies used to vote in a way that is transparent, verifiable, and accessible. Blockchain technology has been significantly widely used to solve multidimensional difficulties in various application sectors including healthcare, banking, electronic voting, etc., in recent decades. In this article, we propose a new e-voting protocol system which is based on blockchain technology without trusted tallying authorities. One of the most challenging challenges in arranging elections is gaining the faith of all voters in the counting process. The current election system frequently results in the recounting of votes cast, raising issues about the authenticity of many of the votes cast. There have even been instances where the opposition has expressed questions due to a lack of transparency in the vote verification and tallying process, there are concerns regarding the election’s overall validity. The current study offers a new voting mechanism which is based on blockchain technology to address this issue. The new protocol allows each voter to rate each candidate by giving different scores to them, instead of voting for a single candidate. Before being submitted, every vote is encoded using a different encryption method. The new protocol assures the validity of the votes cast during the counting procedure and maintains anonymity at the same moment. For the relatively large election, our proposed protocol will be flexible and feasible because the overhead of counting ballots is linear.</t>
  </si>
  <si>
    <t>978-1-6654-7224-1</t>
  </si>
  <si>
    <t>10.1109/CCiCT56684.2022.00064</t>
  </si>
  <si>
    <t xml:space="preserve">Huzhou University; </t>
  </si>
  <si>
    <t>https://ieeexplore.ieee.org/stamp/stamp.jsp?arnumber=9913578</t>
  </si>
  <si>
    <t>Blockchain;Score voting;e-voting;zkSNARKs;Verifiability</t>
  </si>
  <si>
    <t>Protocols;Medical services;Banking;Communications technology;Blockchains;Encryption;Electronic voting</t>
  </si>
  <si>
    <t>An Efficient E2E Crowd Verifiable E-Voting System</t>
  </si>
  <si>
    <t>X. Zhang; B. Zhang; A. Kiayias; T. Zacharias; K. Ren</t>
  </si>
  <si>
    <t>School of Cyber Science and Technology, Zhejiang University, Hangzhou, Zhejiang, China; School of Cyber Science and Technology, Zhejiang University, Hangzhou, Zhejiang, China; School of Informatics, University of Edinburgh, Scotland, U.K.; School of Informatics, University of Edinburgh, Scotland, U.K.; School of Cyber Science and Technology, Zhejiang University, Hangzhou, Zhejiang, China</t>
  </si>
  <si>
    <t>10 Nov 2022</t>
  </si>
  <si>
    <t>Electronic voting (e-voting), compared with article voting, has advantages in several aspects. Among those benefits, the ability to audit the electoral process at every stage is one of the most desired features of an e-voting system. In Eurocrypt 2015, Kiayias, Zacharias, and Zhang proposed a new E2E verifiable e-voting system that for the first time provides E2E verifiability without relying on external sources of randomness or the random oracle model; the main advantage of such system is in the fact that election auditors need only the election transcript and the feedback from the voters to pronounce the election process unequivocally valid. Unfortunately, their system comes with a huge performance and storage penalty for the election authority (EA) compared to other e-voting systems such as Helios. The main reason is that due to the way the EA forms the proof of the tally result, it is required to precompute a number of ciphertexts for each voter and each possible choice of the voter. The performance penalty on the EA appears to be intrinsic to the approach: voters cannot compute an enciphered ballot themselves because there seems to be no way for them to prove that it is a valid ciphertext. In this work, we construct a new e-voting system that retains similar strong E2E characteristics (but against computational adversaries) while completely eliminating the performance and storage penalty of the EA. Our construction has similar performance to Helios and is practical. The privacy of our construction relies on the SXDH assumption over bilinear groups via complexity leveraging.</t>
  </si>
  <si>
    <t>10.1109/TDSC.2021.3103336</t>
  </si>
  <si>
    <t xml:space="preserve">Open Project Program of Key Laboratory of Blockchain and Cyberspace Governance of Zhejiang Province; National Natural Science Foundation of China(grant numbers:62072401); </t>
  </si>
  <si>
    <t>https://ieeexplore.ieee.org/stamp/stamp.jsp?arnumber=9512489</t>
  </si>
  <si>
    <t>End-to-end verifiability;E-voting;subversion-resilient;NIZK</t>
  </si>
  <si>
    <t>Cryptography;Electronic voting;Privacy;Hash functions;Task analysis;Read only memory;Protocols</t>
  </si>
  <si>
    <t>12 Aug 2021</t>
  </si>
  <si>
    <t>Online Voting System Using Blockchain</t>
  </si>
  <si>
    <t>S. Drakshayani; U. Vijayalakshmi; S. R. Sri; A. Srivani; A. Vyshnavi</t>
  </si>
  <si>
    <t>Department of Information Technology, Vignan’s Nirula Institute of Technology&amp;Science for Women, Guntur, Andhra Pradesh, India; Department of Information Technology, Vignan’s Nirula Institute of Technology &amp;Science for Women, Guntur, Andhra Pradesh, India; Department of Information Technology, Vignan’s Nirula Institute of Technology &amp;Science for Women, Guntur, Andhra Pradesh, India; Department of Information Technology, Vignan’s Nirula Institute of Technology &amp;Science for Women, Guntur, Andhra Pradesh, India; Department of Information Technology, Vignan’s Nirula Institute of Technology &amp;Science for Women, Guntur, Andhra Pradesh, India</t>
  </si>
  <si>
    <t>2022 International Conference on Electronics and Renewable Systems (ICEARS)</t>
  </si>
  <si>
    <t>13 Apr 2022</t>
  </si>
  <si>
    <t>In an electronic information system, blockchain technology has already been touted as a way to support the need for trust between transactions. To a certain extent, electronic democracy has addressed the problems of helpless anonymity and low competency associated with conventional democracy. Electronic democracy. We can’t ignore the problems it poses in overseeing the vote counting, or the fact that it necessitates the presence of a reliable third party. Blockchain technology’s decentralisation, anonymity, and non-tampering properties have made it a better contender for overcoming electronic voting’s concerns in the recent years. In this research, we propose a Blockchain-based online voting system. In contrast to traditional and online voting systems, we are able to cast our ballots anywhere in the world using a mobile device.</t>
  </si>
  <si>
    <t>978-1-6654-8425-1</t>
  </si>
  <si>
    <t>10.1109/ICEARS53579.2022.9752044</t>
  </si>
  <si>
    <t>https://ieeexplore.ieee.org/stamp/stamp.jsp?arnumber=9752044</t>
  </si>
  <si>
    <t>Privacy;Distributedledger;Smart contracts;Blockchain;Forgery;Encryption;Real-time systems</t>
  </si>
  <si>
    <t>Renewable energy sources;Tracking;Instruments;Urban areas;Layout;Benchmark testing;Mobile handsets</t>
  </si>
  <si>
    <t>A Privacy-Preserving E-Voting System Using Blockchain and Linkable Ring Signatures</t>
  </si>
  <si>
    <t>A. -S. Berkani; H. Moumen; S. Benharzallah; Y. Achouri; M. T. Kechadi</t>
  </si>
  <si>
    <t>Department of Computer Science, LAMIE Laboratory, University of Batna 2, Batna, Algeria; Department of Computer Science, LAMIE Laboratory, University of Batna 2, Batna, Algeria; Department of Computer Science, LAMIE Laboratory, University of Batna 2, Batna, Algeria; Department of Computer Science, LaSTIC Laboratory, University of Batna 2, Batna, Algeria; Insight Centre for Data Analytics, School of Computer Science, University College Dublin, Belfield, Ireland</t>
  </si>
  <si>
    <t>2024 1st International Conference on Innovative and Intelligent Information Technologies (IC3IT)</t>
  </si>
  <si>
    <t>In this work we propose a privacy-preserving, blockchain-enabled e-voting system that integrates Linkable Ring Signatures (LRS) to ensure a secure, scalable, and privacypreserving solution for modern e-voting, providing a framework for trusted and transparent electoral processes in the digital age. Our system ensures voter anonymity while preventing double voting through the use of a linkability tag, while blockchain technology is employed to provide an immutable and transparent ledger for vote recording. The InterPlanetary File System (IPFS) is utilized for decentralized and GDPR-compliant storage of public keys. Performance analysis shows scalability challenges for LRS in large elections, but the system remains efficient for small scale use. Future work will focus on optimizing scalability for larger deployments.</t>
  </si>
  <si>
    <t>979-8-3315-4106-4</t>
  </si>
  <si>
    <t>10.1109/IC3IT63743.2024.10869355</t>
  </si>
  <si>
    <t>https://ieeexplore.ieee.org/stamp/stamp.jsp?arnumber=10869355</t>
  </si>
  <si>
    <t>blockchain;Smart contract;voting;ring signatures;privacy</t>
  </si>
  <si>
    <t>Privacy;Scalability;Public key;Information age;Robustness;Blockchains;Recording;Performance analysis;InterPlanetary File System;Electronic voting</t>
  </si>
  <si>
    <t>Secured Voting System based on Blockchain</t>
  </si>
  <si>
    <t>B. Yamini; K. Renuka; M. Anuradha; J. J. Justus; M. Nalini; C. D. D</t>
  </si>
  <si>
    <t>Dept of Networking and Communications School of Computing, College of Engineering and Tech(SRMIST); Dept of AIML, Teegala Krishna Reddy Engineering College; Dept of CSE, S.A. Engineering College; Dept of CSE, St Joseph’s College of Engineering; Dept of CSE, S.A. Engineering College; Dept of CSE, S.A. Engineering College</t>
  </si>
  <si>
    <t>Online voting is the current trend in modern society. It eliminates the usage and printing cost of ballot papers, this technology also reduces the amounts of paperwork, human resources, and time. But it has disadvantages like the security of data and potential attacks such as DoS and DDoS attacks. The best way to solve this security issue is using blockchain technology. The e-voting is expanded with blockchain technology and that could be the solution to mitigate the present concerns in e-voting. In blockchain every block is secured and connected with each other using hashing technology, it protects from being tampered by an unauthorized person. Blockchain technologies offer an infinite range of application benefiting from sharing economies. This study proposes a blockchain-based voting system, named e- Vote that preserves voter privacy and increases accessibility while keeping the voting system transparent, secure, and cost-effective e-Vote. In addition, e-Vote utilizes a few cryptographic techniques, including homomorphic encryption, to promote voter privacy. Proposed implementation was deployed on Ethereum’s Test net to demonstrate usability, scalability, and efficiency to evaluate the application of blockchain as a service to implement the distributed electronic voting system.</t>
  </si>
  <si>
    <t>10.1109/ICAISS58487.2023.10250456</t>
  </si>
  <si>
    <t>https://ieeexplore.ieee.org/stamp/stamp.jsp?arnumber=10250456</t>
  </si>
  <si>
    <t>Blockchain;Solidity;e-voting;Ethereum;Smart Contracts</t>
  </si>
  <si>
    <t>Printing;Privacy;Electronic voting systems;Uncertainty;Scalability;Sharing economy;Real-time systems</t>
  </si>
  <si>
    <t>EASY E-VOTE: An Ethereum-based Voting System using IPFS and MetaMask for Student Government Election</t>
  </si>
  <si>
    <t>R. S. Duran; C. B. Balbon; J. Z. E. Balmes; P. B. G. Castro; U. G. Lopez; K. A. Talosig; M. E. A. Noriega; O. D. Tubola</t>
  </si>
  <si>
    <t>Department of Electronics Engineering, Polytechnic University of the Philippines; Department of Electronics Engineering, Polytechnic University of the Philippines; Department of Electronics Engineering, Polytechnic University of the Philippines; Department of Electronics Engineering, Polytechnic University of the Philippines; Department of Electronics Engineering, Polytechnic University of the Philippines; Department of Electronics Engineering, Polytechnic University of the Philippines; Department of Electronics Engineering, Faculty, Polytechnic University of the Philippines; Research Institute for Strategic Foresight and Innovation, Polytechnic University of the Philippines, Manila, Philippines</t>
  </si>
  <si>
    <t>2023 International Conference on Information Technology (ICIT)</t>
  </si>
  <si>
    <t>29 Aug 2023</t>
  </si>
  <si>
    <t>EASY E-VOTE is a student government election voting system that utilized Ethereum blockchain, IPFS (Interplanetary File System), and MetaMask. This paper addressed challenges in traditional e-voting systems by introducing blockchain technology. The Ethereum blockchain provided security and immutability, while IPFS ensured efficient and distributed data storage. MetaMask offered a user-friendly interface. Moreover, the study reviewed literature on e-voting system security, immutability, data storage, distribution, privacy, and anonymity. As part of its data gathering, the study encompassed smart contract testing and a mock election using the proposed system. These experiments demonstrated system functionality and effectiveness. Overall, EASY E-VOTE offered a promising solution for student government elections, addressing limitations of traditional e-voting systems. Blockchain, IPFS, and MetaMask contributed to system security, data integrity, and user-friendliness, making it a viable alternative for transparent and trustworthy elections.</t>
  </si>
  <si>
    <t>2831-3399</t>
  </si>
  <si>
    <t>979-8-3503-2006-0</t>
  </si>
  <si>
    <t>10.1109/ICIT58056.2023.10225798</t>
  </si>
  <si>
    <t>https://ieeexplore.ieee.org/stamp/stamp.jsp?arnumber=10225798</t>
  </si>
  <si>
    <t>Blockchain;smart contracts;IPFS;MetaMask;Solidity;e-voting;decentralized voting</t>
  </si>
  <si>
    <t>Data privacy;System performance;Smart contracts;Memory;User experience;Blockchains;InterPlanetary File System</t>
  </si>
  <si>
    <t>Blockchain-Based Electronic Voting System</t>
  </si>
  <si>
    <t>V. Gupta; J. N. Singh; S. I. Khan; A. Chabaque</t>
  </si>
  <si>
    <t>Galgotias University, Greater Noida, India; Galgotias University, Greater Noida, India; Galgotias University, Greater Noida, India; Galgotias University, Greater Noida, India</t>
  </si>
  <si>
    <t>Creating a vote counting plan that suits legislators’ legal criteria has been a difficult task for a long time. In the era of global statistics, allocated ledger software is a remarkable technological innovation. Blockchain technology may be applied to an almost infinite number of sharing economy-related applications. The purpose of this paper is to assess the value of blockchain as little more than a vendor for establishing authorized e - government applications. The paper examines the requirements for creating digital votes casting frameworks and analyzes the technical and legal constraints of using blockchain to determine these structures. The research begins with a review of the most well blockchain frameworks that make use of the technology.</t>
  </si>
  <si>
    <t>10.1109/ICAC3N56670.2022.10074384</t>
  </si>
  <si>
    <t>https://ieeexplore.ieee.org/stamp/stamp.jsp?arnumber=10074384</t>
  </si>
  <si>
    <t>electronic balloting;legislature;block chain;voting;website hosting;statistics;development</t>
  </si>
  <si>
    <t>Technological innovation;Casting;Electronic voting systems;Law;Government;Software;Blockchains</t>
  </si>
  <si>
    <t>Empowering Secure and Cost-Efficient Blockchain Electronic Voting by Optimized ZK-SNARK Algorithm</t>
  </si>
  <si>
    <t>2023 International Conference on Electrical Engineering and Informatics (ICEEI)</t>
  </si>
  <si>
    <t>Electronic voting systems are crucial for maintaining democratic principles and ensuring transparency in modern democracies. Initially designed for secure and decentralized record-keeping, blockchain technology holds significant potential for revolutionizing the voting process by providing tamper-resistant and auditable ledgers. To this end, our research proposes a robust blockchain platform to enhance the security and affordability of electronic voting. The platform's architecture leverages the innovative Zero-Knowledge Succinct Non-Interactive Argument of Knowledge (ZK-SNARK) algorithm to enhance privacy and security while minimizing computational overhead. By integrating ZK-SNARKs, we enable voters to prove their eligibility and vote correctness without disclosing their votes. Our proposed platform also incorporates circuit design optimizations and pairing-friendly elliptic curves, using efficient cryptographic curves like the alt_bn128 or similar options suitable for ZK-SNARKs. This approach ensures the integrity and authenticity of the voting process. This paper offers a comprehensive understanding of the challenges posed by traditional voting systems, outlines the architecture of the proposed blockchain platform, and details the optimized implementation of the ZK-SNARK algorithm. Our research aims to advance secure, cost-effective electronic voting systems that enable inclusive and trustworthy elections.</t>
  </si>
  <si>
    <t>2155-6830</t>
  </si>
  <si>
    <t>979-8-3503-8129-0</t>
  </si>
  <si>
    <t>10.1109/ICEEI59426.2023.10346804</t>
  </si>
  <si>
    <t>https://ieeexplore.ieee.org/stamp/stamp.jsp?arnumber=10346804</t>
  </si>
  <si>
    <t>Privacy;Electronic voting systems;Elliptic curves;Computer architecture;Non-repudiation;Robustness;Blockchains</t>
  </si>
  <si>
    <t>Blockchain Ballotbox: Empowering Democracy Through Tamper-Proof E-Voting</t>
  </si>
  <si>
    <t>A. Madhuri; P. R. Lakshmi; P. John; T. Ganesh; S. Asma; P. Nahila</t>
  </si>
  <si>
    <t>Computer Science and Engineering, PVP Siddhartha Institute of Technology; Computer Science and Engineering, PVP Siddhartha Institute of Technology; Computer Science and Engineering, PVP Siddhartha Institute of Technology; Computer Science and Engineering, PVP Siddhartha Institute of Technology; Computer Science and Engineering, PVP Siddhartha Institute of Technology; Computer Science and Engineering, PVP Siddhartha Institute of Technology</t>
  </si>
  <si>
    <t>Election administration has undergone a revolution as a result of the development of digital technology, with electronic voting (eVoting) systems emerging as a significant and ground-breaking replacement for the conventional paper-based procedures. Due to its potential to increase security, transparency, and voter confidence in the electoral process, the integration of blockchain technology into eVoting systems has attracted a lot of attention in this context. In order to address the inherent difficulties and weaknesses prevalent in conventional voting systems, this research offers an electronic voting system (eVoting system) that makes use of blockchain technology’s capabilities. The suggested system makes use of the core characteristics of blockchain, such as decentralization, immutability, and cryptographic security, to provide a robust and open platform for the collection and tabulation of votes. This eVoting system’s noteworthy characteristics include real-time result verification, anonymous and tamper-proof vote recording, and secure voter authentication. Blockchain’s distributed ledger technology makes sure that every vote is recorded in a way that is transparent, verifiable, and immune to manipulation—all while preserving the voter’s privacy. Additionally, the use of smart contracts in this system automates a number of voting-related tasks, doing away with the need for middlemen and improving the effectiveness of the overall election process. In summary, incorporating blockchain technology into electronic voting has the potential to revolutionize the electoral landscape by introducing unprecedented levels of security and transparency. By facilitating secure and streamlined remote voting while preserving the integrity of the process, this blockchain-powered eVoting system seeks to strengthen democratic practices and instill confidence in the electoral process in our digital era.</t>
  </si>
  <si>
    <t>10.1109/ICIMIA60377.2023.10425872</t>
  </si>
  <si>
    <t>https://ieeexplore.ieee.org/stamp/stamp.jsp?arnumber=10425872</t>
  </si>
  <si>
    <t>Election Administration;Digital Technology;Blockchain Technology;Security;Transparency;Decentralization;Immutability</t>
  </si>
  <si>
    <t>Electric potential;Scalability;Authentication;Real-time systems;Blockchains;Security;Electronic voting</t>
  </si>
  <si>
    <t>Dual Authentication Voting System with Facial Recognition and Fingerprint Using CNN</t>
  </si>
  <si>
    <t>P. Asha; V. V B; B. Ankayarkanni; V. S. Reddy; J. A. Mayan; D. U. Nandini</t>
  </si>
  <si>
    <t>Computer Science and Engineering, Sathyabama Institute of Science and Technology, Chennai, India; Computer Science and Engineering, Sathyabama Institute of Science and Technology, Chennai, India; Computer Science and Engineering, Sathyabama Institute of Science and Technology, Chennai, India; Computer Science and Engineering, Sathyabama Institute of Science and Technology, Chennai, India; Computer Science and Engineering, Sathyabama Institute of Science and Technology, Chennai, India; Computer Science and Engineering, Sathyabama Institute of Science and Technology, Chennai, India</t>
  </si>
  <si>
    <t>2023 International Conference on Circuit Power and Computing Technologies (ICCPCT)</t>
  </si>
  <si>
    <t>Voting is one of the notably common and basic right of all citizens of the country. In the latest loksabha election 2019, conducted in India, only 67.1% vote was being recorded. Conducting election in a democratic country like India, have major challenges of security threads, false voting, manipulation in recording vote and authentication of voter. Our country India employs the EVM (Electronic Voting Machine) since 1982. The system also has its flaws as vote rigging is a possibility. Hence, in this paper we give a solution to the voting problem. The data for the project can be acquired from the dataset of Aadhar card that contain the photo. By using CNN (Convolutional Neural Network) the face of the voter is detected and compared to the Aadhar dataset. This will be the first step of the authentication. Then the vote is casted through fingerprint, which is sensed through sensor and is authenticated. This will allow the voter to vote only once and to only one person. The recorded vote is saved in the cloud server and is counted immediately. This makes the system more efficient and authenticated and avoids rigging of vote, than the existing system of voting.</t>
  </si>
  <si>
    <t>979-8-3503-3324-4</t>
  </si>
  <si>
    <t>10.1109/ICCPCT58313.2023.10245090</t>
  </si>
  <si>
    <t>https://ieeexplore.ieee.org/stamp/stamp.jsp?arnumber=10245090</t>
  </si>
  <si>
    <t>Face Recognition;Fingerprint;Authentication;Convolutional Neural Network;Voting System</t>
  </si>
  <si>
    <t>Target recognition;Face recognition;Authentication;Fingerprint recognition;Turning;Recording;Convolutional neural networks</t>
  </si>
  <si>
    <t>Blockchain Voting: A Solution to the Challenges of Traditional Electoral Systems</t>
  </si>
  <si>
    <t>M. R. Sowmya; M. Hamal; A. Chaudhary; J. K. Patel; S. M. Shrestha</t>
  </si>
  <si>
    <t>Department of Computer Science and Engineering, Nitte Meenakshi Institute of Technology, Bengaluru, India; Department of Computer Science and Engineering, Nitte Meenakshi Institute of Technology, Bengaluru, India; Department of Computer Science and Engineering, Nitte Meenakshi Institute of Technology, Bengaluru, India; Department of Computer Science and Engineering, Nitte Meenakshi Institute of Technology, Bengaluru, India; Department of Computer Science and Engineering, Nitte Meenakshi Institute of Technology, Bengaluru, India</t>
  </si>
  <si>
    <t>2024 First International Conference on Software, Systems and Information Technology (SSITCON)</t>
  </si>
  <si>
    <t>20 Dec 2024</t>
  </si>
  <si>
    <t>Voting is a prominent part of the political process, especially in a democratic country like India, where it plays a key role in electing government officials and shaping public policy. Conventional paper-based methods are easy to implement but have considerable limitations, such as security vulnerabilities, paper usage, and the requirement for a large workforce. Common issues such as booth capturing, vote tampering, and manipulation compromise the integrity of elections. To deal with these challenges, blockchain technology offers a solution by providing an immutable and decentralized voting system. This method guarantees that, once added, data cannot be modified, thus preventing manipulation. The decentralized nature of the system allows for continuous availability, as any node failure can be compensated by another node. Moreover, it reduces the need for manual oversight, speeds up the voting process, enhances security and provides transparency, which traditional systems lack. Incorporating blockchain technology into the voting process could significantly enhance the integrity and efficiency of elections, paving the way for a more trustworthy process.</t>
  </si>
  <si>
    <t>979-8-3503-5293-1</t>
  </si>
  <si>
    <t>10.1109/SSITCON62437.2024.10796778</t>
  </si>
  <si>
    <t>https://ieeexplore.ieee.org/stamp/stamp.jsp?arnumber=10796778</t>
  </si>
  <si>
    <t>decentralization;distributed ledger;peer-to-peer;security;immutable. ethereum</t>
  </si>
  <si>
    <t>Voting;Manuals;Software systems;Blockchains;Security;Public policy;Information technology</t>
  </si>
  <si>
    <t>Design of Blockchain-based Secured Election Voting System</t>
  </si>
  <si>
    <t>S. V. Chinchamalatpure; S. R. Kapse; A. K. Balki; V. A. Rahangdale; V. K. Fulzele; S. Telrandhe</t>
  </si>
  <si>
    <t>Computer Technology Dept., Yeshwantrao Chavan College of Engineering, Nagpur, India; Computer Technology Dept., Yeshwantrao Chavan College of Engineering, Nagpur, India; Computer Technology Dept., Yeshwantrao Chavan College of Engineering, Nagpur, India; Computer Technology Dept., Yeshwantrao Chavan College of Engineering, Nagpur, India; Computer Technology Dept., Yeshwantrao Chavan College of Engineering, Nagpur, India; Research Consultant, Jawaharlal Nehru Medical College, Datta Meghe Institute of Medical Sciences, Wardha</t>
  </si>
  <si>
    <t>2024 IEEE International Students' Conference on Electrical, Electronics and Computer Science (SCEECS)</t>
  </si>
  <si>
    <t>2 Apr 2024</t>
  </si>
  <si>
    <t>The modern electoral process faces numerous challenges concerning security, transparency, and inclusivity. Traditional voting systems have struggled to keep pace with the demands of a rapidly evolving digital landscape. In response to these challenges, this paper proposes a novel approach to develop and implement an IoT and blockchain-based voting system (machine), aimed at providing unparalleled security and transparency to the electoral process. The proposed voting machine leverages the power of the Internet of Things (IoT) to enable secure and efficient voter authentication. Utilizing biometric data and unique identifiers associated with IoT devices, the system ensures accurate voter identification, mitigating the risk of fraudulent activities. By incorporating IoT technology, the voting process becomes more accessible, accommodating a broader range of citizens. The implementation of such a voting machine promises to transform the electoral landscape, ushering in a new era of secure and transparent elections. With real-time vote counting and results, citizens can have immediate access to election outcomes, bolstering public confidence in the integrity of the democratic process. This paper outlines the design, architecture, and security measures that underpin IoT and blockchain-based voting machines.</t>
  </si>
  <si>
    <t>2688-0288</t>
  </si>
  <si>
    <t>979-8-3503-4846-0</t>
  </si>
  <si>
    <t>10.1109/SCEECS61402.2024.10481966</t>
  </si>
  <si>
    <t>https://ieeexplore.ieee.org/stamp/stamp.jsp?arnumber=10481966</t>
  </si>
  <si>
    <t>Electoral Voting System;IoT and Blockchain-based electronic voting;blockchain;IoT;Transparency</t>
  </si>
  <si>
    <t>Systematics;Voting;Smart contracts;Transforms;Hardware;Blockchains;Internet of Things</t>
  </si>
  <si>
    <t>Voting Decentralized Application Using Blockchain</t>
  </si>
  <si>
    <t>A. A. Banu; P. Thenmozhi; A. Gokulalakshmi; V. Jayabarathi; C. Ananth</t>
  </si>
  <si>
    <t>Science and Humanitites, IFET College of Engineering, Tamilnadu, India; Electronics and Communication Engineering, St. Joseph's college of Engineering, Chennai, India; Computer Science and Engineering, IFET College of Engineering, Tamilnadu, India; Computer Science and Engineering, IFET College of Engineering, Tamilnadu, India; Faculty of International Education Programs, Samarkand State University, Uzbekistan</t>
  </si>
  <si>
    <t>2023 6th International Conference on Contemporary Computing and Informatics (IC3I)</t>
  </si>
  <si>
    <t>26 Jan 2024</t>
  </si>
  <si>
    <t>6</t>
  </si>
  <si>
    <t>The democratic practise of voting is one of the most important. The most reliable method for guaranteeing that everyone's right to vote is protected, in the opinion of many experts, is to use paper ballots. Meanwhile, this tactic is open to misuse and blunders. To address the problems with paper ballots, many countries now use digital voting procedures. Digital voting machines are prone to mistakes that could result in widespread vote rigging. Voting procedures for elections must be authorised, precise, secure, and practical. Acceptance may be constrained, though, by problems with digital voting procedures. Blockchain technology was created to solve these issues due to its end-to-end verification capabilities. To ensure We have employed blockchain technology. We implemented our protocol on the blockchain-based Ethereum 2.0 platform, which uses the Solidity programming language To test it, it is necessary to create smart contracts. Smart contract technology offers a safe way to validate voters, ensure the validity of the results, make the voting process public, and thwart fraud. Based on security and gas costs, we examined how well the system performed. It becomes more secure and costs less to maintain the required infrastructure.</t>
  </si>
  <si>
    <t>979-8-3503-0448-0</t>
  </si>
  <si>
    <t>10.1109/IC3I59117.2023.10397817</t>
  </si>
  <si>
    <t>https://ieeexplore.ieee.org/stamp/stamp.jsp?arnumber=10397817</t>
  </si>
  <si>
    <t>component;formatting;style;styling;insert</t>
  </si>
  <si>
    <t>Costs;Voting;Smart contracts;User interfaces;Blockchains;Security;Reliability</t>
  </si>
  <si>
    <t>Trusted Vote: Reorienting eVoting using Blockchain</t>
  </si>
  <si>
    <t>A. K. Goel; A. Rai; A. Narain; A. Richard; K. Kumar</t>
  </si>
  <si>
    <t>School of Computing Science and Engineering, Galgotias University, India; School of Computing Science and Engineering, Galgotias University, India; School of Computing Science and Engineering, Galgotias University, India; School of Computing Science and Engineering, Galgotias University, India; School of Computing Science and Engineering, Galgotias University, India</t>
  </si>
  <si>
    <t>2022 Sixth International Conference on I-SMAC (IoT in Social, Mobile, Analytics and Cloud) (I-SMAC)</t>
  </si>
  <si>
    <t>22 Dec 2022</t>
  </si>
  <si>
    <t>Voting is the essential element for each nation to express one’s choice. Nowadays, Electronic Voting Machines (EVMs) are used to poll which may be tampered resulting in incorrect election results. Therefore, an online voting system has been introduced in this research. An Electronic Voting (E-Voting) machine is a balloting machine wherein the election opinions are notated, saved, stored, and processed digitally, which makes the balloting control project complicated than the conventional paper based method. The Election Commission forms elections and enlist party candidates along with the parties for contesting the election. This paper works with the following ideas by having the two different sets of modules: election commission and the voters. An election’s REST API is arranged on Ethereum’s Blockchain, which is the front end. The votes are then stored on the blockchain architecture, to which the Election Commission grants the number of votes. However, there are some limitations due to the fact that the blockchain architecture cannot run on the main net as it must be hosted, and a separate web3 provider must be used for interacting with it due to the lack of public API availability.</t>
  </si>
  <si>
    <t>978-1-6654-6941-8</t>
  </si>
  <si>
    <t>10.1109/I-SMAC55078.2022.9987301</t>
  </si>
  <si>
    <t>https://ieeexplore.ieee.org/stamp/stamp.jsp?arnumber=9987301</t>
  </si>
  <si>
    <t>Blockchain;EVM;Voting;Identification</t>
  </si>
  <si>
    <t>Casting;Privacy;Costs;Shape;Process control;Blockchains;Planning</t>
  </si>
  <si>
    <t>BVKCS - A Blockchain Based e-Voting System with Key Covering Scheme</t>
  </si>
  <si>
    <t>2023 IEEE International Conference on ICT in Business Industry &amp; Government (ICTBIG)</t>
  </si>
  <si>
    <t>Safety and confidentiality concerns have been constantly paramount when considering the extensive acceptance of e-voting systems. Given the significant cost-effective and political inferences of election results globally, addressing the issues of anonymity, concealment, verifiability, and legitimacy in e-voting systems is of utmost importance. Blockchain technology emerges as a promising solution to address these issues and enhance the safety, clearness, immutability, and reliability of the voting process. This paper presents the development of a Blockchain-based e-Voting System with Key Covering Scheme (BVKCS), leveraging public key cryptography and key covering method to tackle the inherent issues in e-voting schemes. BVKCS significantly improves the protection of the e-voting mechanism while upholding the reliability and legitimacy of the voting background. The results demonstrate that BVKCS outperforms current voting methods on the basis of security and performance elements (throughput and latency).</t>
  </si>
  <si>
    <t>979-8-3503-4327-4</t>
  </si>
  <si>
    <t>10.1109/ICTBIG59752.2023.10456233</t>
  </si>
  <si>
    <t>https://ieeexplore.ieee.org/stamp/stamp.jsp?arnumber=10456233</t>
  </si>
  <si>
    <t>Anonymity;Blockchain;Concealment;Key Covering Scheme;Legitimacy;Latency;Throughput</t>
  </si>
  <si>
    <t>Throughput;Public key cryptography;Safety;Blockchains;Reliability;Security;Electronic voting</t>
  </si>
  <si>
    <t>Blockchain based E-Voting Application – A Survey</t>
  </si>
  <si>
    <t>S. B. Gopal; M. Jayaprasath; C. Poongodi.; S. Johnson.; D. Nanthiya.; R. T. Mithunkumar.</t>
  </si>
  <si>
    <t>Department of ECE, Kongu Engineering College, Erode, India; Department of ECE, Kongu Engineering College, Erode, India; Department of CSE, Vivekanandha College of Engineering for Women, Trichengode, India; Department of ECE, Kongu Engineering College, Erode, India; Department of CT-UG, Kongu Engineering College, Erode, India; Department of ECE, Kongu Engineering College, Erode, India</t>
  </si>
  <si>
    <t>2023 International Conference on Sustainable Computing and Data Communication Systems (ICSCDS)</t>
  </si>
  <si>
    <t>25 Apr 2023</t>
  </si>
  <si>
    <t>Voting is a crucial component of daily living in the modern world. Everyone belongs to social groups, which might vary in size, and in the majority of them, voting has a significant impact on key decisions. Technology advancements have simplified the voting process. Present voting system has lot of issues concerning to transparency, privacy etc., To solve these issues, both the polling and counting of ballots can be done using blockchain technology. In-depth information is provided on the development of the BlockVote electronic voting system. Application of Ethereum technology in e-voting leads to scalability issues. POW (proof of work) mining concept leads to inefficient time management operation. This study has proposed a Hyperledger fabric framework for the implementation of e-voting application. The Hyperledger Fabric network is a middleware program and an interface that make up the system. Both of the smart contracts: EVotingContract and CodesContract are a part of the Hyperledger Fabric blockchain. The connection between the blockchain network and the user interface is made possible by a gateway application.</t>
  </si>
  <si>
    <t>978-1-6654-9199-0</t>
  </si>
  <si>
    <t>10.1109/ICSCDS56580.2023.10104596</t>
  </si>
  <si>
    <t>https://ieeexplore.ieee.org/stamp/stamp.jsp?arnumber=10104596</t>
  </si>
  <si>
    <t>Blockchain technology;Hyperledger fabric;e-voting;Ethereum</t>
  </si>
  <si>
    <t>Privacy;Distributed ledger;Social groups;Scalability;Smart contracts;User interfaces;Proof of Work</t>
  </si>
  <si>
    <t>Decentralized and Incentivized Voting System with Web3 Technology Ensuring Anonymity and Preventing Double Voting</t>
  </si>
  <si>
    <t>L. -Y. Yeh; J. -Q. Jian; J. -W. Hu</t>
  </si>
  <si>
    <t>Information and Management National Central University, Taoyuan, Taiwan; Information and Management National Central University, Taoyuan, Taiwan; Network and Security Division, National Center for High-performance Computing, Tainan, Taiwan</t>
  </si>
  <si>
    <t>2023 IEEE Conference on Dependable and Secure Computing (DSC)</t>
  </si>
  <si>
    <t>15 Dec 2023</t>
  </si>
  <si>
    <t>Due to the impact of the pandemic and globalization, many governments worldwide have begun to replace paper voting with electronic voting systems. This is primarily intended to increase voting efficiency and reduce personnel costs. However, electronic voting is usually centralized, which creates difficulties in ensuring the integrity of the voting process and protecting voter privacy. As a solution, we propose an efficient and anonymous web3-based voting system that provides incentives. The use of blockchain technology ensures that voting results are stored in a decentralized manner, reducing the possibility of tampering and ensuring vote integrity. To protect voter privacy, our system incorporates stealth addresses to conceal ballot content and lightweight ring signatures to verify voter validity without the risk of double voting. Furthermore, our voting system utilizes smart contracts to encourage voting and self-tallying, resulting in improved transparency. Experimental results demonstrate that our scheme outperforms several existing e-voting systems, thus providing a robust and secure alternative for governments seeking to improve their voting systems.</t>
  </si>
  <si>
    <t>979-8-3503-8211-2</t>
  </si>
  <si>
    <t>10.1109/DSC61021.2023.10354239</t>
  </si>
  <si>
    <t>https://ieeexplore.ieee.org/stamp/stamp.jsp?arnumber=10354239</t>
  </si>
  <si>
    <t>electronic voting system;Ethereum;blockchain;self-tallying;ring signature;stealth address</t>
  </si>
  <si>
    <t>Privacy;Electronic voting systems;Costs;Pandemics;Smart contracts;Globalization;Computer architecture</t>
  </si>
  <si>
    <t>Analysis of Blockchain Solutions for E-Voting: A Systematic Literature Review</t>
  </si>
  <si>
    <t>A. Benabdallah; A. Audras; L. Coudert; N. El Madhoun; M. Badra</t>
  </si>
  <si>
    <t>LIP6, CNRS, Sorbonne Université, Paris, France; LIP6, CNRS, Sorbonne Université, Paris, France; LIP6, CNRS, Sorbonne Université, Paris, France; LIP6, CNRS, Sorbonne Université, Paris, France; College of Technological Innovation, Zayed University, Dubai, United Arab Emirates</t>
  </si>
  <si>
    <t>12 Jul 2022</t>
  </si>
  <si>
    <t>10</t>
  </si>
  <si>
    <t>To this day, abstention rates continue to rise, largely due to the need to travel to vote. This is why remote e-voting will increase the turnout by allowing everyone to vote without the need to travel. It will also minimize the risks and obtain results in a faster way compared to a traditional vote with paper ballots. In fact, given the high stakes of an election, a remote e-voting solution must meet the highest standards of security, reliability, and transparency to gain the trust of citizens. In literature, several remote e-voting solutions based on blockchain technology have been proposed. Indeed, the blockchain technology is proposed today as a new technical infrastructure for several types of IT applications because it allows to remove the TTP and decentralize transactions while offering a transparent and fully protected data storage. In addition, it allows to implement in its environment the smart-contracts technology which is used to automate and execute agreements between users. In this paper, we are interested in reviewing the most revealing e-voting solutions based on blockchain technology.</t>
  </si>
  <si>
    <t>10.1109/ACCESS.2022.3187688</t>
  </si>
  <si>
    <t xml:space="preserve">École pour l’Informatique et les Techniques Avancées (EPITA); </t>
  </si>
  <si>
    <t>https://ieeexplore.ieee.org/stamp/stamp.jsp?arnumber=9812616</t>
  </si>
  <si>
    <t>Authentication;blockchain;e-voting;privacy;security;smart-contracts;transparency</t>
  </si>
  <si>
    <t>Electronic voting;Blockchains;Authentication;Smart contracts;Scalability;Resistance;Privacy</t>
  </si>
  <si>
    <t>1 Jul 2022</t>
  </si>
  <si>
    <t>Blockchain Based Voting System for Secure and Transparent Electoral Processes</t>
  </si>
  <si>
    <t>S. S; S. K. Murugan; J. Latha; G. Mageshwari; A. J. Gilbert Andrews; M. Hema Kumar</t>
  </si>
  <si>
    <t>PG Department of Computer Science, Sir Theagaraya College-Shift II, Chennai, Tamilnadu, India; Department of Computer Science and Engineering, R. M. D. Engineering College, Thiruvallur, Tamilnadu, India; Department of Computer Science and Engineering, R. M. K. Engineering College, Tiruvallur, Tamilnadu, India; Department of Artificial Intelligence and Data Science, R.M.K. College of Engineering and Technology, Tiruvallur, Tamilnadu, India; Specialist leader, Deloitte consulting LLP, 200 Sterling road, Mechanicsburg, PA, USA; Department of ECE, Sona College of Technology, Salem, Tamil Nadu, India</t>
  </si>
  <si>
    <t>1</t>
  </si>
  <si>
    <t>This study describes an innovative approach to blockchain-based voting systems. The proposed method guarantees the integrity, security, and resistance to manipulation of elections conducted on a decentralized network through the utilization of smart contracts and cryptographic principles. Emphasizing participant confidentiality, vote integrity, and real-time auditability, the experimental outcomes demonstrate the system's scalability, dependability, and security. Within the domain of theoretical democratic discourse, presents a prospective scenario in which voting methods based on blockchain technology. The results indicate that the approach can be easily implemented on a large scale, representing a significant milestone in the struggle for democratic, secure, and transparent voting procedures. With highly efficient, boasting a transaction speed of 500 TPS, scalability to accommodate over a thousand users, and a block confirmation time of less than 10s. Encryption efficiency and digital signature dependability are indicators of the system's high level of security. Equipped with an accuracy rate that is 97.2%.</t>
  </si>
  <si>
    <t>10.1109/ICACCS60874.2024.10717101</t>
  </si>
  <si>
    <t>https://ieeexplore.ieee.org/stamp/stamp.jsp?arnumber=10717101</t>
  </si>
  <si>
    <t>Blockchain;Voting Systems;Decentralization;Smart Contracts;Cryptography;Security;Transparency</t>
  </si>
  <si>
    <t>Resistance;Electric potential;Voting;Scalability;Smart contracts;Systems architecture;Transforms;Real-time systems;Blockchains;Encryption</t>
  </si>
  <si>
    <t>Blind Vote: Economical and Secret Blockchain-Based Voting</t>
  </si>
  <si>
    <t>A. K. Goharshady; Z. Lin</t>
  </si>
  <si>
    <t>Hong Kong University of Science and Technology, Hong Kong, SAR, China; Hong Kong University of Science and Technology, Hong Kong, SAR, China</t>
  </si>
  <si>
    <t>Electronic voting has been a hot research topic for decades and has recently garnered much attention due to the invention of programmable blockchains that support smart contracts. This is the ideal framework and technology for electronic voting since voting protocols implemented as smart contracts automatically inherit many desired properties from the underlying blockchain, e.g. verifiability, transparency and pseduonymity. However, the public and decentralized nature of the blockchain allows all transactions to be traced by everyone and thus voters' choices would be disclosed publicly. There are many solutions to make blockchain-based voting fully anonymous and untraceable. A recent example is Tornado Vote [1] (ICBC 2023). Such protocols often rely on zero-knowledge proofs, especially zkSNARKS, to achieve secrecy and break the link between a voter's public key and vote. However, verifying these proofs on-chain is expensive and uses a considerable amount of gas (execution fees). In this work, we propose a new approach called Blind Vote, which is an untraceable, secure, efficient, secrecy-preserving and fully on-chain electronic voting protocol based on the well-known concept of Chaum's blind signatures. We illustrate that our approach achieves the same security guarantees as previous methods such as Tornado Vote, while consuming significantly less gas. Thus, we provide a cheaper and considerably more gas-efficient alternative for anonymous blockchain-based voting.</t>
  </si>
  <si>
    <t>10.1109/Blockchain62396.2024.00016</t>
  </si>
  <si>
    <t>https://ieeexplore.ieee.org/stamp/stamp.jsp?arnumber=10664255</t>
  </si>
  <si>
    <t>Electronic Voting;Blind Signatures;Smart Contracts</t>
  </si>
  <si>
    <t>Technological innovation;Smart contracts;Public key;Blockchains;Tornadoes;Security;Electronic voting</t>
  </si>
  <si>
    <t>Blockchain Enabled Voting</t>
  </si>
  <si>
    <t>J. Balaji; J. Narayanan</t>
  </si>
  <si>
    <t>Department of Computer Science and Engineering, Amrita Vishwa Vidyapeetham, Amritapuri, India; Department of Computer Science and Engineering, Amrita Vishwa Vidyapeetham, Amritapuri, India</t>
  </si>
  <si>
    <t>The following paper proposes a blockchain-enabled online voting system with existing technologies. Blockchain technologies enable a plethora of applications that take advantage of distributed economies. The proposed model is a web application built with AngularJS that uses Firebase for security and authentication. The Ethereum Blockchain is used by the project to deploy the smart contract. A smart contract is constructed for each poll to keep track of vote tallies, and when the vote is cast, a transaction is triggered. A voter can see the live status of the poll after they cast their vote.</t>
  </si>
  <si>
    <t>10.1109/ICICICT54557.2022.9917971</t>
  </si>
  <si>
    <t>https://ieeexplore.ieee.org/stamp/stamp.jsp?arnumber=9917971</t>
  </si>
  <si>
    <t>Blockchain;Voting;Ethereum;Smart Contract</t>
  </si>
  <si>
    <t>Instruments;Smart contracts;Authentication;Blockchains;Security;Electronic voting</t>
  </si>
  <si>
    <t>A Methodology for Vulnerability Assessment and Threat Modelling of an e-Voting Platform Based on Ethereum Blockchain</t>
  </si>
  <si>
    <t>D. Granata; M. Rak; P. Palmiero; A. Pastena</t>
  </si>
  <si>
    <t>DiSEGIM, University of Naples Parthenope, Naples, Italy; Department of Engineering, University of Campania Luigi Vanvitelli, Aversa, Italy; Department of Engineering, University of Campania Luigi Vanvitelli, Aversa, Italy; Department of Political Science, University of Campania Luigi Vanvitelli, Caserta, Italy</t>
  </si>
  <si>
    <t>Despite the growing role of information and communication technology (ICT) in public administration, paper ballots still dominate elections, especially in Italy. Electronic voting has had limited success worldwide, largely due to security and manipulation concerns. The COVID-19 pandemic has reignited interest in remote e-voting for safe participation while social distancing, though security remains a critical issue. Embracing electronic voting is essential to safeguard rights, improve resource efficiency, and promote digital citizenship. Accordingly, to address security concerns in e-voting, this research emphasizes the importance of security and legal measures. The study is based on ISO15408 (Common Criteria) certification process, a framework for independent security evaluations. The paper proposes a methodology that combines legal and technical requirements for e-voting security assessments, focusing on BPMN processes to model scenarios. The methodology has been applied to a common Ethereum smart contract, focusing on the e-voting process. A detailed analysis of a Solidity e-voting smart contract reveals its vulnerabilities and limitations. The research also produces a BPMN representation of an e-voting scenario, aligning logical behaviour with smart contract implementation. The aim is to bridge the gap between legal and technical aspects of e-voting, enhancing security and transparency.</t>
  </si>
  <si>
    <t>10.1109/ACCESS.2024.3495981</t>
  </si>
  <si>
    <t xml:space="preserve">Urban Playground for Massive Digital Experiences (UPSIDE)(grant numbers:B63D23000820004); Italian Ministry of Enterprises and Made in Italy (MIIMIT); Securing Containers (SecCo) project within the framework of Security and Rights in the Cyber Space (SERICS (D33C22001300002); Italian Ministry of Education, University, and Research (MIUR); </t>
  </si>
  <si>
    <t>https://ieeexplore.ieee.org/stamp/stamp.jsp?arnumber=10750196</t>
  </si>
  <si>
    <t>Blockchain;Ethereum;e-voting;security assessment;threat modeling</t>
  </si>
  <si>
    <t>Security;Electronic voting;Certification;Law;Privacy;Taxonomy;Smart contracts;Computer security;Threat modeling;Blockchains</t>
  </si>
  <si>
    <t>11 Nov 2024</t>
  </si>
  <si>
    <t>Advances and Challenges in Global Democratic Transformation: A Perspective on the Accessibility of Electronic Voting</t>
  </si>
  <si>
    <t>E. Cocón-Marroquin; J. Ferrer-Morales; L. Pusey-Alvarado; J. Jadán-Guerrero</t>
  </si>
  <si>
    <t>Maestría en Gestión y Dirección de Proyectos, Galileo University, 7a. Avenida, calle Dr. Eduardo Suger Cofiño, Zona 10, Guatemala; Master in Operations Research, Galileo University, 7a. Avenida, calle Dr. Eduardo Suger Cofiño, Zona 10, Guatemala; Maestría en Gestión y Dirección de Proyectos, Galileo University, 7a. Avenida, calle Dr. Eduardo Suger Cofiño, Zona 10, Guatemala; Centro de Investigación en Mecatrónica y Sistemas Interactivos (MIST), Universidad Tecnológica Indoamérica, Av. Machala y Sabanilla, Quito, Ecuador</t>
  </si>
  <si>
    <t>2024 Tenth International Conference on eDemocracy &amp; eGovernment (ICEDEG)</t>
  </si>
  <si>
    <t>8 Oct 2024</t>
  </si>
  <si>
    <t>Electronic voting solutions are commonly considered as a tool to improve the efficiency of the electoral process, increase security, speed up the processing of results and facilitate the participation of people with disabilities. Despite these benefits, they face substantial challenges that require meticulous attention to ensure transparency in the elections, guarantee a universal, free, equal, secret and direct vote, and promote greater citizen participation. This paper presents a solution to the issue of secure and efficient voting systems through the development of a web-based platform. Leveraging cloud infrastructure and programming languages, the system incorporates unique voter identification keys generated through a hashing algorithm, concatenating various unique fields with a key sent via email to ensure vote integrity. Voters can verify their ballots within a specified timeframe to confirm successful registration and prevent tampering. Immediate vote counting is facilitated, enhancing the efficiency of the process. The system was evaluated at the Global Hispanic Parliament (GHP), a civil organization that aims to improve the lives of Hispanics around the world. The solution facilitated the democratic election and secret ballot of 78 representatives. In which 259 people participated to elect the representatives. Subsequently, a survey was conducted with a sample of 63 voters to evaluate their experience with electronic voting, obtaining positive responses in terms of the confidence generated by the process and the system.</t>
  </si>
  <si>
    <t>2573-1998</t>
  </si>
  <si>
    <t>979-8-3503-6553-5</t>
  </si>
  <si>
    <t>10.1109/ICEDEG61611.2024.10702064</t>
  </si>
  <si>
    <t>https://ieeexplore.ieee.org/stamp/stamp.jsp?arnumber=10702064</t>
  </si>
  <si>
    <t>Voting system;Electronic Voting;Global Hispanic Parliament (GHP);Voter identification;Accessibility;Democratic Transformation</t>
  </si>
  <si>
    <t>Surveys;Social networking (online);Scalability;Organizations;People with disabilities;Reliability;Electronic voting;Standards;Faces;Guidelines</t>
  </si>
  <si>
    <t>Intelligent Digital Ledger Voting System</t>
  </si>
  <si>
    <t>A. Shreshth; A. A. M; P. A; M. Jha; S. V</t>
  </si>
  <si>
    <t>PES University, Bengaluru; PES University, Bengaluru; PES University, Bengaluru; PES University, Bengaluru; PES University, Bengaluru</t>
  </si>
  <si>
    <t>The proposed methodology concentrates on the development of an approach which allows the voters to vote to their constituency from any booth participating in that particular election. It uses concepts of blockchain to realize a remote voting experience for the voters which will prove to be a relief for migrants and a less exorbitant system in terms of manpower. User Interface is provided using web application and Aadhar biometric authentication has been used to furnish the voter authentication machinery.The proposed approach is not only able to handle network attacks by intruders, data hampering attacks, client- side attacks, server-side data breach etc. But also ensures that the electoral procedures strictly follow the set of rules led down by the constitution of India.</t>
  </si>
  <si>
    <t>10.1109/ICAC3N56670.2022.10074118</t>
  </si>
  <si>
    <t>https://ieeexplore.ieee.org/stamp/stamp.jsp?arnumber=10074118</t>
  </si>
  <si>
    <t>Blockchain;remotevoting;security</t>
  </si>
  <si>
    <t>Costs;Biometrics (access control);Authentication;User interfaces;Data breach;Blockchains;Electronic voting</t>
  </si>
  <si>
    <t>An Advanced Full Stack Decentralized Approach for Secure Election Voting Process</t>
  </si>
  <si>
    <t>N. Singh; P. Rohila; K. Anwar; T. Alam; V. Rawat</t>
  </si>
  <si>
    <t>Department of Computer Science and Engineering, Graphic Era Deemed to be University, Dehradun, India; Department of Computer Application, Graphic Era Deemed to be University, Dehradun, India; Department of Computer Application, Graphic Era Deemed to be University, Dehradun, India; Department of Computer Science, Islamic University of Madinah, Saudi Arabia; Department of Computer Science and Engineering, Graphic Era Deemed to be University, Dehradun, India</t>
  </si>
  <si>
    <t>2022 2nd International Conference on Innovative Sustainable Computational Technologies (CISCT)</t>
  </si>
  <si>
    <t>22 Feb 2023</t>
  </si>
  <si>
    <t>Designing a safe electronic voting system offering secrecy with impartial approach while being transparent and flexible is a challenging task. Full Stack decentralized applications are smart contract decentralized application that runs on a Decentralized Blockhain Network. Problems constructing a vote casting software at the Central Web Server are: the votes at the database will be modified and will be counted extra or eliminated entirely, also the supply code at the net server can also be modified at any time. Rather than having a separate central server database we can deploy Blockchain. Blockchain is a network and database which handles all the transaction. Blocks on the network are added if the transaction is valid and the Blocks also ensure that the data distributed across the Blockchain network are valid. In this paper, we will elaborate the design and development of a Decentralized Approach for Election Voting System using Solidity language to make our smart contract. This Decentralized Approach will have the option for the voter to cast a vote in an election by their Ethereum account address which has public and private key address. This approach aims to provide a secure and trusted voting transaction.</t>
  </si>
  <si>
    <t>978-1-6654-7416-0</t>
  </si>
  <si>
    <t>10.1109/CISCT55310.2022.10046508</t>
  </si>
  <si>
    <t>https://ieeexplore.ieee.org/stamp/stamp.jsp?arnumber=10046508</t>
  </si>
  <si>
    <t>Full Stack;Decentralized Application;Blockchain;Solidity;Ethereum and Proof of Work</t>
  </si>
  <si>
    <t>Costs;Voting;Smart contracts;Full stack;Decentralized applications;Real-time systems;Web servers</t>
  </si>
  <si>
    <t>Harnessing the Power of Blockchain to Create a Decentralized E-Voting Infrastructure for Modern Democracies</t>
  </si>
  <si>
    <t>A. K. E; A. Kumar Parihar; G. R; I. Gadli; P. R; A. Kumar</t>
  </si>
  <si>
    <t>Department of Computer Science and Engineering, KCG College of Technology, Chennai, India; Department of Computer Science and Engineering, KCG College of Technology, Chennai, India; Department of Computer Science and Engineering, KCG College of Technology, Chennai, India; Department of Computer Science and Engineering, KCG College of Technology, Chennai, India; Department of Computer Science and Engineering, KCG College of Technology, Chennai, India; Department of Computer Science and Engineering, KCG College of Technology, Chennai, India</t>
  </si>
  <si>
    <t>2024 7th International Conference on Circuit Power and Computing Technologies (ICCPCT)</t>
  </si>
  <si>
    <t>16 Sep 2024</t>
  </si>
  <si>
    <t>In the contemporary age of digital transformation, it is imperative to safeguard the authenticity and confidentiality of electoral processes to uphold democratic ideals. The conventional methods of voting often face various challenges, including fraud, tampering, and lack of transparency. This academic research offers a detailed exploration and idea of online voting system that utilizes blockchain technology. By capitalizing on the centralized and mutable characteristics of blockchain, the proposed system aims to hinder the security, transparency, and reliability of the voting process. By thoroughly examining the fundamental aspects of blockchain, the architecture of the system, security mechanisms, and potential applications, this paper delivers valuable insights into the transformative capabilities of blockchain-based online voting systems. Through its examination of crucial concerns encompassing electoral governance, like data integrity and voter anonymity, this investigation contributes to the advancement of democratic practices in the digital era.</t>
  </si>
  <si>
    <t>979-8-3503-7281-6</t>
  </si>
  <si>
    <t>10.1109/ICCPCT61902.2024.10673330</t>
  </si>
  <si>
    <t>https://ieeexplore.ieee.org/stamp/stamp.jsp?arnumber=10673330</t>
  </si>
  <si>
    <t>Blockchain;E-Voting;Online Voting;Decentralization;Security;Transparency;Democracy</t>
  </si>
  <si>
    <t>Electric potential;Scalability;Digital transformation;Data integrity;Robustness;Blockchains;Fraud</t>
  </si>
  <si>
    <t>Blockchain-Based Voting Considered Harmful?</t>
  </si>
  <si>
    <t>C. Killer; B. Rodrigues; E. J. Scheid; M. F. Franco; B. Stiller</t>
  </si>
  <si>
    <t>Department of Informatics IfI, Communication Systems Group CSG, Universit of Zurich UZH, Zurich, Switzerland; Department of Informatics IfI, Communication Systems Group CSG, Universit of Zurich UZH, Zurich, Switzerland; Department of Informatics IfI, Communication Systems Group CSG, Universit of Zurich UZH, Zurich, Switzerland; Department of Informatics IfI, Communication Systems Group CSG, Universit of Zurich UZH, Zurich, Switzerland; Department of Informatics IfI, Communication Systems Group CSG, Universit of Zurich UZH, Zurich, Switzerland</t>
  </si>
  <si>
    <t>IEEE Transactions on Network and Service Management</t>
  </si>
  <si>
    <t>19</t>
  </si>
  <si>
    <t>Blockchains (BC) and Distributed Ledgers (DL) offer favorable properties, especially immutability and decentralization, which are suitable for voting systems’ Bulletin Boards (BB). In recent years, an influx of BC-based voting systems have been observed. Distributing trust among multiple trustees is a crucial reason to adopt BCs and DLs in voting systems. The practical deployment must be decentralized, too, and not just done through virtualizing interconnected systems. As discussed widely, adopting a BC or DL can incur threats to a system that assumed a trusted and centralized Public Bulletin Board (PBB). Therefore, the exploitation of BCs or DLs requires careful consideration of cryptographic mechanisms and the overall system design, as well as the adversary model. Besides these operational necessities, the long-term privacy of ballots is essential. Thus, the key question investigated in this article is: Can BC, and DL-based voting systems be considered harmful? Hence, first (i) requirements of BC-based voting systems are provided, followed by (ii) terminology definitions, and (iii) complemented by the design and implementation of a fully decentralized voting system: Æternum, which achieves Unconditional Privacy (UP) and neither relies on computational hardness assumptions nor on a trusted Trusted Third Party (TTP). Achieving UP is crucial because future adversaries may be able to break hardness assumptions. Æternum does not present a Single-Point-of-Failure (SPoF) either, since (i) the PBB in use is based on a permissioned DL, and (ii) the final tally and proofs can be verified by anyone, without requiring trust in any authority.</t>
  </si>
  <si>
    <t>1932-4537</t>
  </si>
  <si>
    <t>10.1109/TNSM.2022.3181028</t>
  </si>
  <si>
    <t xml:space="preserve">University of Zürich UZH, Switzerland, and (b) the European Union’s Horizon 2020 Research and Innovation Program(grant numbers:830927); </t>
  </si>
  <si>
    <t>https://ieeexplore.ieee.org/stamp/stamp.jsp?arnumber=9790326</t>
  </si>
  <si>
    <t>Blockchain voting;distributed ledger voting;privacy;unconditional privacy;trust;decentralization;public bulletin board</t>
  </si>
  <si>
    <t>Security;Privacy;Protocols;Cryptography;System analysis and design;Stakeholders;Terminology</t>
  </si>
  <si>
    <t>8 Jun 2022</t>
  </si>
  <si>
    <t>A Secure Framework for E-Voting Using Blockchain</t>
  </si>
  <si>
    <t>G. Verma</t>
  </si>
  <si>
    <t>School of Computing, DIT University, Dehradun, India</t>
  </si>
  <si>
    <t>Electronic voting or E-voting is a relatively new form of voting which has an electronic process for voting without using a paper system. This form of voting has several benefits over a traditional paper ballot system in that it can provide faster results with better efficiency and reduction in errors. But while implementing in a large scenario, three major concerns that need to be addressed are security, confidentiality, and reliability of voting data. Blockchain is a technology that allows and opens up a possibility for designing and developing such type of secure and reliable system. The system developed using Blockchain technology can be decentralized eliminating the need of a third party to manage the access control in the process of election. This paper presents an e-voting framework that ensures security, confidentiality, and reliability when people go for e-voting. The comparative results indicate that the proposed scheme is effective and secure.</t>
  </si>
  <si>
    <t>10.1109/ICCSEA54677.2022.9936073</t>
  </si>
  <si>
    <t>https://ieeexplore.ieee.org/stamp/stamp.jsp?arnumber=9936073</t>
  </si>
  <si>
    <t>Blockchain;E-voting;Security;Reliability;Access control</t>
  </si>
  <si>
    <t>Smart contracts;Process control;Fingerprint recognition;Data collection;Reliability engineering;Real-time systems;Data models</t>
  </si>
  <si>
    <t>Enhancing E-Voting Security with Blockchain-Backed Decentralized Authorization</t>
  </si>
  <si>
    <t>M. N. Razzaque; K. M. Rokibul Alam; M. A. Habib; M. Tanvir Hasan</t>
  </si>
  <si>
    <t>Department of Computer Science and Engineering (CSE), Khulna University of Engineering &amp; Technology (KUET), Khulna, Bangladesh; Department of Computer Science and Engineering (CSE), Khulna University of Engineering &amp; Technology (KUET), Khulna, Bangladesh; Department of Computer Science and Engineering (CSE), Khulna University of Engineering &amp; Technology (KUET), Khulna, Bangladesh; Department of Computer Science and Engineering (CSE), Khulna University of Engineering &amp; Technology (KUET), Khulna, Bangladesh</t>
  </si>
  <si>
    <t>2023 6th International Conference on Electrical Information and Communication Technology (EICT)</t>
  </si>
  <si>
    <t>13 Feb 2024</t>
  </si>
  <si>
    <t>Electronic (e-) voting enables the voters to cast their vote electronically, resolving the challenges associated with paper ballots. E-voting system must uphold unbiasedness, maintain the privacy of the voters and assure the integrity of their cast votes. A blockchain-based e-voting system can manage these aspects properly by using the inherent security characteristics of blockchain technology. This paper proposes a blockchain-based e-voting system that (i) presents a multi-authority administrative hierarchy, (ii) develops a secure process to distribute authority among administrators, (iii) applies encryption on top of the processes of information transfer and (iv) ensures the anonymity of the voters. The effectiveness of the proposed e-voting system is also implied by experimental evaluations, analyses, comparisons with cutting- edge works etc.</t>
  </si>
  <si>
    <t>979-8-3503-7083-6</t>
  </si>
  <si>
    <t>10.1109/EICT61409.2023.10427881</t>
  </si>
  <si>
    <t>https://ieeexplore.ieee.org/stamp/stamp.jsp?arnumber=10427881</t>
  </si>
  <si>
    <t>E-voting;Blockchain;Data privacy;Data integrity;ElGamal cryptosystem</t>
  </si>
  <si>
    <t>Authorization;Privacy;Prototypes;Blockchains;Encryption;Security;Electronic voting</t>
  </si>
  <si>
    <t>VoteChain - A Blockchain-Based Voting Platform</t>
  </si>
  <si>
    <t>A. Kovačević; D. Kečo</t>
  </si>
  <si>
    <t>Department of Information Technologies, International Burch University, Ilidža, Bosnia and Herzegovina; Faculty of Electrical Engineering, University of Sarajevo, Sarajevo, Bosnia and Herzegovina</t>
  </si>
  <si>
    <t>2023 XXIX International Conference on Information, Communication and Automation Technologies (ICAT)</t>
  </si>
  <si>
    <t>11 Jul 2023</t>
  </si>
  <si>
    <t>Due to increasingly widespread electoral corruption, citizens are slowly starting to lose trust in the fairness of democratic elections. The main objective of VoteChain is the elimination of the aspect of trust from the electoral process, in order to make voting more secure, transparent, and easily accessible. This paper proposes and implements a robust system that enhances voting efficiency by creating an electronic platform on top of a distributed Bitcoin Cash blockchain ledger. Blockchain represents a time-stamped series of immutable data records shared across a distributed network. When utilized in the context of voting, it guarantees full anonymity, vote integrity, and a fair, incontrovertible ledger with verifiable election results to all voters. Moreover, the system offers the ability to vote via any Internet-enabled computer or smartphone, dramatically decreasing the overall election organization costs. The system is envisioned as an application that connects to the Bitcoin Cash blockchain network via a custom feature-rich library. After discussing the system's characteristics, design, and underlying technology, this paper presents an example election scenario explaining how VoteChain works in-depth. In the end, the system's possible shortcomings are outlined, along with its prospective evolution and potential improvements that can be implemented.</t>
  </si>
  <si>
    <t>2643-1858</t>
  </si>
  <si>
    <t>979-8-3503-9983-7</t>
  </si>
  <si>
    <t>10.1109/ICAT57854.2023.10171273</t>
  </si>
  <si>
    <t>https://ieeexplore.ieee.org/stamp/stamp.jsp?arnumber=10171273</t>
  </si>
  <si>
    <t>electronic voting;voting protocol;blockchain;blockchain-based voting;Bitcoin Cash;Simple Ledger Protocol</t>
  </si>
  <si>
    <t>Electric potential;Solid modeling;Privacy;Protocols;Voting;Bitcoin;Organizations</t>
  </si>
  <si>
    <t>Finger Print Voting System Using Minutiae Algorithm</t>
  </si>
  <si>
    <t>V. V. P. Kumar; P. A; B. Venu; N. S. V. Varma; V. B. Prakesh</t>
  </si>
  <si>
    <t>Department of Computer Science and Engineering, Kalasalingam Academy of Research and Education, Virudhunagar, Tamil Nadu, India; Department of Computer Science and Engineering, Kalasalingam Academy of Research and Education, Virudhunagar, Tamil Nadu, India; Department of Computer Science and Engineering, Kalasalingam Academy of Research and Education, Virudhunagar, Tamil Nadu, India; Department of Computer Science and Engineering, Kalasalingam Academy of Research and Education, Virudhunagar, Tamil Nadu, India; Department of Computer Science and Engineering, Kalasalingam Academy of Research and Education, Virudhunagar, Tamil Nadu, India</t>
  </si>
  <si>
    <t>Android applications are used in the development of the Smart Voting System. Each voter's facial image, finger print, and voter ID are required by the programme in order to guarantee their individuality in the system. The election committee's manual labour is decreased by this system enables easy voting and authenticates the voter to prevent loitering or voting fraud. It guarantees that the voting process cannot be changed by an unauthorized individual. Using gathered data that is kept in a centralized database data, the voter authentication may be done in real time. The suggested dual authentication method employs facial detection as its second level of verification after verifying the finger print as its first stage. The security of the voter data is another priority for this smart voting system. By requiring all citizens to register to vote even after being mobilized, this helps to increase the voting rate.</t>
  </si>
  <si>
    <t>10.1109/ICPCSN58827.2023.00097</t>
  </si>
  <si>
    <t>https://ieeexplore.ieee.org/stamp/stamp.jsp?arnumber=10266294</t>
  </si>
  <si>
    <t>Facial Detection;Smart voting system;Finger print;verification;Android application</t>
  </si>
  <si>
    <t>Pervasive computing;Social networking (online);Voting;Fingers;Authentication;Manuals;Real-time systems</t>
  </si>
  <si>
    <t>Block Chain Based Voting System</t>
  </si>
  <si>
    <t>V. Patil; S. Bagalkot; K. M. Rohit Guru</t>
  </si>
  <si>
    <t>Computer Science and Engineering, KLE Institute of Technology; Computer Science and Engineering, RRCE Bangalore; Computer Science and Engineering, KLE Institute of Technology</t>
  </si>
  <si>
    <t>2024 IEEE International Conference for Women in Innovation, Technology &amp; Entrepreneurship (ICWITE)</t>
  </si>
  <si>
    <t>23 Apr 2024</t>
  </si>
  <si>
    <t>As we as a whole realize that casting ballot extortion is basic in India and furthermore in many created nations as well. There have been a few activities to lessen casting a ballot misrepresentation, for instance, the utilization of EVM machines in India. In the event that we can utilize some innovation to ensure against something similar. Here comes the utilization of Blockchain, a blockchain is a protected conveyed record that is constant and utilizes cryptographic techniques to execute the given properties. In this task, we plan a proposition for setting up the best answer for a blockchain casting a ballot decentralized applications(DApp) that consolidates citizen self-sovereign-ID and undeniable voting form arrangement. We will utilize brilliant agreements to execute the standards set up by the Election commission of India. Our proposition tends to the essential standards and shows key capacities and contemplations for a completely supported drive and improved elector end up, progressing commitment, and tremendous expense investment funds by limiting blunders and manual information passage and framework organization for heritage frameworks. We accept that an electronic democratic DApp ought to be reason-driven, the local area situated, in view of open guidelines for blockchain advancements, citizen protection, and security as a goal, and autonomous check and straightforwardness for polling from the organization.</t>
  </si>
  <si>
    <t>979-8-3503-8328-7</t>
  </si>
  <si>
    <t>10.1109/ICWITE59797.2024.10502514</t>
  </si>
  <si>
    <t>https://ieeexplore.ieee.org/stamp/stamp.jsp?arnumber=10502514</t>
  </si>
  <si>
    <t>blockchain;DApp;smart contract;Multi-factor authentication;truffle suite</t>
  </si>
  <si>
    <t>Casting;Technological innovation;Limiting;Voting;Standards organizations;Organizations;Manuals</t>
  </si>
  <si>
    <t>Proof of Stake Based Voting System Using Block Chain</t>
  </si>
  <si>
    <t>R. Menaka; M. Gowthami; S. Hemalatha; B. Jeevananthan; R. Kaviyakeerthana; V. Manoj</t>
  </si>
  <si>
    <t>Information Technology, Velalar College of Engineering and Technology, Erode, Tamil Nadu, India; Information Technology, Velalar College of Engineering and Technology, Erode, Tamil Nadu, India; Department of CSE (Artificial Intelligence and Machine Learning), Velalar College of Engineering and Technology, Erode, Tamil Nadu, India; Department of CSE (Artificial Intelligence and Machine Learning), Velalar College of Engineering and Technology, Erode, Tamil Nadu, India; Department of CSE (Artificial Intelligence and Machine Learning), Velalar College of Engineering and Technology, Erode, Tamil Nadu, India; Department of CSE (Artificial Intelligence and Machine Learning), Velalar College of Engineering and Technology, Erode, Tamil Nadu, India</t>
  </si>
  <si>
    <t>2024 13th International Conference on System Modeling &amp; Advancement in Research Trends (SMART)</t>
  </si>
  <si>
    <t>20 Feb 2025</t>
  </si>
  <si>
    <t>A Block-Chain based Balloting device incorporating Smart-Contracts and Proof-of-Stake (PoS) Consensus approach to improve election protection, transparency, and efficiency. Electorate serve as validators and also cast ballots as well, for the verification of integrity and validity of votes. The PoS technique establishes network reliability, while Smart-Contracts for the automation of voting process, imposing rules, and ensures that vote counts are precise and visible. Using this Block-Chain technology, the issues like rip-off, manipulation, and lacking transparency can be overcome from traditional voting system. Smart-Contracts and Proof-of-Stake together make strong foundation for system security.</t>
  </si>
  <si>
    <t>979-8-3503-8058-3</t>
  </si>
  <si>
    <t>10.1109/SMART63812.2024.10882186</t>
  </si>
  <si>
    <t>https://ieeexplore.ieee.org/stamp/stamp.jsp?arnumber=10882186</t>
  </si>
  <si>
    <t>Proof-of-Stake Voting System;Block-Chain Based Balloting;Deconcentrated Voting Authenticity;Clear Election Technology;Smart-Contract in Voting;Secured Ballot Transmission;Voter Privateness;Vote Record Consistency;Consensus Algorithm in Elections;Electronic Voting Platform</t>
  </si>
  <si>
    <t>Proof of stake;Automation;Voting;Market research;Security;Reliability;Protection</t>
  </si>
  <si>
    <t>Blockchain-Based Secure Voting Mechanism Underlying 5G Network: A Smart Contract Approach</t>
  </si>
  <si>
    <t>S. Chaudhary; S. Shah; R. Kakkar; R. Gupta; A. Alabdulatif; S. Tanwar; G. Sharma; P. N. Bokoro</t>
  </si>
  <si>
    <t>Department of Computer Science and Engineering, Institute of Technology, Nirma University, Ahmedabad, Gujarat, India; Department of Computer Science and Engineering, Institute of Technology, Nirma University, Ahmedabad, Gujarat, India; Department of Computer Science and Engineering, Institute of Technology, Nirma University, Ahmedabad, Gujarat, India; Department of Computer Science and Engineering, Institute of Technology, Nirma University, Ahmedabad, Gujarat, India; Department of Computer Science, College of Computer, Qassim University, Buraydah, Saudi Arabia; Department of Computer Science and Engineering, Institute of Technology, Nirma University, Ahmedabad, Gujarat, India; Department of Electrical Engineering Technology, University of Johannesburg, Johannesburg, South Africa; Department of Electrical Engineering Technology, University of Johannesburg, Johannesburg, South Africa</t>
  </si>
  <si>
    <t>31 Jul 2023</t>
  </si>
  <si>
    <t>11</t>
  </si>
  <si>
    <t>Purpose: With the advancement and modernization of Information and Communication Technology, electronic voting (e-voting) has been adopted across the globe for conducting a secure and efficient voting procedure. However, e-voting can be easily exposed to various malicious attacks such as denial-of-service, malware, insider, compromised credentials, etc., that can risk the voter’s privacy and affect the final voting results. Thus, we have considered the decentralized and immutable blockchain technology for completing the voting procedure securely. Nevertheless, many researchers have considered blockchain to mitigate the security and privacy issues of the voting procedure, but they ignored the aspect of cost-efficiency, latency, and response time while voting. Method: The idea of the proposed mechanism is to deploy and implement the smart contract in the Remix Integrated Development Environment (IDE) involving number of voters electing the candidate with various functionalities. Moreover, we considered the amalgamation of blockchain and IPFS to overcome the data storage cost issues of blockchain for voters and candidates communicating through 5G wireless network. The 5G network, with its low latency, high availability, and high reliability facilitates high data rate and reliable communication between voters and candidates to complete the voting procedure efficiently. Results: The deployed smart contract of the proposed voting mechanism highlight various functionalities required for electing the candidate by the voters. Moreover, the deployed smart contract is evaluated and analyzed considering various performance metrics such as gas consumption analysis for smart contract functions and number of voters, cost analysis for smart contract functions, bit error rate, and storage cost comparison with the traditional scheme. We have also verified the security of the proposed voting mechanism using Echidna security tool which shows the election of candidate without any threat. Conclusion: Finally, we have presented a blockchain-based voting mechanism in which IPFS and 5G is employed to avail the cost-efficient, reliable, and secure candidate election by the voters. Moreover, the voters and candidates can communicate with lower response time and high reliability using 5G network so that smart contract consisting of all the functionalities related to the candidate election can be executed efficiently in the Remix IDE.</t>
  </si>
  <si>
    <t>10.1109/ACCESS.2023.3297492</t>
  </si>
  <si>
    <t>https://ieeexplore.ieee.org/stamp/stamp.jsp?arnumber=10188663</t>
  </si>
  <si>
    <t>Blockchain;smart contract;5G;IPFS;e-voting;remix IDE;Echidna</t>
  </si>
  <si>
    <t>Smart contracts;Blockchains;Security;Cryptography;5G mobile communication;Reliability</t>
  </si>
  <si>
    <t>20 Jul 2023</t>
  </si>
  <si>
    <t>M. Li; K. Xue; X. Luo; W. Sun; D. S. L. Wei; Q. Sun; J. Lu</t>
  </si>
  <si>
    <t>School of Cyber Science and Technology, University of Science and Technology of China, Hefei, China; School of Cyber Science and Technology, University of Science and Technology of China, Hefei, China; School of Cyber Science and Technology, University of Science and Technology of China, Hefei, China; School of Cyber Science and Technology, University of Science and Technology of China, Hefei, China; Computer and Information Science Department, Fordham University, Bronx, NY, USA; School of Cyber Science and Technology, University of Science and Technology of China, Hefei, China; School of Cyber Science and Technology, University of Science and Technology of China, Hefei, China</t>
  </si>
  <si>
    <t>22</t>
  </si>
  <si>
    <t>Electronic voting plays a crucial role in facilitating democratic and convenient decision-making in people’s lives. However, implementing an electronic voting system poses challenges, such as meeting the stringent security requirements for anonymity, fairness, and verifiability. Another concern is the performance degradation when dealing with a large number of voters. In this paper, we propose $S^{3}$S3Voting, a blockchain sharding-based e-voting scheme that addresses these challenges. By combining robust security and scalability, $S^{3}$S3Voting provides reliable technical support for conducting large-scale elections. Utilizing advanced technologies such as Homomorphic Time-Lock Puzzle (HTLP) and one-time ring signature, the system safeguards voters’ privacy and ballot confidentiality. The approach involves dividing voters and miners into smaller shards, and implementing shard managing mechanisms to ensure security and enhance system efficiency. Through thorough security analysis, we demonstrate that $S^{3}$S3Voting not only meets the fundamental security requirements of e-voting but also offers verifiability and strong robustness-essential elements for successful large-scale elections. Moreover, experimental results indicate that $S^{3}$S3Voting significantly reduces the computational burden on individual miners and minimizes system processing time compared to existing blockchain-based e-voting solutions.</t>
  </si>
  <si>
    <t>10.1109/TDSC.2024.3446392</t>
  </si>
  <si>
    <t xml:space="preserve">Anhui Province Key Technologies Research and Development Program(grant numbers:2022a05020050); National Natural Science Foundation of China(grant numbers:62372425,U19B2023); Youth Innovation Promotion Association of the Chinese Academy of Sciences(grant numbers:Y202093); </t>
  </si>
  <si>
    <t>https://ieeexplore.ieee.org/stamp/stamp.jsp?arnumber=10640312</t>
  </si>
  <si>
    <t>Blockchain;e-voting;sharding;time-lock puzzle</t>
  </si>
  <si>
    <t>Electronic voting;Security;Blockchains;Sharding;Scalability;Protocols;Sun</t>
  </si>
  <si>
    <t>20 Aug 2024</t>
  </si>
  <si>
    <t>A Secure Ndn-based Architecture For Electronic Voting In 6g</t>
  </si>
  <si>
    <t>S. S. Ullah; S. Hussain; I. Ali; S. Mastorakis</t>
  </si>
  <si>
    <t>University of Agder, Norway; Universiti Brunei Darussalam, Brunei; Southeast Missouri State University, USA; University of Notre Dame, USA</t>
  </si>
  <si>
    <t>IEEE Communications Standards Magazine</t>
  </si>
  <si>
    <t>7</t>
  </si>
  <si>
    <t>Electronic voting systems have undergone several studies to ensure the reliability of results. Many approaches have since been suggested to solve ongoing problems, including the adoption of conventional cryptographic techniques. On the one hand, the transfers of electronic voting data over Internet protocol-based Internet are vulnerable to numerous security and privacy attacks. On the other hand, named data networking (NDN) and 6G are interesting areas for the future Internet paradigm, aiming to cope with the short-comings of the conventional host-based Internet paradigm. NDNs are designed to provide network caching, mobility, and named-based routing for the efficient information access of end-users. Quantum communication is an alternative technology with excessive application potential in 6G networks. Consequently, substantial progress has been achieved in developing quantum cryptography for quantum communications to surge the privacy, reliability, and security of data transmission. This study aims to determine the applicability of electronic voting systems with NDN and 6G technology by presenting a novel architecture to enhance applications, ensure security, and gratify mobility.</t>
  </si>
  <si>
    <t>2471-2833</t>
  </si>
  <si>
    <t>10.1109/MCOMSTD.0003.2200074</t>
  </si>
  <si>
    <t>https://ieeexplore.ieee.org/stamp/stamp.jsp?arnumber=10353010</t>
  </si>
  <si>
    <t>6G mobile communication;Data privacy;Electronic voting systems;Routing;Internet;Reliability;Electronic voting</t>
  </si>
  <si>
    <t>IEEE Magazines</t>
  </si>
  <si>
    <t>New Blockchain-Based Publicly Traceable Self-Tallying Voting Protocol</t>
  </si>
  <si>
    <t>M. Miao; L. Tang; J. Li; X. Zhang</t>
  </si>
  <si>
    <t>School of Cyberspace Security, Xi'an University of Posts and Telecommunications, Xi'an, China; School of Cyberspace Security, Xi'an University of Posts and Telecommunications, Xi'an, China; School of Cyber Engineering, Xidian University, Xi'an, China; School of Cyberspace Security, Xi'an University of Posts and Telecommunications, Xi'an, China</t>
  </si>
  <si>
    <t>22 Feb 2024</t>
  </si>
  <si>
    <t>Electronic voting plays a key role in the functioning of modern democracies. However, existing electronic voting protocols have some disadvantages, such as inability to trace the identity of malicious voters, insecurity of the voting process, and lack of a score voting paradigm. To address these issues, we propose a novel blockchain-based publicly traceable self-tallying voting protocol that implements scored voting. The protocol enables voters to score each candidate within a specified range. At the end of voting, the candidate with the highest total score is declared the winner of the election. Meanwhile, we take advantage of traceable ring signatures and homomorphic time-lock puzzles to balance the anonymity and accountability, and guarantee time-bounded privacy of the ballots. We prove that the proposed protocol satisfies the properties of full-anonymity, linkability, public traceability and time-bounded privacy. In addition, performance analysis shows that our protocol guarantees various properties of score voting with reasonable overhead.</t>
  </si>
  <si>
    <t>10.1109/TNSE.2023.3336516</t>
  </si>
  <si>
    <t xml:space="preserve">National Natural Science Foundation of China(grant numbers:62272386,62102313); </t>
  </si>
  <si>
    <t>https://ieeexplore.ieee.org/stamp/stamp.jsp?arnumber=10329972</t>
  </si>
  <si>
    <t>Blockchain;public traceability;score voting;traceable ring signatures</t>
  </si>
  <si>
    <t>Protocols;Electronic voting;Privacy;Cryptography;Blockchains;Telecommunications;Robustness</t>
  </si>
  <si>
    <t>28 Nov 2023</t>
  </si>
  <si>
    <t>ElectRA-Decentralized Voting Application</t>
  </si>
  <si>
    <t>A. Mohan; M. Rakhee</t>
  </si>
  <si>
    <t>Computer Science and Engineering, Muthoot Institute of Technology and Science, Kochi, Kerala, India; Computer Science and Engineering, Muthoot Institute of Technology and Science, Kochi, Kerala, India</t>
  </si>
  <si>
    <t>2023 9th International Conference on Smart Computing and Communications (ICSCC)</t>
  </si>
  <si>
    <t>Blockchain technology is one of the most promising modem technologies. The decentralization principle is used to distribute data among the active nodes of the network. There are many different use cases in the contemporary digital era because of the technology’s ability to assure confidentiality, privacy, and immutability. The existing electoral process is centralized and unreliable in operation. Elections must therefore be conducted using secure online methods. The most effective method for guaranteeing election anonymity, security, privacy, and dependability is blockchain technology. The goal of this work is to implement an online voting system based on blockchain technology. It looks for examples of how blockchain technology might be used in the Indian electoral system, how to do it, and what other considerations need to be made. Scalability, application methodology, implementation criteria, blockchain characteristics, and technological components must all be taken into account while managing an online voting application using smart contract writing.</t>
  </si>
  <si>
    <t>979-8-3503-1409-0</t>
  </si>
  <si>
    <t>10.1109/ICSCC59169.2023.10334998</t>
  </si>
  <si>
    <t>https://ieeexplore.ieee.org/stamp/stamp.jsp?arnumber=10334998</t>
  </si>
  <si>
    <t>Blockchain Technology;Decentralization;Decentralized Applications;Solidity;Blockchain-based voting system;ElectRA</t>
  </si>
  <si>
    <t>Privacy;Data privacy;Scalability;Data security;Smart contracts;Writing;Modems</t>
  </si>
  <si>
    <t>d-BAEV: Distributed Blockchain-Based Anonymous Electronic Voting</t>
  </si>
  <si>
    <t>J. Ren; E. Zaghloul; T. Li</t>
  </si>
  <si>
    <t>Michigan State University, East Lansing, MI, USA; Michigan State University, East Lansing, MI, USA; Michigan State University, East Lansing, MI, USA</t>
  </si>
  <si>
    <t>2023 IEEE 20th International Conference on Mobile Ad Hoc and Smart Systems (MASS)</t>
  </si>
  <si>
    <t>Electronic voting (e-voting) presents a convenient and cost-effective alternative to current paper ballot-based voting. It provides many benefits such as increased voter turnout and accuracy in the decision-making process. While presenting many improvements, e-voting still faces serious security challenges that hinder its adoption, especially when designed to be run over mobile devices. In this paper, we propose d-BAEV, a novel remote e-voting model for large-scale elections by introducing a novel distributed trust model through participation of (at least) two conflicting parties to ensure election integrity and accountability. d-BAEV is secure and preserves voter privacy through secure multi-party computations performed by parties of differing allegiances. It also leverages a blockchain running smart contracts as a publicly accessible and tamper-resistant bulletin board to permanently store votes and prevent double-voting. Our performance analysis and simulation results show that the proposed d-BAEV scheme is practical for large-scale elections in smartphone devices.</t>
  </si>
  <si>
    <t>2155-6814</t>
  </si>
  <si>
    <t>979-8-3503-2433-4</t>
  </si>
  <si>
    <t>10.1109/MASS58611.2023.00058</t>
  </si>
  <si>
    <t>https://ieeexplore.ieee.org/stamp/stamp.jsp?arnumber=10298424</t>
  </si>
  <si>
    <t>e-voting;distributed;voter anonymity;universal verifiability;coercion-resistant;unlinkability;blockchain</t>
  </si>
  <si>
    <t>Performance evaluation;Privacy;Computational modeling;Simulation;Smart contracts;Mobile handsets;Multi-party computation</t>
  </si>
  <si>
    <t>MBCSD-IoT: A Multi-Level Blockchain-Assisted SDN-Based IoT Architecture for Secured E-Voting System</t>
  </si>
  <si>
    <t>N. Indrason; W. Khongbuh; K. Baital; G. Saha</t>
  </si>
  <si>
    <t>Department of Information Technology, North-Eastern Hill University, Shillong, India; Department of Information Technology, North-Eastern Hill University, Shillong, India; National Institute of Electronics and Information Technology, Kolkata Centre, Jadavpur University Campus, Kolkata, India; Department of Information Technology, North-Eastern Hill University, Shillong, India</t>
  </si>
  <si>
    <t>PP</t>
  </si>
  <si>
    <t>For designing a reliable voting mechanism, the present study undertook an investigation to design a secured and automated e-voting infrastructure namely MBCSD-IoT. For this purpose, a multi-level voting architecture has been designed where most of the nodes consist of Blockchain-assisted SDN-based IoT infrastructure where Blockchain has been embedded in the said IoT system to provide reliable security. In MBCSD-IoT, four levels of hierarchies have been designed namely Booth, District, State and Country Level layers. An Electronic Voting Machine (EVM) is designed which is equipped with suitable security systems like Elliptic Curve Cryptography (ECC) and hash functions. This multiple hierarchical infrastructure will ensure secured storage of voting data using blockchain at multiple levels. Here, voter authentication is automated using biometric inputs. Automated counting of votes is executed at the top-most level of the hierarchy which helps to save extra expenditure. The past literature investigation reveals insignificant number of works in this direction. The present work ensures a suitable infrastructure for implementing a better-secured voting process in large democracy. The whole system has been designed and tested in architectural point of view both in simulation and testbed considering all the security aspects. Experimental results obtained ensured satisfactory performance with respect to throughput, latency, and packet loss.</t>
  </si>
  <si>
    <t>10.1109/TNSE.2025.3535726</t>
  </si>
  <si>
    <t>https://ieeexplore.ieee.org/stamp/stamp.jsp?arnumber=10858763</t>
  </si>
  <si>
    <t>Blockchain;ECC;Hash;Internet of Things architecture;MBCSD-IoT;Performance analysis;SDN-based IoT architecture;Voting system</t>
  </si>
  <si>
    <t>Blockchains;Internet of Things;Security;Electronic voting;Performance evaluation;Throughput;Elliptic curve cryptography;Real-time systems;Performance analysis;Peer-to-peer computing</t>
  </si>
  <si>
    <t>30 Jan 2025</t>
  </si>
  <si>
    <t>IEEE Early Access Articles</t>
  </si>
  <si>
    <t>Optimizing E-Voting Systems: Integration of Paillier Cryptosystem and Parallel Processing for Enhanced Security and Efficiency</t>
  </si>
  <si>
    <t>2024 IEEE AITU: Digital Generation</t>
  </si>
  <si>
    <t>16 Jul 2024</t>
  </si>
  <si>
    <t>In the modern era, e-voting systems are pivotal in enhancing democratic processes. This research explores the application of the Paillier algorithm's Partial Homomorphic Encryption (PHE) in e-voting, prioritizing data security and voter anonymity to maintain the voting process's integrity and confidentiality. Using the Paillier cryptosystem in Python provides a secure, efficient, and scalable e-voting solution. Our model is compared with conventional and other homomorphic encryption methods, showcasing its superior security and efficiency, offering a viable option for improving elections. The importance of stringent security in e-voting systems is paramount. The Paillier Cryptosystem excels in safeguarding vote confidentiality and integrity thanks to its PHE capabilities. Yet, a significant challenge is the computational demand, especially in large-scale scenario elections where quickly processing millions of votes is critical.</t>
  </si>
  <si>
    <t>979-8-3503-6437-8</t>
  </si>
  <si>
    <t>10.1109/IEEECONF61558.2024.10585388</t>
  </si>
  <si>
    <t>https://ieeexplore.ieee.org/stamp/stamp.jsp?arnumber=10585388</t>
  </si>
  <si>
    <t>Electronic Voting System;Partial Homomorphic Encryption;Paillier's Algorithm;Python;Data Security;Voter Privacy</t>
  </si>
  <si>
    <t>Privacy;Data security;System integration;Parallel processing;Electronic voting;Homomorphic encryption</t>
  </si>
  <si>
    <t>Enhanced Intelligent Voting System with Identification, One-Time Password Verification, and Robust Data Encryption</t>
  </si>
  <si>
    <t>P. V. Varun; A. M; D. N. Koushik</t>
  </si>
  <si>
    <t>Department of Computing Technologies, S.R.M Institute of Science and Technology, Kattankulathur, India; Department of Computing Technologies, S.R.M Institute of Science and Technology, Kattankulathur, India; Department of Computing Technologies, S.R.M Institute of Science and Technology, Kattankulathur, India</t>
  </si>
  <si>
    <t>2024 International Conference on IoT Based Control Networks and Intelligent Systems (ICICNIS)</t>
  </si>
  <si>
    <t>10 Jan 2025</t>
  </si>
  <si>
    <t>Smart Voting System will improve the whole voting system involving the use of advanced technology to increase Security, Efficiency, and User-Friendliness in voting process a standard way to make an entry through the voter login where unique credentials are used to identify the individual performing the action, by implementing face recognition algorithms as an extra effective step to confirm safe access, facial characteristics are processed and compared to a pre-registered database, creating a biometric comparison between the voter who is trying to gain access and the previously stored facial records, further ensuring secure access and a significant reduction in impersonation fraud, then sending an OTP (One-Time Password) to the registered mobile number or email of the voter to be entered and confirming the action then saving the details of the voter in the system database to be used under strict privacy constraints when performing the voting action by allowing one individual at a time to easily scroll to their desired options or candidates, encrypting the vote and keeping it secure within the database after being submitted. So no one else can change anything or modify that. It not only simplifies the voting process but also enhances the security of its process with biometric verification and encryption. This not only increases the electoral efficiency; but makes it more credible as well.</t>
  </si>
  <si>
    <t>979-8-3315-1809-7</t>
  </si>
  <si>
    <t>10.1109/ICICNIS64247.2024.10823295</t>
  </si>
  <si>
    <t>https://ieeexplore.ieee.org/stamp/stamp.jsp?arnumber=10823295</t>
  </si>
  <si>
    <t>Smart Voting System;Face Recognition;Authentication;OTP Verification;Encrypted Data Storage;Secure Voting Platform;Digital Voting System;User Authentication</t>
  </si>
  <si>
    <t>Data privacy;Databases;Face recognition;Passwords;Network security;Information age;Encryption;Fraud;Intelligent systems;Standards</t>
  </si>
  <si>
    <t>Decentralized Trust: Visual Cryptography for Transparent E-Voting Solutions</t>
  </si>
  <si>
    <t>A. M; K. C.R.</t>
  </si>
  <si>
    <t>Department of Computer Science and Engineering, Amrita School of Computing, Amrita Vishwa Vidyapeetham, Bengaluru, India; Department of Computer Science and Engineering, Amrita School of Computing, Amrita Vishwa Vidyapeetham, Bengaluru, India</t>
  </si>
  <si>
    <t>2024 International Conference on Innovative Computing, Intelligent Communication and Smart Electrical Systems (ICSES)</t>
  </si>
  <si>
    <t>12 Mar 2025</t>
  </si>
  <si>
    <t>E-voting system is a digital mechanism that enables people to vote electronically, ensuring confidentiality, security, and transparency. Visual cryptography (VC) is a cryptographic technique where a secret image is divided into two or more shares, and only by superimposing these shares can the secret be revealed. When combined, visual cryptography offers a unique and secure way to enhance e-voting systems, providing features such as transparency, privacy, and tamper-proof mechanisms. It has an exceptional way of splitting a secret image into n pieces such that each piece reveals no information about the whole. Whenever these shares are stacked or overlaid, the original image is recreated again. This means that every share taken alone does not provide any clues to what is in the hidden content, and so it is a very good option for safeguarding shared information. In terms of electronic voting systems, visual cryptography can be used as a possible solution to addressing issues such as vote tampering, coercion and confidentiality of voters. This paper aims to enhance the security and confidentiality of electronic voting systems through the implementation of visual cryptography. A high level of security and verifiability can be realized with e-voting system through visual cryptography.</t>
  </si>
  <si>
    <t>979-8-3315-4362-4</t>
  </si>
  <si>
    <t>10.1109/ICSES63760.2024.10910536</t>
  </si>
  <si>
    <t>https://ieeexplore.ieee.org/stamp/stamp.jsp?arnumber=10910536</t>
  </si>
  <si>
    <t>Confidentiality;E-Voting;Integrity;Two-factor Authentication;Visual Cryptography;Share Generation;Vote verification;Tampering</t>
  </si>
  <si>
    <t>Visualization;Privacy;Electric potential;Electronic voting systems;Delays;Cryptography;Electronic voting;Protection;Image reconstruction;Investment</t>
  </si>
  <si>
    <t>PIWS: Private Intersection Weighted Sum Protocol for Privacy-Preserving Score-Based Voting With Perfect Ballot Secrecy</t>
  </si>
  <si>
    <t>S. Lu; Z. Li; X. Miao; Q. Han; J. Zheng</t>
  </si>
  <si>
    <t>Key Laboratory of Network Cryptography Technology of Henan, Information Engineering University, Zhengzhou, China; State Key Laboratory of Information Security, Institute of Information Engineering, Chinese Academy of Sciences, Beijing, China; Key Laboratory of Network Cryptography Technology of Henan, Information Engineering University, Zhengzhou, China; Department of Information Science and Engineering, School of Computer Science, Ocean University of China, Qingdao, China; Department of Information Technology, Chinese Academy of Sciences, Beijing, China</t>
  </si>
  <si>
    <t>IEEE Transactions on Computational Social Systems</t>
  </si>
  <si>
    <t>This article proposes private intersection weighted sum (PIWS), a scalable, fair, and privacy-preserving intersection weighted sum protocol and applies it to voting scenarios. The PIWS protocol can privately calculate the intersection of identity index sets maintained by each participant and can privately calculate the weighted sum of the data associated with the identity indexes of the intersection set. After the execution of the protocol, both parties can only know the weighted sum, but not any additional information, such as any identity index or associated data of the other party. The PIWS protocol is very suitable for the privacy-preserving weighted voting scenarios and has three novel characteristics. First, it does not require as many semitrusted tally clerks as other protocols, which greatly reduces the deployment, communication, and calculation costs involved. It only requires the distributed deployment of voting servers and weight servers that are honest but curious. This is consistent with the deployment framework of the future big data application backgrounds. Second, perfect privacy protection and ballot secrecy are achieved. That is, the voting terminal or polling station provides encryption services for ballots immediately after each ballot is cast. All voting information is then expressed in ciphertext throughout the weighting and counting processes, until the final result of the weighted vote is passed to the voting server in the ciphertext. After decryption, the voting server only knows the results of the voting and it has no knowledge of the content or preference of the ballots, the privacy of the voters, or even the process of counting the votes. This design avoids the disclosure of voter privacy and ballot information, and the ciphertext form also prevents malicious users from cheating or tampering with voter or ballot information during the counting process. To better explain the security of our protocol, we present the provable security of the protocol under the honest-but-curious model and show the formal verification obtained using the Tamarin prover software. Third, our protocol not only achieves the function of an optional weighted voting protocol but also is relatively lightweight and efficient. The efficiency analysis results of the deployed voting system in terms of communication, storage, and calculation show that the protocol meets the requirements applicable to real-world applications. In summary, PIWS is superior to existing voting protocols in terms of function, security, and efficiency, and can be harmoniously applied to model updating of federated learning, consensus building of blockchain systems, or decision-making in artificial intelligence.</t>
  </si>
  <si>
    <t>2329-924X</t>
  </si>
  <si>
    <t>10.1109/TCSS.2022.3162869</t>
  </si>
  <si>
    <t xml:space="preserve">National Natural Science Foundation of China(grant numbers:62172405,61872381); Beijing Municipal Science and Technology Commission(grant numbers:Z191100007119006); </t>
  </si>
  <si>
    <t>https://ieeexplore.ieee.org/stamp/stamp.jsp?arnumber=9756417</t>
  </si>
  <si>
    <t>Perfect ballot secrecy;privacy intersection protocol;provable security;Tamarin;weighted voting protocol</t>
  </si>
  <si>
    <t>Protocols;Privacy;Servers;Decision making;Indexes;Electronic voting;Costs</t>
  </si>
  <si>
    <t>12 Apr 2022</t>
  </si>
  <si>
    <t>WeVoting: Blockchain-based Weighted E-Voting with Voter Anonymity and Usability</t>
  </si>
  <si>
    <t>Z. Wang; X. Luo; M. Li; W. Sun; K. Xue</t>
  </si>
  <si>
    <t>School of Cyber Science and Technology, University of Science and Technology of China, Hefei, Anhui, China; School of Cyber Science and Technology, University of Science and Technology of China, Hefei, Anhui, China; School of Cyber Science and Technology, University of Science and Technology of China, Hefei, Anhui, China; School of Cyber Science and Technology, University of Science and Technology of China, Hefei, Anhui, China; School of Cyber Science and Technology, University of Science and Technology of China, Hefei, Anhui, China</t>
  </si>
  <si>
    <t>GLOBECOM 2022 - 2022 IEEE Global Communications Conference</t>
  </si>
  <si>
    <t>11 Jan 2023</t>
  </si>
  <si>
    <t>E-voting plays a vital role in guaranteeing and promoting social fairness and democracy. However, traditional e-voting schemes rely on a centralized organization, leading to a crisis of trust in the vote-counting results. In response to this problem, researchers have introduced blockchain to realize decentralized e-voting, but the adoption of blockchain also brings new issues in terms of flexibility, anonymity, and usability. To this end, in this paper, we propose WeVoting, which provides weight-based flexibility with solid anonymity and enhances usability by designing a voter-independent on-chain counting mechanism. Specifically, we use distributed ElGamal homomorphic encryption and zero-knowledge proof to achieve voting anonymity with weight. Besides, WeVoting develops a counter-based counting mechanism to enhance usability compared with those self-tallying schemes. By critically designing an honesty-and-activity-based incentive algorithm, WeVoting can guarantee a correct counting result even in the presence of malicious counters. Our security and performance analyses elaborate that WeVoting achieves high anonymity in weighed voting under the premise of meeting the basic security requirements of e-voting. And meanwhile, its counting mechanism is sufficient for practical demands with reasonable overheads.</t>
  </si>
  <si>
    <t>2576-6813</t>
  </si>
  <si>
    <t>978-1-6654-3540-6</t>
  </si>
  <si>
    <t>10.1109/GLOBECOM48099.2022.10001590</t>
  </si>
  <si>
    <t xml:space="preserve">National Natural Science Foundation of China(grant numbers:61972371); Youth Innovation Promotion Association of the Chinese Academy of Sciences(grant numbers:Y202093); </t>
  </si>
  <si>
    <t>https://ieeexplore.ieee.org/stamp/stamp.jsp?arnumber=10001590</t>
  </si>
  <si>
    <t>Blockchain;Weighted E-voting;Counting Mecahnism;Smart Contract</t>
  </si>
  <si>
    <t>Privacy;Resists;Organizations;Solids;Blockchains;Performance analysis;Security</t>
  </si>
  <si>
    <t>Retrieval of Data from the Database of a BCT–Voting System</t>
  </si>
  <si>
    <t>J. Wolmer; A. Vatsa; D. Weiss</t>
  </si>
  <si>
    <t>Deep Chain Lab, Fairleigh Dickinson University and a student of Tenafly High School, Tenafly, NJ; Department of Computer Science, Fairleigh Dickinson University, Teaneck, NJ; Deep Chain Lab, Fairleigh Dickinson University and a student of Tenafly High School, Tenafly, NJ</t>
  </si>
  <si>
    <t>Voting is one of the critical processes of modern democracy. It gives freedom to the people to choose a representative leader to implement their ideas and promote policies that benefit them. Elections can also be audited to ensure each vote is counted correctly. However, corruption: ballot forgery, coercion, etc can cause the public to lose trust in this system. Thus, BCT-Voting [8] - a fully secure and decentralized blockchain technology-based e-voting system (DApp) - was proposed as a voting system that can increase transparency and public trust. This system will provide a secure form of electronic voting which will allow for remote voting. The proposed BCT-Voting system has been deployed on the Ethereum framework. It includes five modules – nomination process, voter identity, vote tampering, donation module, and final counting of votes. However, the data retrieval and sorting from the Ethereum blockchain is a complex process because the personal identity of voters is not known. Therefore, in this paper, we propose an Ethereum Query Language (EQL) to query data from the smart contract of the BCT-Voting system. The query method allows voters or The Federal Election Commission (FEC) to retrieve the required information from the Ethereum chain such as which account voted, when, and for who while still maintaining the privacy of the voter. This method of querying provides fast and minimally labor-intensive audits of elections. It includes recounting ballots and efficiently tracking the history of casted votes to ensure that votes were counted and handled correctly. In this system finding duplicate and fraudulent voters will be easy and it will increase the efficiency and transparency of the electoral process.</t>
  </si>
  <si>
    <t>10.1109/ISEC54952.2022.10025062</t>
  </si>
  <si>
    <t>https://ieeexplore.ieee.org/stamp/stamp.jsp?arnumber=10025062</t>
  </si>
  <si>
    <t>BCT-Voting;Blockchain Technology;EQL;Smart Contract</t>
  </si>
  <si>
    <t>Privacy;Scalability;Smart contracts;Decentralized applications;Forgery;Blockchains;History</t>
  </si>
  <si>
    <t>An Improved Secure and Efficient E-Voting Scheme Based on Blockchain Systems</t>
  </si>
  <si>
    <t>J. Zhang; C. Wu; R. S. Sherratt; J. Wang</t>
  </si>
  <si>
    <t>School of Computer and Communication Engineering, Changsha University of Science and Technology, Changsha, China; School of Computer and Communication Engineering, Changsha University of Science and Technology, Changsha, China; School of Biomedical Engineering, University of Reading, United Kingdom; Sanya Institute of Hunan University of Science and Technology, Sanya, China</t>
  </si>
  <si>
    <t>IEEE Internet of Things Journal</t>
  </si>
  <si>
    <t>With the rapid development of the Internet of Things (IoT) and blockchain technology, e-voting has been widely used in all aspects of people’s lives. However, there is a common problem in the vast majority of e-voting solutions: the inability to complete vote counting without a trusted third-party organization, which may lead to security risks. When designing an e-voting system, ensuring the trustworthiness of the voting results as well as protecting the privacy of the voters are always the most important issues. To address this challenge, we propose ISE-Voting, an Improved Secure and Efficient (ISE) evoting scheme for blockchain-assisted IoT devices. Our proposed ISE-Voting achieves voter privacy anonymity, distributed vote counting, and public verifiability of counting results in e-voting systems by using secret-sharing and identity-based ring signatures in the blockchain system. In addition, we introduce a Cloud Service Provider (CSP), which is used to share the computational pressure of the system and assist ISE-Voting to complete the final counting. According to the experimental analysis and results, our scheme is not only able to meet the basic security goals of satisfying correctness, anonymity, unforgeability and verifiability, and provide 128-bit identity security for the voters in the post-quantum environment. Moreover, it can complete the distributed counting of voters’ ballots within an effective time, which provides a feasible solution for future e-voting systems.</t>
  </si>
  <si>
    <t>2327-4662</t>
  </si>
  <si>
    <t>10.1109/JIOT.2024.3507366</t>
  </si>
  <si>
    <t xml:space="preserve">The National Natural Science Foundation of China(grant numbers:No. 62072056,No. 62473146,No. U23BB2004); the Hunan Provincial Natural Science Foundation Key Program(grant numbers:No. 2024JJ3017); The Hunan Provincial Key Research and Development Program(grant numbers:No. 2022GK2019,No. 2022SK2107,No. 2024JK2005); The Natural Science Foundation of Hunan Province, China(grant numbers:No. 2023JJ30054); the Research Foundation of Education Bureau of Hunan Province, China(grant numbers:No. 23B0303); </t>
  </si>
  <si>
    <t>https://ieeexplore.ieee.org/stamp/stamp.jsp?arnumber=10769439</t>
  </si>
  <si>
    <t>E-voting;identity-based ring signature;secret sharing;anonymity;e-voting privacy</t>
  </si>
  <si>
    <t>Electronic voting;Security;Blockchains;Cryptography;Internet of Things;Privacy;Symbols;Smart contracts;Protection;Parallel processing</t>
  </si>
  <si>
    <t>27 Nov 2024</t>
  </si>
  <si>
    <t>Conceptual Architecture of a Blockchain Solution for E-Voting in Elections at the University Level</t>
  </si>
  <si>
    <t>S. -V. Oprea; A. Bâra; A. -I. Andreescu; M. P. Cristescu</t>
  </si>
  <si>
    <t>Department of Economic Informatics and Cybernetics, Bucharest University of Economic Studies, Bucharest, Romania; Department of Economic Informatics and Cybernetics, Bucharest University of Economic Studies, Bucharest, Romania; Department of Economic Informatics and Cybernetics, Bucharest University of Economic Studies, Bucharest, Romania; Faculty of Economic Sciences, Lucian Blaga University of Sibiu, Sibiu, Romania</t>
  </si>
  <si>
    <t>28 Feb 2023</t>
  </si>
  <si>
    <t>Digitalization advances in many fields due to its clear advantages and facilities especially in pandemic times when crowds are to be avoided. E-voting is gaining importance as voting using laptops, mobile phones or tablets is more practical. Hence, human counting which leads to unintentional errors or fraud could be eliminated. Furthermore, software applications can reduce the costs of the classic election process and physical infrastructure. In this paper, we propose to identify the most critical specifications of an e-voting application, find a solution for elections in universities and compare our solution with others. The goal is to propose a conceptual architecture using encrypted functions and two stages: voting and validation, separating layers and roles, that is based on blockchain tables and innovative interactions between actors (voters and voting committee) and the two software components (web application and database). For replicability, the conceptual architecture is depicted and formalized using several Unified Modeling Language (UML) diagrams. Furthermore, in order to provide proof of concept, the initial steps in implementing the proposed solution are showcased.</t>
  </si>
  <si>
    <t>10.1109/ACCESS.2023.3247964</t>
  </si>
  <si>
    <t xml:space="preserve">a grant of the Ministry of Research, Innovation and Digitization, CNCS- UEFISCDI(grant numbers:PN-III-P4-PCE-2021-0334,PNCDI III); </t>
  </si>
  <si>
    <t>https://ieeexplore.ieee.org/stamp/stamp.jsp?arnumber=10049991</t>
  </si>
  <si>
    <t>Blockchain table;e-voting;encryption;university election;unified modeling</t>
  </si>
  <si>
    <t>Electronic voting;Blockchains;Databases;Privacy;Computer architecture;Authentication;Unified modeling language;Encryption</t>
  </si>
  <si>
    <t>Blockchain Electoral Vote Counting Solutions: A Comparative Analysis of Methods, Constraints, and Approaches</t>
  </si>
  <si>
    <t>P. Mwansa; B. Kabaso</t>
  </si>
  <si>
    <t>Information Technology, Cape Peninsula University of Technology, Cape Town, South Africa; Information Technology, Cape Peninsula University of Technology, Cape Town, South Africa</t>
  </si>
  <si>
    <t>2023 International Conference on Artificial Intelligence, Big Data, Computing and Data Communication Systems (icABCD)</t>
  </si>
  <si>
    <t>24 Aug 2023</t>
  </si>
  <si>
    <t>Blockchain technology in electronic voting has emerged as an alternative to other electronic and paper-based voting systems to minimize inconsistencies and redundancies. However, past experiences indicate limited success due to scalability, speed, and privacy issues. This systematic literature review examines the methods, constraints, and approaches in the existing literature on blockchain-based electoral vote-counting solutions. A thorough search of pertinent databases was performed, and selected studies were assessed based on predefined inclusion and exclusion criteria. The review's findings reveal that most existing solutions employ smart contracts and various cryptographic algorithms to create secure and transparent voting systems. However, the study also pinpoints areas that require improvement, such as scalability, privacy, and accessibility. The review recommends exploring different combinations of blockchain platforms, cryptographic algorithms, and programming languages to develop secure and transparent voting systems. Additionally, future research could investigate the potential benefits and challenges of incorporating Internet of Things (IoT) devices, consensus mechanisms, and other technologies into the voting process. The review concludes that more research is needed to enhance the security and transparency of blockchain-based voting systems.</t>
  </si>
  <si>
    <t>979-8-3503-1480-9</t>
  </si>
  <si>
    <t>10.1109/icABCD59051.2023.10220467</t>
  </si>
  <si>
    <t>https://ieeexplore.ieee.org/stamp/stamp.jsp?arnumber=10220467</t>
  </si>
  <si>
    <t>Blockchain;cryptographic algorithms;consensus mechanisms;Internet of Things (IoT);Smart contracts;Systematic Literature Review</t>
  </si>
  <si>
    <t>Privacy;Computer languages;Systematics;Scalability;Bibliographies;Smart contracts;Termination of employment</t>
  </si>
  <si>
    <t>Development of a Secure Framework for Electronic Voting in Nigeria using Paillier Cryptosystem</t>
  </si>
  <si>
    <t>T. P. Ayeni; O. M. Aweh; B. Badeji-Ajisafe</t>
  </si>
  <si>
    <t>Independent Nationl Electoral Commission, Afe Babalola University, Ado-Ekiti, Nigeria; Afe Babalola University, Ado Ekiti, Nigeria; Afe Babalola University, Ado Ekiti, Nigeria</t>
  </si>
  <si>
    <t>2024 International Conference on Science, Engineering and Business for Driving Sustainable Development Goals (SEB4SDG)</t>
  </si>
  <si>
    <t>The proliferation of technological adoption, particularly in the area of cloud-based online storage systems, has elevated the significance of data security as a paramount necessity for users. The preservation of data privacy and availability during the data calculation process is a significant challenge. The evolving storage paradigm has generated a growing demand for dataset privacy and an encryption strategy that enables computation on encrypted data. The electoral process holds significant importance within a democratic society. The conventional voting method poses challenges for individuals who are unable to physically attend polling stations to cast their votes. Those who engage in manipulation and use various strategies to take advantage of the system for their own benefit have plagued the Nigerian electoral process. This study presents a potential framework for secure Internet voting using the Paillier homomorphic cryptosystem. The suggested system guarantees the fulfilment of security requirements, including authentication, accuracy, anonymity, receipt-freeness, reliability, verifiability, and fairness within the context of an election. The suggested scheme ensures compliance with the fundamental needs of a general voting system, including eligibility, correctness, simplicity, privacy, resilience, and verifiability. Moreover, it aligns with the provisions outlined in the Nigerian electoral act and constitution. The implementation uses the central processing unit (CPU) to perform the requisite computations involved in encryption, decryption, validation of votes, and tallying, while the architectural design and flowchart of the proposed system are well spelled out for better understanding of the system. The results show that the Paillier cryptosystem has strong encryption methods and homomorphic properties, which lets e-voting stay private and can be checked.</t>
  </si>
  <si>
    <t>979-8-3503-5815-5</t>
  </si>
  <si>
    <t>10.1109/SEB4SDG60871.2024.10630288</t>
  </si>
  <si>
    <t>https://ieeexplore.ieee.org/stamp/stamp.jsp?arnumber=10630288</t>
  </si>
  <si>
    <t>Data security;election;encryption;Nigeria;Voting;Paillier</t>
  </si>
  <si>
    <t>Data privacy;Privacy;Flowcharts;Encryption;Central Processing Unit;Reliability;Electronic voting</t>
  </si>
  <si>
    <t>A Comparative Analysis of Traditional versus Blockchain-based Voting Systems</t>
  </si>
  <si>
    <t>R. V. Nikhare; B. R. Chandavarkar</t>
  </si>
  <si>
    <t>Department of Computer Science &amp; Engineering, National Institute of Technology Karnataka, Surathkal, Mangalore, India; Department of Computer Science &amp; Engineering, National Institute of Technology Karnataka, Surathkal, Mangalore, India</t>
  </si>
  <si>
    <t>Voting holds immense importance in any democracy, serving as the bedrock of any country's democratic structure. It possesses the transformative potential to shape the nation’s future. However, the history of elections and the voting process has witnessed significant developments. Initially, paper ballots and laborious counting methods were employed, but they faced severe criticism due to fraudulent practices and booth capturing. To address the shortcomings of the paper ballot system, Electronic Voting Machines (EVMs) emerged as a technological advancement. EVMs addressed paper ballot drawbacks but concerns persist over hacking, fraud, software programming, manufacturer affiliations, machine security, and vote storage. An alternative to the prevalent EVM system is a blockchain-based voting system, although it has limitations. The primary objective of this paper is to present the working of traditional, EVM, and blockchain-based voting systems. Finally, the objective is to present a comparison between traditional, EVM, and blockchain-based voting systems.</t>
  </si>
  <si>
    <t>10.1109/ICCCNT56998.2023.10307550</t>
  </si>
  <si>
    <t>https://ieeexplore.ieee.org/stamp/stamp.jsp?arnumber=10307550</t>
  </si>
  <si>
    <t>voting;hacking;fraud;EVM;and blockchain</t>
  </si>
  <si>
    <t>Electric potential;Shape;Programming;Software;Fraud;Security;History</t>
  </si>
  <si>
    <t>Authentication of Voter Using Convolutional Neural Network and Blockchain</t>
  </si>
  <si>
    <t>K. Upadhyay; A. Bansal; A. Gupta; V. Kansal; U. Jain; S. Bhatla</t>
  </si>
  <si>
    <t>Dept. of CSE, Graphic Era Deemed to be University, Dehradun, India; Dept. of CSE, Graphic Era Deemed to be University, Dehradun, India; Dept. of CSE, Graphic Era Deemed to be University, Dehradun, India; Dept. of CSE, Graphic Era Deemed to be University, Dehradun, India; Dept. of CSE, Graphic Era Deemed to be University, Dehradun, India; Dept. of CSE, Graphic Era Hill University, Dehradun, India</t>
  </si>
  <si>
    <t>2023 3rd International Conference on Technological Advancements in Computational Sciences (ICTACS)</t>
  </si>
  <si>
    <t>25 Jan 2024</t>
  </si>
  <si>
    <t>For elected officials and government policies to be credible and legitimate in today's democracies, voting systems must be fair and honest. Voter impersonation and ballot stuffing are just two examples of the many fraud and manipulation schemes that can be used against traditional voting systems. We suggest a novel method for voter authentication that combines blockchain technology and convolutional neural networks (CNNs) to address these issues. Our suggested method entails gathering voter biometric information, such as facial recognition data, and putting it in a safe and immutable blockchain ledger. This ledger is virtually impossible to hack or manipulate because it is decentralized and replicated across numerous network nodes. After that, we compare the voter's identity to the information kept in the blockchain using a face recognition model based on CNN. This method enables us to protect the confidentiality and privacy of the personal data of voters while ensuring that only authorized voters can participate in the electoral process. On a real-world dataset, we put our suggested methodology to the test and show that it can accurately and securely authenticate voters. We also talk about the ethical issues that arise when implementing such a system, such as privacy, consent, and technology access. The advancement of democratic processes around the world can be aided by our suggested methodology, which has applications for creating more reliable and secure voting systems.</t>
  </si>
  <si>
    <t>979-8-3503-4233-8</t>
  </si>
  <si>
    <t>10.1109/ICTACS59847.2023.10390084</t>
  </si>
  <si>
    <t>https://ieeexplore.ieee.org/stamp/stamp.jsp?arnumber=10390084</t>
  </si>
  <si>
    <t>CNN;PCV;LDA;Blockchain;Triplet Loss Function;Open CV</t>
  </si>
  <si>
    <t>Performance evaluation;Privacy;Face recognition;User centered design;Authentication;User interfaces;Blockchains</t>
  </si>
  <si>
    <t>Building Efficient and Flexible Voting Protocols: An Approach to Fairness and Anonymity</t>
  </si>
  <si>
    <t>Y. Shi; K. Fan; Y. Bai; C. Zhang; K. Yang; H. Li; Y. Yang</t>
  </si>
  <si>
    <t>State Key Laboratory of Integrated Service Networks, School of Cyber Engineering, Xidian University, Xi’an, Shaanxi, China; State Key Laboratory of Integrated Service Networks, School of Cyber Engineering, Xidian University, Xi’an, Shaanxi, China; State Key Laboratory of Integrated Service Networks, School of Cyber Engineering, Xidian University, Xi’an, Shaanxi, China; State Key Laboratory of Integrated Service Networks, School of Cyber Engineering, Xidian University, Xi’an, Shaanxi, China; Department of Computer Science, University of Memphis, Memphis, TN, USA; State Key Laboratory of Integrated Service Networks, School of Cyber Engineering, Xidian University, Xi’an, Shaanxi, China; Key Laboratory of the Ministry of Education for Wide Band Gap Semiconductor Materials and Devices, Xidian University, Xi’an, China</t>
  </si>
  <si>
    <t>24 Jan 2025</t>
  </si>
  <si>
    <t>Voting protocols are fundamental in modern society. With the ongoing evolution of communication technology and the Internet of Things, the importance of electronic voting protocols is anticipated to experience a significant rise in the advancement of smart cities. Leveraging the blockchain’s tamper-resistant and publicly verifiable properties, along with the concept of enabling all participants to tally election results, blockchain-based self-tallying voting protocols effectively address the shortcomings of centralized traditional electronic voting. However, existing voting protocols still face the dual challenge of security and efficiency. The primary issues include the difficulty in ensuring voter anonymity and election fairness, as well as the insufficient system robustness and low tallying efficiency resulting from security design. To tackle these concerns, we propose a novel approach to constructing efficient and flexible voting protocols that concurrently ensure fairness and anonymity. Specifically, we encapsulate the decryption private keys corresponding to the public keys of encrypted ballots in time capsules to safeguard voting fairness. Additionally, based on our proposed approach, we construct an efficient and flexible score voting protocol for smart cities. The protocol employs traceable ring signature to protect the voter anonymity and public traceability, utilizes a dual-key additive homomorphic ElGamal encryption to encapsulate ballots. We also improve signature-based set membership proofs to verify the validity of ballots. Furthermore, through security analysis and performance evaluation, we demonstrate that our proposed protocol meets all security objectives with reasonable costs.</t>
  </si>
  <si>
    <t>10.1109/JIOT.2024.3478231</t>
  </si>
  <si>
    <t xml:space="preserve">“Pioneer” and “Leading Goose” Research and Development Program of Zhejiang Province(grant numbers:2022C03174); National Natural Science Foundation of China(grant numbers:62372356,92067103); Key Research and Development Program of Shaanxi Province(grant numbers:2021ZDLGY06-02); Natural Science Foundation of Shaanxi Province(grant numbers:2019ZDLGY1202); Shaanxi Innovation Team Project(grant numbers:2018TD-007); Xi’an Science and Technology Innovation Plan(grant numbers:20189168CX9JC10); Fundamental Research Funds for the Central Universities(grant numbers:YJS2212); “111 Center”(grant numbers:B16037); </t>
  </si>
  <si>
    <t>https://ieeexplore.ieee.org/stamp/stamp.jsp?arnumber=10714361</t>
  </si>
  <si>
    <t>Anonymity;blockchain;fairness;self-tallying;voting</t>
  </si>
  <si>
    <t>Protocols;Blockchains;Cryptography;Smart cities;Robustness;Protection;Internet of Things;Electronic voting;Privacy;Encryption</t>
  </si>
  <si>
    <t>11 Oct 2024</t>
  </si>
  <si>
    <t>Disrupting the Ballot Box: Blockchain as a Catalyst for Innovation in Electoral Processes</t>
  </si>
  <si>
    <t>M. Farhan; A. H. Nur; A. Salih; R. B. Sulaiman</t>
  </si>
  <si>
    <t>Department of Computer Science and Engineering, Northumbria Universitym Northumbria University, London, UK; Department of Electronic and Telecommunication Engineering, International Islamic University Chittagong, Chittagong, Bangladesh; Department of Computer Science and Engineering, Northumbria Universitym Northumbria University, London, UK; Department of Computer Science and Engineering, Northumbria Universitym Northumbria University, London, UK</t>
  </si>
  <si>
    <t>2024 International Conference on Advances in Computing, Communication, Electrical, and Smart Systems (iCACCESS)</t>
  </si>
  <si>
    <t>22 Apr 2024</t>
  </si>
  <si>
    <t>The blockchain is a revolutionary computing framework that uses a unique data structure to create a record-keeping system that is accessible, communal, and decentralized. It has a wide range of applications in several disciplines. The worldwide implementation of electronic voting systems in public elections is increasing, propelled by the many benefits they provide. These systems, known for facilitating remote voting and accelerating the vote-tabulation process, are becoming increasingly popular due to their ability to improve confidentiality and reduce voting prejudices. By incorporating blockchain technology, the voting process is strengthened since it utilises an unchangeable storing mechanism for votes, hence reducing the possibility of manipulation and guaranteeing the trustworthiness of elections. This study offers a thorough analysis of the present state of blockchain-based electronic voting systems, investigating their deployment by different countries and organizations, as well as recommendations put out in academic research. In addition, the study examines the difficulties these systems face and proposes potential directions for future research to enhance the dependability of blockchain e-voting systems.</t>
  </si>
  <si>
    <t>979-8-3503-5028-9</t>
  </si>
  <si>
    <t>10.1109/iCACCESS61735.2024.10499541</t>
  </si>
  <si>
    <t>https://ieeexplore.ieee.org/stamp/stamp.jsp?arnumber=10499541</t>
  </si>
  <si>
    <t>Electronic voting;Blockchain;Digital voting</t>
  </si>
  <si>
    <t>Technological innovation;Privacy;Electronic voting systems;Costs;Smart contracts;Systems architecture;Propulsion</t>
  </si>
  <si>
    <t>VoteChain: Promising a Secure and Transparent Election using Blockchain and Biometrics</t>
  </si>
  <si>
    <t>V. G; P. G. James T; D. B; M. V. Tejas; N. Karthick T K; Y. P</t>
  </si>
  <si>
    <t>Department of Computer Science and Engineering, Sri Sai Ram Institute of Technology; Dept of Computer Science and Engineering, Sri Sai Ram Institute of Technology; Department of Computer Science and Engineering, Sri Sai Ram Institute of Technology; Dept of Computer Science and Engineering, Sri Sai Ram Institute of Technology; Dept of Computer Science and Engineering, Sri Sai Ram Institute of Technology; Dept of Computer Science and Engineering, Sri Sai Ram Institute of Technology</t>
  </si>
  <si>
    <t>Democratic voting is one of the significant aspects of governance that has various complications which are as follows; Complication arising from transparency Complication arising from low voter turnout Complication arising from vulnerability to the manipulation of the elections Complication arising from low confidence in the election process Complication arising from forgery of voter id cards Complication arising from delays in the announcement of the results Complication arising from security breach. All these issues erode the credibility of elections and public faith. To them, blockchain has a perfect solution in that it is decentralized, secure, transparent, and cannot be tampered with technology. To realize our e-voting system, we built an evoting application as a smart contract on the Ethereum platform using digital wallets and solidity. A given voter is assigned tokens (gas) which are utilized every time they cast their vote in order to eliminate vote forgeries and other undesirable incidents. This blockchain-based system does not require physical polling stations; also, voting is scalable and secure with flexible consensus algorithms, cryptographic hashing, and measures in response to a 51% attack. It also incorporates fingerprint scanning, to further discourage fraud and make sure that the process is completely secure and transparent. Since these records are stored in a blockchain, the ability of a single unscrupulous agency trying to manipulate the records is very hard given that records are validated by the nodes in the network, making the voting process more secure and credible.</t>
  </si>
  <si>
    <t>10.1109/ICPECTS62210.2024.10780340</t>
  </si>
  <si>
    <t>https://ieeexplore.ieee.org/stamp/stamp.jsp?arnumber=10780340</t>
  </si>
  <si>
    <t>Blockchain Technology;Smart Contracts;Biometric Verification;Digital Voting;Identity Cards (Aadhar Cards);Cryptographic Algorithms</t>
  </si>
  <si>
    <t>Privacy;Costs;Smart contracts;Process control;Resists;Forgery;Blockchains;Fraud;Reliability;Protection</t>
  </si>
  <si>
    <t>A Voting System Using Block Chain A Deep Survey</t>
  </si>
  <si>
    <t>R. Gupta; A. Sharma; V. K. Satya Prasad; S. Rahim Alatba; D. Pratap Singh; C. J. Shingadiya</t>
  </si>
  <si>
    <t>Department of Management, Sanskriti University, Mathura, Uttar Pradesh, India; Department of CSE, Parul Institute of Technology, Parul University, Vadodara, Gujarat, India; Symbiosis Institute of Business Management Hyderabad, Symbiosis International Deemed University, Pune, India; Computer Science Department, Al-TurathUniversiy College, Baghdad, Iraq; Computer Science &amp; Engineering, Graphic Era Deemed to be University, Dehradun, Uttarakhand, India; Computer Engineering, RK University</t>
  </si>
  <si>
    <t>2023 3rd International Conference on Advance Computing and Innovative Technologies in Engineering (ICACITE)</t>
  </si>
  <si>
    <t>24 Jul 2023</t>
  </si>
  <si>
    <t>The authenticity and transparency of voting methods must be guaranteed in today's digitally linked society. The power of blockchain technology and sophisticated optimization methods are combined in this research article to suggest a fresh strategy for overcoming these difficulties. The suggested voting system uses blockchain's decentralized structure to provide a safe and impenetrable platform for holding elections. Blockchain's built-in immutability and cryptographic capabilities are used by the proposed system to ensure voting process secrecy and transparency. The whole blockchain acts as an auditable and verifiable ledger, with each vote being recorded as a transaction inside a block. The system optimizes the distribution of resources, such as polling booths and staff, to save costs and maximize efficiency. It does this by using cutting-edge optimization algorithms. On the basis of a test dataset, a thorough simulation study is carried out to assess the efficacy of the suggested solution. The results show the system's capacity to maintain vote integrity while enhancing resource allocation generally and lowering the risk of fraud or manipulation. By offering a safe, open, and effective method, the research's results advance the area of voting systems. The suggested approach might completely alter how elections are run, fostering faith and confidence in the democratic system.</t>
  </si>
  <si>
    <t>979-8-3503-9926-4</t>
  </si>
  <si>
    <t>10.1109/ICACITE57410.2023.10183312</t>
  </si>
  <si>
    <t>https://ieeexplore.ieee.org/stamp/stamp.jsp?arnumber=10183312</t>
  </si>
  <si>
    <t>Electronic voting;Blockchain technology;Security;Blockchain-based electronic voting;Privacy;Voting;Trust and IoT</t>
  </si>
  <si>
    <t>Surveys;Electric potential;Costs;Optimization methods;Blockchains;Fraud;Stakeholders</t>
  </si>
  <si>
    <t>An Accountable Anonymous Voting Scheme Based on One-time Ring Signature</t>
  </si>
  <si>
    <t>Y. Gu; Z. Shen</t>
  </si>
  <si>
    <t>School of Cyber Science and Engineering, Southeast University; School of Cyber Science and Engineering, Southeast University</t>
  </si>
  <si>
    <t>2023 3rd International Conference on Frontiers of Electronics, Information and Computation Technologies (ICFEICT)</t>
  </si>
  <si>
    <t>1 Sep 2023</t>
  </si>
  <si>
    <t>Electronic voting plays an increasingly important role in both economic life and social activities. The electronic voting scheme based on one-time ring signature and blockchain solves the problems of voter anonymity, double voting, and public verification, while achieving the openness and transparency of voting. However, it is not applicable to the multi-round voting scenario where the voting group is relatively fixed, nor does it consider the need for anonymous accountability and differential privacy protection. In this paper, based on one-time ring signature, stealth address, blacklist and whitelist, an improved accountability anonymous voting scheme is proposed to enhance the practicability of the scheme. The security analysis shows that the scheme confirms to the basic security standards of an electronic voting system.</t>
  </si>
  <si>
    <t>979-8-3503-0235-6</t>
  </si>
  <si>
    <t>10.1109/ICFEICT59519.2023.00019</t>
  </si>
  <si>
    <t xml:space="preserve">Research and Development; </t>
  </si>
  <si>
    <t>https://ieeexplore.ieee.org/stamp/stamp.jsp?arnumber=10229580</t>
  </si>
  <si>
    <t>electronic voting;blockchain;one-time ring signature;stealth address</t>
  </si>
  <si>
    <t>Economics;Privacy;Differential privacy;Accesslists;Electronic voting systems;Law;Blocklists</t>
  </si>
  <si>
    <t>A Framework for Secure CyberSavvy Internet Vote Casting System: Rebuilding Trust in Digital Electoral</t>
  </si>
  <si>
    <t>K. F. Rafat</t>
  </si>
  <si>
    <t>Department of Cyber Security, Air University, Islamabad, Pakistan</t>
  </si>
  <si>
    <t>2022 19th International Bhurban Conference on Applied Sciences and Technology (IBCAST)</t>
  </si>
  <si>
    <t>30 Dec 2022</t>
  </si>
  <si>
    <t>Elections serve as a fundamental contributor to sound democratic governance, and voting allows for electing from amongst listed contestants a particular one. It is an anonymized expression of preference through the ballot. A contestant having desired threshold or above vote casting is declared to have won the election. Internet(i)-voting has gained significant importance in recent times because of the transparency requirement in the vote casting system besides allied advantages such as voter convenience and ease of access through the internet constrained only by the time bounds from a particular electoral. In 2005, Estonia successfully introduced the i-voting system, which requires an e-ID card or ID Mobile for vote casting, for its eligible voters to cast votes in the local, legislative, and European Parliamentary elections. Recent studies reveal that the issue of resentment for i-voting is not in accepting transformation or its espousal but the vulnerabilities linked with the technology (uncontrolled environment of the internet). That is, technological naiveness and lack of trust of the people in cyberspace are significant impediments to adopting the i-voting system, especially in the recent growth of hacking incidents and infiltration of the dark web. There are also concerns over forged vote casting on behalf of intimate members and sold-out votes. One of the accusations exerted by the foes is the adversative effect of the digital divide on elections. Procedural, political, and resource scarceness further accentuate the nonacceptance by the masses. Hence, this situation necessitates the need to propose and evolve, on top of existing technologies, cost-effective secure i-voting solutions that help gain voters’ trust, which is the prima facie of this research exertion.</t>
  </si>
  <si>
    <t>2151-1411</t>
  </si>
  <si>
    <t>978-1-6654-6051-4</t>
  </si>
  <si>
    <t>10.1109/IBCAST54850.2022.9990348</t>
  </si>
  <si>
    <t>https://ieeexplore.ieee.org/stamp/stamp.jsp?arnumber=9990348</t>
  </si>
  <si>
    <t>Estonia;e-business;i-voting;stealth communication;vote casting</t>
  </si>
  <si>
    <t>Casting;Root cause analysis;Dark Web;Voting;Europe;Cyberspace;Security</t>
  </si>
  <si>
    <t>Constant-Size Verifiable Timed Signatures from RSA Group for Bitcoin-Based Voting Protocols</t>
  </si>
  <si>
    <t>Z. Bao; D. He; Q. Feng; M. Luo; X. Zeng</t>
  </si>
  <si>
    <t>School of Cyber Science and Engineering, Wuhan University, Wuhan, China; School of Cyber Science and Engineering, Wuhan University, Wuhan, China; School of Cyber Science and Engineering, Wuhan University, Wuhan, China; School of Cyber Science and Engineering, Wuhan University, Wuhan, China; Faculty of Mathematics and Statistics, Hubei University, Wuhan, China</t>
  </si>
  <si>
    <t>IEEE Transactions on Services Computing</t>
  </si>
  <si>
    <t>8 Aug 2024</t>
  </si>
  <si>
    <t>17</t>
  </si>
  <si>
    <t>A verifiable timed signature (VTS) scheme allows a signature to be time-locked to a known message for a predetermined duration denoted as $\mathsf {T}$T. Verifiability ensures that anyone can verify that the time-lock contains a valid signature without completing the computation. In this paper, we introduce a novel VTS construction method based on the RSA group, designed to maintain a constant level of size. This approach serves as an improvement over the previous linear level size construction method (CCS 2020). First, we construct it by using a commitment to a valid RSA signature. This commitment can only be opened to a regular RSA signature after a sequential computation period. Our scheme utilizes a trapdoor verifiable delay function, RSA signatures, and a specialized zero-knowledge proof to instantiate the proposed scheme. We also conduct proofs in three aspects: correctness, soundness, and security. Furthermore, we identify potential applications for VTS and present a simple Bitcoin voting protocol based on an open vote protocol by utilizing VTS. Experimental results show that our scheme is more efficient compared to the construction of VTS (CCS 2020), reducing the signature size by at least 90.5% and lowering computational costs by at least 77%.</t>
  </si>
  <si>
    <t>1939-1374</t>
  </si>
  <si>
    <t>10.1109/TSC.2023.3347526</t>
  </si>
  <si>
    <t xml:space="preserve">National Key Research and Development Program of China(grant numbers:2021YFA1000600); </t>
  </si>
  <si>
    <t>https://ieeexplore.ieee.org/stamp/stamp.jsp?arnumber=10375109</t>
  </si>
  <si>
    <t>Timed signature;RSA signature;bitcoin voting;zero-knowledge proof</t>
  </si>
  <si>
    <t>Cryptography;Protocols;Security;Delays;Privacy;Encryption;Authentication</t>
  </si>
  <si>
    <t>27 Dec 2023</t>
  </si>
  <si>
    <t>BBB-Voting: Self-Tallying End-to-End Verifiable 1-out-of-k Blockchain-Based Boardroom Voting</t>
  </si>
  <si>
    <t>I. Homoliak; Z. Li; P. Szalachowski</t>
  </si>
  <si>
    <t>Faculty of Information Technology, Brno University of Technology; Shandong University; Singapore University of Technology and Design</t>
  </si>
  <si>
    <t>2023 IEEE International Conference on Blockchain (Blockchain)</t>
  </si>
  <si>
    <t>30 Jan 2024</t>
  </si>
  <si>
    <t>Voting is a means to agree on a collective decision based on available choices (e.g., candidates), where participants agree to abide by their outcome. To improve some features of e-voting, decentralized blockchain-based solutions can be employed, where the blockchain represents a public bulletin board that in contrast to a centralized bulletin board provides extremely high availability, censorship resistance, and correct code execution. A blockchain ensures that all entities in the voting system have the same view of the actions made by others due to its immutability and append-only features. The existing remote blockchain-based boardroom voting solution called Open Vote Network (OVN) provides the privacy of votes, universal &amp; End-to-End verifiability, and perfect ballot secrecy; however, it supports only 2 choices and lacks recovery from stalling participants. We present BBB-Voting, an equivalent blockchain-based approach for decentralized voting such as OVN, but in contrast to it, BBB-Voting supports 1-out-of-k choices and provides robustness that enables recovery from stalling participants. We make a cost-optimized implementation using an Ethereum-based environment respecting Ethereum Enterprise Alliance standards, which we compare with OVN and show that our work decreases the costs for voters by 13.5% in normalized gas consumption. Finally, we show how BBB-Voting can be extended to support the number of participants limited only by the expenses paid by the authority and the computing power to obtain the tally.</t>
  </si>
  <si>
    <t>979-8-3503-1929-3</t>
  </si>
  <si>
    <t>10.1109/Blockchain60715.2023.00054</t>
  </si>
  <si>
    <t xml:space="preserve">Ministry of Education; Research and Development; Natural Science Foundation of Shandong Province; </t>
  </si>
  <si>
    <t>https://ieeexplore.ieee.org/stamp/stamp.jsp?arnumber=10411494</t>
  </si>
  <si>
    <t>n/a</t>
  </si>
  <si>
    <t>Resistance;Privacy;Costs;Scalability;Robustness;Blockchains;Standards</t>
  </si>
  <si>
    <t>A Secure and Transparent Voting System Framework Using Finger Vein and Blockchain Technology</t>
  </si>
  <si>
    <t>C. B. Padal; V. K. Vatsavayi</t>
  </si>
  <si>
    <t>Department of computer science and systems engieering, Andhra university college of engineering, Visakhapatnam, India; Department of computer science and systems engieering, Andhra university college of engineering, Visakhapatnam, India</t>
  </si>
  <si>
    <t>2024 IEEE 16th International Conference on Computational Intelligence and Communication Networks (CICN)</t>
  </si>
  <si>
    <t>27 Jan 2025</t>
  </si>
  <si>
    <t>The traditional voting system faces widespread mistrust due to its vulnerability to exploitation, lack of transparency, and limited reliability, leading to concerns about the security of democratic rights. Attempts to digitize voting have also faced challenges, with current digital systems often failing to ensure the transparency and security necessary for fair elections. Both traditional and current digital voting systems are susceptible to exploitation, and their inherent weaknesses often lead to mistrust and vulnerability. This proposed solution is secure and transparent voting system framework that leverages finger vein recognition technique integrated with block chain technology to ensure the integrity and confidentiality of votes. Blockchain technology to create a more secure, transparent and reliable voting system. By utilizing blockchain, we aim to address the issues in both physical and digital voting systems, ensuring a fair election process that upholds voters' democratic rights. Blockchain technology offers a platform that maximizes transparency and reliability, fostering a trustworthy relationship between voters and election authorities. each Voter will be registered with Finger Vein as the password and this finger vein will be encrypted and secured by using Pepper-Salt algorithm. Our proposed framework allows voting activities to be conducted entirely online through blockchain, removing the need for physical polling stations. The system employs a scalable blockchain supported by flexible consensus algorithms, with a Chain Security Algorithm to enhance transaction security.</t>
  </si>
  <si>
    <t>2472-7555</t>
  </si>
  <si>
    <t>979-8-3315-0526-4</t>
  </si>
  <si>
    <t>10.1109/CICN63059.2024.10847554</t>
  </si>
  <si>
    <t>https://ieeexplore.ieee.org/stamp/stamp.jsp?arnumber=10847554</t>
  </si>
  <si>
    <t>finger vein recognition;blockchain technology;biometric authentication;decentralised ledger;security;convolutional neural network;voter privacy</t>
  </si>
  <si>
    <t>Performance evaluation;Privacy;Voting;Fingers;Smart contracts;Process control;Consensus algorithm;Blockchains;Security;Reliability</t>
  </si>
  <si>
    <t>Securing Nationwide Elections Through Blockchain Ledger, Utilising Encryption Hardware</t>
  </si>
  <si>
    <t>B. Alexandrov; E. Kovatcheva</t>
  </si>
  <si>
    <t>University of Library Studies and Information Technologies, Sofia, Bulgaria; University of Library Studies and Information Technologies, Sofia, Bulgaria</t>
  </si>
  <si>
    <t>2022 International Conference on Electrical, Computer, Communications and Mechatronics Engineering (ICECCME)</t>
  </si>
  <si>
    <t>Nowadays, the voting systems around the world have not been technologically updated much, despite the availability of modern and applicable technologies, that could easily overcome the main problems of elections. Blockchain ledger is the perfect candidate for implementing the whole election process. It will increase trust of all involved parties, create immutable records, secure the data used in the election process and make sure that “every vote counts”. The election process will be secured and verifiable with full accountability through data encryption, considering the effect of social conformity on collective voting behavior. Securing the election process and election results through technological advancements is a key element of sustaining the democratic processes around the world or develop a “decentralized democracy”. Every democratic society starts its long path of evolution exactly with the election process and thus it is of fundamental importance to secure this process, its results and provide maximum transparency to the population to avoid any misconceptions or even conspiracy theories. The blockchain ledger as a concept could potentially overcome most of the shortcomings of the current election processes used around the world, including e-voting and machine voting - intermediary processes that just replicate the ancient paper ballot voting mechanism, but in wrapped by electronic means. In this process-design proposal paper, the method for election voting, utilizing blockchain ledger overcomes many classical problems in the election process, such as preserving the secret of the vote, immutability, transparency, decentralization of the system, following the “every vote counts” concept and disallowing double voting. Considering various approaches to blockchain based voting, we have concluded that the best method is to implement a private governmental blockchain solution - both for reducing the costs and for allowing for various specific features to be implemented, such as partial public/private ledger. The consensus algorithm problem could easily be solved by implementing a PoS consensus on a large number of participating nodes, such as most citizens could participate as nodes, being part of a broader eID initiative. Such implementation would prove unrealistic to try and take over a network with millions of independent nodes. The present paper aims at providing only a model for blockchain elections and does not provide an off the shelf solution.</t>
  </si>
  <si>
    <t>978-1-6654-7095-7</t>
  </si>
  <si>
    <t>10.1109/ICECCME55909.2022.9988032</t>
  </si>
  <si>
    <t xml:space="preserve">Erasmus+(grant numbers:2021-1-TR01-KA220-HED-000031993); </t>
  </si>
  <si>
    <t>https://ieeexplore.ieee.org/stamp/stamp.jsp?arnumber=9988032</t>
  </si>
  <si>
    <t>blockchain;election;vote;security;trust;ledger;public/private key;PGP;encryption</t>
  </si>
  <si>
    <t>Voting;Computational modeling;Sociology;Quantum mechanics;Software;Blockchains;Encryption</t>
  </si>
  <si>
    <t>SvaVoting: A Novel Secret Sharing-Based Verifiable and Anonymous E-Voting Scheme in Blockchain Systems</t>
  </si>
  <si>
    <t>J. Zhang; C. Wu; J. Yang; L. Luo</t>
  </si>
  <si>
    <t>School of Computer and Communication Engineering, Changsha University of Science and Technology, Changsha, China; School of Computer and Communication Engineering, Changsha University of Science and Technology, Changsha, China; School of Computer and Communication Engineering, Changsha University of Science and Technology, Changsha, China; Science and Technology on Information Systems Engineering Laboratory, School of Systems Engineering, National University of Defense Technology, Changsha, China</t>
  </si>
  <si>
    <t>2023 IEEE 29th International Conference on Parallel and Distributed Systems (ICPADS)</t>
  </si>
  <si>
    <t>26 Mar 2024</t>
  </si>
  <si>
    <t>E-Voting systems play a vital role in various communities, aiming to enhance the efficiency, transparency, and citizen engagement in elections. However, as technology advances, ensuring the security and reliability of e-voting systems becomes profound. While researchers have explored the integration of blockchain technology to improve e-voting systems, there still are technical challenges, particularly regarding voters’ privacy, ballots’ confidentiality, and system performance. To address these challenges, we propose SvaVoting, an innovative blockchain-based e-voting scheme. SvaVoting utilizes the Borda counting method and the identity-based ring signature based on symmetric primitives to anonymously verify the validity of the voter’s identity and ballot format. In addition, we introduce secret sharing and a Cloud Service Provider (CSP) to conduct the final counting while preserving the privacy of the ballots. All users in the system can verify the results of CSP calculations, thereby meeting security goals such as correctness, unforgeability, anonymity and verifiability. The identity-based ring signature in our scheme provides 128-bit security, and even it can work in a quantum computing environment. Experimental results demonstrate that our solution significantly enhances the security and performance of e-voting systems, offering a practical path forward for future e-voting systems.</t>
  </si>
  <si>
    <t>2690-5965</t>
  </si>
  <si>
    <t>979-8-3503-3071-7</t>
  </si>
  <si>
    <t>10.1109/ICPADS60453.2023.00105</t>
  </si>
  <si>
    <t xml:space="preserve">National Natural Science Foundation of China; Research and Development; Natural Science Foundation of Hunan Province; </t>
  </si>
  <si>
    <t>https://ieeexplore.ieee.org/stamp/stamp.jsp?arnumber=10476179</t>
  </si>
  <si>
    <t>e-voting;secret sharing;identity-based ring signatures;cloud service provider;post-quantum cryptography</t>
  </si>
  <si>
    <t>Structural rings;Privacy;Quantum computing;System performance;Broadcasting;Blockchains;Reliability</t>
  </si>
  <si>
    <t>Theoretical Framework of Digital Ethics Concerns for Public Services: Electronic Voting Use Case</t>
  </si>
  <si>
    <t>N. Andreasyan; D. Buson; J. Rüst; E. Portmann; L. Terán</t>
  </si>
  <si>
    <t>Human-IST Institute University of Fribourg; Lucerne Business School, Lucerne University of Applied Sciences and Arts; Lucerne Business School, Lucerne University of Applied Sciences and Arts; Human-IST Institute University of Fribourg; Human-IST Institute University of Fribourg</t>
  </si>
  <si>
    <t>Digital ethics has become increasingly important in our society due to technology’s profound impact on our lives. As we integrate digital technologies into all aspects of life, it’s crucial to understand their ethical implications. This paper reviews studies on digital ethics to identify ethical concerns in public services and introduces a theoretical digital framework to address these issues. An automated algorithm simplifies the review process, and the literature review and a workshop on digital ethics were instrumental in shaping the framework. This paper evaluates digital ethics concerns in the context of electronic voting (e-voting) provided by Swiss Post, which is owned by the Swiss Confederation and offers various public services such as e-voting, digital health, e-government, and banking. The workshop brought together experts to identify ethical concerns related to the e-voting use case, with the results analyzed numerically. Insights from this workshop contributed to the development of the inaugural Swiss Digital Ethics Compass. The results of this work will update the academic community on recent developments and emphasize the importance of digital ethics, particularly in sensitive public services like e-voting. This paper aims to foster further explorations and discussions, emphasizing the profound implications of ethical considerations in our technologically driven world. Future work will include analyzing the impact of digital ethics on other public services.</t>
  </si>
  <si>
    <t>10.1109/ICEDEG61611.2024.10702098</t>
  </si>
  <si>
    <t>https://ieeexplore.ieee.org/stamp/stamp.jsp?arnumber=10702098</t>
  </si>
  <si>
    <t>digital ethics;humanistic;ethical challenge;literature review;AI ethics;meta-analysis;electronic voting</t>
  </si>
  <si>
    <t>Ethics;Reviews;Conferences;Bibliographies;Banking;Electronic healthcare;Electronic voting;Compass;Electronic government</t>
  </si>
  <si>
    <t>A web-based biometric system for e-voting</t>
  </si>
  <si>
    <t>M. K. Abiodun; J. K. Adeniyi; A. E. Adeniyi; J. B. Awotunde; D. R. Aremu; O. Samuel; A. A. Adebiyi; O. G. Atanda</t>
  </si>
  <si>
    <t>Dept. of Computer Science, Landmark University, Omu-Aran, Nigeria; Dept. of Computer Science, Landmark University, Omu-Aran, Nigeria; Dept. of Computer Science, Bowen University, Iwo, Nigeria; Dept. of Computer Science, University of Ilorin, Ilorin, Nigeria; Dept. of Computer Science, University of Ilorin, Ilorin, Nigeria; Dept. of Computer Science, Landmark University, Omu-Aran, Nigeria; Dept. of Computer Science, Landmark University, Omu-Aran, Nigeria; Dept. of Computer Science, Landmark University, Omu-Aran, Nigeria</t>
  </si>
  <si>
    <t>Voting is an important activity, and it is an inevitable event in our everyday life. Voting has been conducted in various ways some of which are the use of ballot papers or raising of hands and further collating its statistics manually. The election process in Nigeria has a lot of vulnerabilities, ranging from when the users are casting their votes manually to when the votes are being counted by officials. In previous years Nigerian elections has had a lot of controversy concerning its accuracy and efficiency.The major reason for this research is to reduce the rate of corruption in voting and further make it easier for citizens of Nigeria to cast their votes. An electronic voting system is proposed that make use of two-level authentication system, the National Identification Number (NiN) and the facial recognition of voters. The system was implemented using technologies like HTML (Hypertext Markup Language), CSS (Cascade Styling Sheet), JS (JavaScript) language used for the client-side and node JS (JavaScript) used on the server-side. Mongo DB was used as the database.The results of evaluation of the system are very encouraging, 87.7% of the respondent attest to how the integration of the application and its functionality. There was a positive respond for determining the speed of page transition. 87.7% says the loading time of the web application is very good.Based on the evaluation of this system and its performance, the e-voting system is therefore recommended to be used in Nigeria for next election.</t>
  </si>
  <si>
    <t>10.1109/SEB4SDG60871.2024.10630296</t>
  </si>
  <si>
    <t>https://ieeexplore.ieee.org/stamp/stamp.jsp?arnumber=10630296</t>
  </si>
  <si>
    <t>Biometric;Voting;Electronic Voting;Fingerprint;NIN;SDG 5;10 and 16</t>
  </si>
  <si>
    <t>Casting;Electronic voting systems;Face recognition;Loading;Real-time systems;HTML;Distance measurement</t>
  </si>
  <si>
    <t>Digital Democratic Elections: Leveraging Blockchain for Government Voting</t>
  </si>
  <si>
    <t>S. V. Prasad; R. Madhusudhan</t>
  </si>
  <si>
    <t>Department of Mathematical and Computational Sciences, National Institute of Technology Karnataka, Surathkal, Mangalore, Karnataka, India; Department of Mathematical and Computational Sciences, National Institute of Technology Karnataka, Surathkal, Mangalore, Karnataka, India</t>
  </si>
  <si>
    <t>Electronic voting (e-voting) has redefined elections with its improved efficiency and accessibility features. However, modern e-voting systems globally still grapple with challenges related to scalability, transparency, security, and instilling trust among voters. Blockchain, an advent technology known for its decentralized, distributed, peer-to-peer, consensus-based storage system, has the potential to enhance confidence within untrusted environments, making a perfect distributed ballot box in the context of e-voting. Nevertheless, its adoption in countries with extensive voter populations and numerous constituencies encounters hurdles primarily in terms of scalability. Public and private blockchain networks have faced performance and throughput issues due to the sheer number of nodes and size of a unified blockchain. The central aspect of this research is breaking down the blockchain into smaller, constituency-based blockchains, deviating from the traditional single, monolithic blockchain structure. The paper proposes a unique constituency-based blockchain approach to e-voting that involves segmenting the blockchain into manageable smaller blockchains based on constituencies. The paper suggests a private Ethereum blockchain using Hyperledge-Besu Ethereum client architecture with a low-cost Proof-of-Authority (PoA) consensus algorithm. It potentially represents a significant advancement for countries with complicated democratic structures and large numbers of voters. When incorporating blockchain technology into electoral voting systems, voter account management presents a crucial and difficult challenge. In addition to distinguishing itself from previous works in the field of e-voting, this paper is devoted to a thorough analysis of this challenge and offers practical solutions to address the difficulties posed by a sizable voter base and their diverse identities.</t>
  </si>
  <si>
    <t>10.1109/TEMSCON-ASPAC59527.2023.10531588</t>
  </si>
  <si>
    <t>https://ieeexplore.ieee.org/stamp/stamp.jsp?arnumber=10531588</t>
  </si>
  <si>
    <t>Blockchain;Electronic-voting;Ethereum;Proof of Authority;Constituency-Based;Hyperledger Besu</t>
  </si>
  <si>
    <t>Scalability;Sociology;Smart contracts;Throughput;Blockchains;Peer-to-peer computing;Security</t>
  </si>
  <si>
    <t>Revolutionizing Electoral Integrity With A CNN-Powered Smart Voting System Using Advanced Facial Recognition Techniques</t>
  </si>
  <si>
    <t>M. Kathiravan; L. Balasubramanian; S. S; V. K; A. Irumporai; S. V</t>
  </si>
  <si>
    <t>Department of CSE Saveetha, School of Engineering, Saveetha Institute of Medical and Technical Sciences, Chennai, India; Dept of Computing Technologies, Faculty of Engineering and Technology, SRM Institute of Science and Technology; Department of AIML, Rajalakshmi Engineering College, Thandalam, Chennai; Department of CSE QIS, College of Engineering &amp; Technology, Ongole, Andhra Pradesh; ICT Trainer Datec; Department of CSE, Hindustan Institute of Technology and Science, Padur, Chennai</t>
  </si>
  <si>
    <t>A Smart Voting System is a sophisticated web service that offers a straightforward and secure way to conduct elections using blockchain technology. It guarantees the accuracy of votes, even in real-time voting, with fraud nearly eliminated, making the electoral process more straightforward and democratic. This research proposed CNN (convolutional neural network) algorithms, which provide a secure and easy-to-use face recognition-based user interface. The system compares a facial scan with data stored on central servers and confirms your identity if a match is found. The system uses the acronym UDD(Universal Democratic Delivery) to represent a voter’s ability to vote on e-Enabled days, DDM(Direct Democracy Machine) and DRE(Direct Recording Electronic) machines, dead-end checking with removable inking pins, discounted absentee ballots, and more. The paper thoroughly discusses the claimed 99.5% accuracy of the CNN algorithm and explores the potential for private information leakage if implemented directly on user devices. This approach enables a more democratic process to emerge, ensuring that elections are both authentic and convenient. The experimental results demonstrated higher accuracy than traditional methods.</t>
  </si>
  <si>
    <t>10.1109/PuneCon63413.2024.10895506</t>
  </si>
  <si>
    <t>https://ieeexplore.ieee.org/stamp/stamp.jsp?arnumber=10895506</t>
  </si>
  <si>
    <t>smart voting system;face recognition;convolutional neural network;election security;fraud detection</t>
  </si>
  <si>
    <t>Accuracy;Web services;Terminology;Voting;Face recognition;Authentication;User interfaces;Fraud;Convolutional neural networks;Iris recognition</t>
  </si>
  <si>
    <t>Development and Performance Evaluation of a Blockchain Associated E-Voting System in IoT-Enabled Smart-Cities</t>
  </si>
  <si>
    <t>G. L. Bhavani; M. Ramu; S. Gupta; S. P. Akula; S. Gomathi; A. Yadav</t>
  </si>
  <si>
    <t>Department of Electronics and Communication Engineering, K D Reddy College of Engineering and Technology, Hyderabad, Telangana, India; Department of Management Studies, Vignan Foundation for Science Technology and Research, Vadlamudi, Andhra Pradesh, India; Department of Computer Engineering, J C Bose University of Science and Technology, Faridabad, Haryana, India; Department of Computer Science and Engineering, St. Peter’s Engineering College, Hyderabad, India; Product Lead and Lead Technical Trainer Cloud Campus, CADD Centre Training Services, Coimbatore, Tamilnadu, India; Department of Electronics and Communication Engineering, Manipal Institute of Technology, Manipal, Karnataka, India</t>
  </si>
  <si>
    <t>An atmosphere is referred by the smart city, in which every available asset and current improvements are conveyed in an orderly and shrewd manner. Insightful detectors (Internet-of-Things (IoT) components) functioning in tandem along 5G innovation have been continually proving to be more inevitable and successful in achieving clients' desires. In the various IoT application conditions, e-voting a ballot has been the key use to IoT, which propels this to the advanced level to the development of smart city innovations. During generalized usages, each of the components have been estimated as pleasant as well as trustworthy. Anyhow, during the practice, uninvited guests can disrupt gadgets in order to operate perniciously to the point of corruption of the organization's administrations. As a result, the protection and security flaws in e-casting a ballot framework, in particular, create a huge concern where gate crashers might use numerous hacks to manipulate the surveys. As a result, the prospective test in distinguishing appropriate IoT components by spiteful with recording the certain parameters over a friendly streamlining agent to establish a real correspondence atmosphere. Furthermore, to prevent future changes to information collected by intelligence gadgets, a BC has been assisted, where squares about entire genuine IoT components have been documented. This paper describes a safe as well as generalized method of e-voting, a ballot using BC IoT, having a goal of identifying also the solution of different risks posed with a gate crasher at different stages. Furthermore, in accepting the scheduled instrument, this has been tested counter to several safety boundaries like information adjustment, DoS as well as DDoS attacks, along with the validation time.</t>
  </si>
  <si>
    <t>10.1109/ICIEM54221.2022.9853068</t>
  </si>
  <si>
    <t>https://ieeexplore.ieee.org/stamp/stamp.jsp?arnumber=9853068</t>
  </si>
  <si>
    <t>IoT;Smart Cities;E-Voting;DoS</t>
  </si>
  <si>
    <t>Technological innovation;Smart cities;Instruments;Atmosphere;Benchmark testing;Logic gates;Blockchains</t>
  </si>
  <si>
    <t>M. ElSheikh; A. M. Youssef; M. A. Hasan</t>
  </si>
  <si>
    <t>Department of Electrical and Computer Engineering, University of Waterloo, Canada; Concordia Institute for Information Systems Engineering, Concordia University, QC, Canada; Department of Electrical and Computer Engineering, University of Waterloo, Canada</t>
  </si>
  <si>
    <t>Achieving fairness, verifiability, and abandon resistance poses challenges within e-voting protocols. This paper introduces a privacy-preserving self-tallying e-voting system leveraging blockchain technology. The system supports diverse e-voting models, including ‘Yes/No’, approval voting with multiple candidates, and score voting. By employing linearly homomorphic time-lock puzzles (LHTLPs) along with verifiable delay functions (VDFs) and zero-knowledge Succinct Non-interactive Argument of Knowledge schemes (zk-SNARKs), the proposed system ensures crucial security properties, including voter anonymity and eligibility, as well as ballot privacy and validity. It also provides efficient individual and universal verifiability (end-to-end verifiability), and dispute-freeness. More importantly, the system demonstrates fairness and abandon resistance. Furthermore, the evaluation of the proof-of-concept implementation on the Ethereum blockchain indicates that on-chain gas costs are either fixed or increasing slowly and logarithmically with the number of voters.</t>
  </si>
  <si>
    <t>10.1109/TNSE.2025.3550290</t>
  </si>
  <si>
    <t>https://ieeexplore.ieee.org/stamp/stamp.jsp?arnumber=10922163</t>
  </si>
  <si>
    <t>E-voting;self-tallying;blockchain;zk-SNARK;time-lock puzzles;VDF;privacy;verifiability</t>
  </si>
  <si>
    <t>Electronic voting;Protocols;Blockchains;Privacy;Costs;Resistance;Delays;Accuracy;Observers;Waste materials</t>
  </si>
  <si>
    <t>11 Mar 2025</t>
  </si>
  <si>
    <t>Self-Tallying Voting with Blockchain in Wireless Network Environment</t>
  </si>
  <si>
    <t>L. Wang; H. Li; Y. Li; Y. Yu; X. Du</t>
  </si>
  <si>
    <t>Shandong Provincial Key Laboratory of Computer Networks, Qilu University of Technology, China; Shaanxi Normal University, China; University of Wollongong, Australia; Shaanxi Normal University, China; Stevens Institute of Technology, USA</t>
  </si>
  <si>
    <t>IEEE Wireless Communications</t>
  </si>
  <si>
    <t>1 Oct 2024</t>
  </si>
  <si>
    <t>31</t>
  </si>
  <si>
    <t>Voting has been widely deployed in wireless networks for identifying suspicious nodes. However, a majority of voting protocols employed currently in wireless networks require a central party to tally the votes, which is subject to the issue of single point of failure. To address this issue, in this article, we propose a self-tallying voting system based on blockchain. While ensuring that the voting results are publicly verifiable, it avoids reliance on secure channels and trustworthy hardware. Specifically, our proposed framework uses smart contracts as an administrator to execute the business logic of the e-voting system, including voter authentication, vote casting, and ballot tallying. All communication does not require a trusted environment and can be deployed in conventional wireless networks. All the files and information are stored on the blockchain including the encrypted ballots and the tallying result, to guarantee the tamper-proof and transparency. We present two instantiations of the voting system, with one focusing on the fairness of the voters based on ElGamal-style encryption, and the other one achieving traceability event-oriented linkable group signatures. The proposed voting system is both trustworthy and efficient by taking advantage of the immutability and transparency of the blockchain. We show that both of the proposed voting systems can achieve security, transparency, public verifiability, cost-effectiveness, high scalability, and efficiency. We also implement and evaluate the proposed voting system to show the superior performance.</t>
  </si>
  <si>
    <t>1558-0687</t>
  </si>
  <si>
    <t>10.1109/MWC.014.2300520</t>
  </si>
  <si>
    <t xml:space="preserve">National Natural Science Foundation of China(grant numbers:62272385,62311540156); Key Research and Development Program of Shaanxi(grant numbers:2021ZDLGY06-04); </t>
  </si>
  <si>
    <t>https://ieeexplore.ieee.org/stamp/stamp.jsp?arnumber=10579553</t>
  </si>
  <si>
    <t>Blockchains;Wireless networks;Electronic voting;Security;Public key;Encryption;Communication system security</t>
  </si>
  <si>
    <t>1 Jul 2024</t>
  </si>
  <si>
    <t>Applications of Blockchain in E-government</t>
  </si>
  <si>
    <t>A. Phadke; F. A. Medrano; S. Ustymenko</t>
  </si>
  <si>
    <t>Texas A&amp;M University, Corpus Christi, Texas, USA; Texas A&amp;M University, Corpus Christi, Texas, USA; Texas A&amp;M University, Corpus Christi, Texas, USA</t>
  </si>
  <si>
    <t>2022 International Symposium on Electrical, Electronics and Information Engineering (ISEEIE)</t>
  </si>
  <si>
    <t>Since its inception in 2008, blockchain technology continues to gain prominence and impact. Beyond initial applications in digital currency, token systems, and smart contracts, blockchains have gained use in many varied fields including health care records, education, and food suppy chains. Among the most promising of these applications is e-government. Distributed secure digital ledgers with peer-to-peer architecture implemented on blockchain promise to address scalability, trust, cybersecurity, interoperability, and performance issues that often plague electronic government initiatives. This work is aimed at exploring applications of blockchain in the e-government domain. We provide an overview of the advantages and obstacles of blockchain e-government implementation. Characteristic use cases, including e-voting, finance, and energy markets are explored. By analyzing existing literature, we determine that energy utilities, identity management, transparency, and finance/tax services are major research areas in blockchain-based e-government. General process workflows of primary applications of blockchain are described. This study lays the groundwork for pursuing a common framework capable of integrating these services.</t>
  </si>
  <si>
    <t>978-1-6654-6874-9</t>
  </si>
  <si>
    <t>10.1109/ISEEIE55684.2022.00035</t>
  </si>
  <si>
    <t>https://ieeexplore.ieee.org/stamp/stamp.jsp?arnumber=9853306</t>
  </si>
  <si>
    <t>e-governance;blockchain;security</t>
  </si>
  <si>
    <t>Renewable energy sources;Scalability;Education;Smart contracts;Finance;Blockchains;Smart grids</t>
  </si>
  <si>
    <t>Blockchain Based Voting Framework With Non-Transferable Non-Fungible Tokens</t>
  </si>
  <si>
    <t>M. Eltuhami; M. Abdullahe; B. A. Talip; N. A. N. Ahmad</t>
  </si>
  <si>
    <t>Malaysian Institute of information Technology, Universiti Kuala Lumpur, Kuala Lumpur, Malaysia; Malaysian Institute of information Technology, Universiti Kuala Lumpur, Kuala Lumpur, Malaysia; Malaysian Institute of information Technology, Universiti Kuala Lumpur, Kuala Lumpur, Malaysia; Malaysian Institute of information Technology, Universiti Kuala Lumpur, Kuala Lumpur, Malaysia</t>
  </si>
  <si>
    <t>Ensuring the integrity of voting systems is essential for the functioning of modern democratic societies. However, election interference and fraud remain persistent issues that threaten to undermine public trust in the democratic process. While blockchain technology has the potential to improve traceability and transparency in voting systems, the current use of fungible tokens in blockchain-based voting systems leaves them vulnerable to manipulation through vote buying and selling. To address this problem, this research proposes the use of non-fungible tokens (NFTs) with smart contract functions for voting systems. This novel approach effectively represents complicated operations and ensures integrity, security, and privacy. in addition, it prevents fraud, corruption, tampering, and counterfeiting. The research will develop a framework and analyse the use of NFTs in voting systems to improve the integrity of the democratic process.</t>
  </si>
  <si>
    <t>10.1109/ICIT58056.2023.10225885</t>
  </si>
  <si>
    <t>https://ieeexplore.ieee.org/stamp/stamp.jsp?arnumber=10225885</t>
  </si>
  <si>
    <t>NFT;Non-fungible tokens;Blockchain;Smart contract;Zero knowledge proof;Voting</t>
  </si>
  <si>
    <t>Privacy;Voting;Smart contracts;Sociology;Interference;Fraud;Nonfungible tokens</t>
  </si>
  <si>
    <t>Z-Voting: A zero knowledge based confidential voting on blockchain</t>
  </si>
  <si>
    <t>A. Ekbatanifard; G. Ekbatanifard</t>
  </si>
  <si>
    <t>Dept. Computer Engineering, Lahijan Branch, Islamic Azad University, Lahijan, Iran; Dept. Computer Engineering, Lahijan Branch, Islamic Azad University, Lahijan, Iran</t>
  </si>
  <si>
    <t>2024 8th International Conference on Smart Cities, Internet of Things and Applications (SCIoT)</t>
  </si>
  <si>
    <t>28 Jun 2024</t>
  </si>
  <si>
    <t>In this article, we present a cutting-edge private voting system that prioritizes anonymity, using Zero-knowledge Proof (ZKP) technology. Our solution utilizes a Solidity smart contract to manage secure voting on the blockchain. In our method, voters can anonymously submit their votes after successfully verifying their identities using ZKP. This process unfolds in three stages. Initially, voters authenticate their identities on their machines. Once verified, a proof of the successful authentication is generated. This proof, accompanied by the confidential vote, is then sent for verification by a smart contract verifier embedded in the system. The verifier evaluates the proof and proceeds only if the criteria are met. Votes that pass verification are securely stored. Our innovation represents a significant step forward in blockchain-based private voting, promising enhanced transparency, security, and privacy. By blending cryptographic methods with blockchain technology, we offer a strong and trustworthy approach that safeguards the integrity of each voter's input.</t>
  </si>
  <si>
    <t>979-8-3503-7467-4</t>
  </si>
  <si>
    <t>10.1109/SCIoT62588.2024.10570116</t>
  </si>
  <si>
    <t>https://ieeexplore.ieee.org/stamp/stamp.jsp?arnumber=10570116</t>
  </si>
  <si>
    <t>authentication;identity;zero-knowledge;zero-knowledge-proof;smart contract</t>
  </si>
  <si>
    <t>Technological innovation;Privacy;Smart cities;Smart contracts;Knowledge based systems;Authentication;Blockchains</t>
  </si>
  <si>
    <t>E-participation System: Leveraging Blockchain Technology to Enhance Democratic Engagement</t>
  </si>
  <si>
    <t>A. K. Shaikh; S. Baig; N. Adhikari; H. A. Shihi</t>
  </si>
  <si>
    <t>Department of Information Systems, Sultan Qaboos University, Muscat, Muscat, Oman; Department of Political Science, Sultan Qaboos University, Muscat, Oman; Department of Computer Science, Slippery Rock University of Pennsylvania, PA, USA; Department of Information Systems, Sultan Qaboos University, Muscat, Muscat, Oman</t>
  </si>
  <si>
    <t>2023 IEEE 8th International Conference on Engineering Technologies and Applied Sciences (ICETAS)</t>
  </si>
  <si>
    <t>This research aims to build an e-participation system for the citizens in the public policy process using blockchain technology. E-participation makes it easier for citizens to have a say in important policy decisions and helps the government be more open, inclusive, collaborative, and thoughtful. It improves government transparency, citizen involvement, and marginalized group inclusion. Yet, the limited scope of existing e-participation approaches and implementation processes makes using e-participation ineffective. E-participation platforms for citizen-government engagement often fail to meet targets and uptake expectations. In addition, the challenges involve overcoming the constraints associated with current methods, guaranteeing transparency, security, and privacy when engaging citizens, and effectively managing the intricate process of integrating various components and handling confidential information. However, blockchain applications are gaining popularity because blockchain technology can change the way how businesses operate. This study offers a blockchain-based innovative e-participation system to increase democratic engagement in a secure and decentralized environment as centralized servers struggle with transparency, security, and privacy concerns. Decentralized, immutable, and incorruptible blockchain technology solves these challenges. The proposed e-participation system can encourage public participation in governance and promote democracy. The proposed E-participation is based on a model that includes government agencies, the public/citizens, digital platforms, decision-making, communication/feedback, and decision-making. This research uses national population data and election codes and regulations to run experiments and simulation models. Process simulation will develop and build the e-participation system's software, hardware, and storage devices. The proposed four layers of blockchain-based e-participation are integrated. They have their purposes, which include government agencies, registration and verification, a blockchain-based e-participation network, and data storage.</t>
  </si>
  <si>
    <t>2769-4518</t>
  </si>
  <si>
    <t>979-8-3503-2709-0</t>
  </si>
  <si>
    <t>10.1109/ICETAS59148.2023.10346551</t>
  </si>
  <si>
    <t>https://ieeexplore.ieee.org/stamp/stamp.jsp?arnumber=10346551</t>
  </si>
  <si>
    <t>e-participation;blockchain technology;democratic engagement;e-voting;community participation</t>
  </si>
  <si>
    <t>Privacy;Voting;Government;Decision making;Blockchains;System software;Security</t>
  </si>
  <si>
    <t>A Categorization of Decentralized Autonomous Organizations: The Case of the Aragon Platform</t>
  </si>
  <si>
    <t>A. Peña-Calvin; J. Saldivar; J. Arroyo; S. Hassan</t>
  </si>
  <si>
    <t>Department of Software Engineering and Artificial Intelligence, Universidad Complutense de Madrid, Madrid, Spain; Department of Information and Communication Technologies, Pompeu Fabra University, Barcelona, Spain; Institute of Knowledge Technology, Universidad Complutense de Madrid, Madrid, Spain; Institute of Knowledge Technology, Universidad Complutense de Madrid, Madrid, Spain</t>
  </si>
  <si>
    <t>The advent of blockchain technology has paved the way for numerous innovations in online governance, with decentralized autonomous organizations (DAOs) emerging as a prominent development, often referred to as “digital jurisdictions.” Despite experiencing remarkable growth, currently boasting nearly 7M users and  ${\$}$ 18 billion in assets, DAOs remain relatively underexplored in the existing literature, particularly from an empirical perspective. This study presents a comprehensive framework comprising 15 dimensions to categorize DAOs based on their operational domain, purpose, scope, voting process, and utilization of crypto-tokens. By applying this categorization schema to 40 DAO communities hosted on the Aragon platform, encompassing over 423 000 participants and managing treasuries worth  ${\$}$ 960M, we shed light on the prevailing characteristics of these DAOs. Contrary to assertions made by blockchain enthusiasts, our analysis reveals that DAOs predominantly operate in financial and technological domains, primarily offering blockchain-based services. Additionally, our investigation into their governance structure exposes limitations in terms of democratic participation, as decision-making power typically correlates with the number of tokens owned by the voter, resembling plutocracies rather than true democracies. We believe these findings will facilitate researchers’ comprehension of this innovative form of governance and aid practitioners in designing future DAOs with greater effectiveness. Furthermore, our analysis can be replicated on other platforms or at different time periods to validate and contrast our conclusions.</t>
  </si>
  <si>
    <t>10.1109/TCSS.2023.3299254</t>
  </si>
  <si>
    <t xml:space="preserve">Project P2P Models through the European Research Council ERC-2017-STG(grant numbers:759207); Project DAO Applications through the Spanish Ministry of Science and Innovation(grant numbers:PID2021-127956OB-I00); </t>
  </si>
  <si>
    <t>https://ieeexplore.ieee.org/stamp/stamp.jsp?arnumber=10217072</t>
  </si>
  <si>
    <t>Aragon;archetypes;blockchain;cryptocurrencies;decentralized autonomous organizations (DAOs);governance;online communities;tokens;voting system;web3</t>
  </si>
  <si>
    <t>Decentralized autonomous organization;Blockchains;Technological innovation;Proposals;Cryptocurrency;Costs;Social networking (online);Autonomous systems;Electronic voting;Social networking (online)</t>
  </si>
  <si>
    <t>ACB-Vote: Efficient, Flexible, and Privacy- Preserving Blockchain-Based Score Voting With Anonymously Convertible Ballots</t>
  </si>
  <si>
    <t>W. Xue; Y. Yang; Y. Li; H. H. Pang; R. H. Deng</t>
  </si>
  <si>
    <t>College of Computer Science and Big Data, Fuzhou University, Fuzhou, China; College of Computer Science and Big Data, Fuzhou University, Fuzhou, China; Department of Computer and Information Science, University of Oregon, Eugene, OR, USA; School of Computing and Information Systems, Singapore Management University, Bras Basah, Singapore; School of Computing and Information Systems, Singapore Management University, Bras Basah, Singapore</t>
  </si>
  <si>
    <t>IEEE Transactions on Information Forensics and Security</t>
  </si>
  <si>
    <t>28 Jun 2023</t>
  </si>
  <si>
    <t>18</t>
  </si>
  <si>
    <t>Blockchain has emerged as a decentralized platform for e-voting. Among various blockchain-based voting systems, score voting provides flexible choices and better reflects public opinions. However, existing blockchain-based score voting systems suffer from heavy range proof overheads, and are much inefficient compared with other blockchain-based voting systems. Besides, voter anonymity in these systems is not rigorously addressed. In this paper, we propose an efficient, flexible and privacy-preserving score voting system, named ACB-Vote, from anonymously convertible ballots. ACB-Vote achieves voting anonymity with BBS+ signature and signature of knowledge. Driven by convertibly linkable signatures (CLS), ACB-Vote allows cast ballots to be converted, where the conversion mechanism prevents anonymous voters from multiple voting. Besides, the proposed system avoids heavy range proofs, enables batch ballot verification and facilitates flexible tallying methods. We formally define a security model for ACB-Vote and provide rigorous security proofs. Experiments show that the efficiency of ACB-Vote is competitive compared with the previous score voting systems and is affordable in blockchain environments.</t>
  </si>
  <si>
    <t>1556-6021</t>
  </si>
  <si>
    <t>10.1109/TIFS.2023.3287394</t>
  </si>
  <si>
    <t xml:space="preserve">National Natural Science Foundation of China(grant numbers:61872091); Singapore National Research Foundation(grant numbers:NRF2018NCR-NSOE004-0001); AXA Research Fund; Ripple University Blockchain Research Initiative; Lee Kong Chian Chair Professorship; </t>
  </si>
  <si>
    <t>https://ieeexplore.ieee.org/stamp/stamp.jsp?arnumber=10159140</t>
  </si>
  <si>
    <t>Score voting;blockchain;anonymous authentication;convertibly linkable signatures;signature of knowledge</t>
  </si>
  <si>
    <t>Electronic voting;Blockchains;Privacy;Public key;Scalability;Costs;Computer science</t>
  </si>
  <si>
    <t>21 Jun 2023</t>
  </si>
  <si>
    <t>Always on Voting: A Framework for Repetitive Voting on the Blockchain</t>
  </si>
  <si>
    <t>S. Venugopalan; I. Stančíková; I. Homoliak</t>
  </si>
  <si>
    <t>Singapore University of Technology and Design, Singapore; Brno University of Technology, Brno-střed, Czech Republic; Brno University of Technology, Brno-střed, Czech Republic</t>
  </si>
  <si>
    <t>IEEE Transactions on Emerging Topics in Computing</t>
  </si>
  <si>
    <t>8 Dec 2023</t>
  </si>
  <si>
    <t>Elections repeat commonly after a fixed time interval, ranging from months to years. This results in limitations on governance since elected candidates or policies are difficult to remove before the next elections, if needed, and allowed by the corresponding law. Participants may decide (through a public deliberation) to change their choices but have no opportunity to vote for these choices before the next elections. Another issue is the peak-end effect, where the judgment of voters is based on how they felt a short time before the elections. To address these issues, we propose Always on Voting (AoV) – a repetitive voting framework that allows participants to vote and change elected candidates or policies without waiting for the next elections. Participants are permitted to privately change their vote at any point in time, while the effect of their change is manifested at the end of each epoch, whose duration is shorter than the time between two main elections. To thwart the problem of peak-end effect in epochs, the ends of epochs are randomized and made unpredictable, while preserved within soft bounds. These goals are achieved using the synergy between a Bitcoin puzzle oracle, verifiable delay function, and smart contracts.</t>
  </si>
  <si>
    <t>2168-6750</t>
  </si>
  <si>
    <t>10.1109/TETC.2023.3315748</t>
  </si>
  <si>
    <t xml:space="preserve">DIAS project; Electronic Components and Systems for European Leadership(grant numbers:8A21012,101007273); </t>
  </si>
  <si>
    <t>https://ieeexplore.ieee.org/stamp/stamp.jsp?arnumber=10260281</t>
  </si>
  <si>
    <t>Blockchain governance;peak-end effect;security;verifiable delay function;voting</t>
  </si>
  <si>
    <t>Bitcoin;Blockchains;Electronic voting;Smart contracts;Delays;Proof of Work;Hardware</t>
  </si>
  <si>
    <t>Blockchain-based Voting DApp with MetaMask Integration</t>
  </si>
  <si>
    <t>B. Csikós; M. Sipos</t>
  </si>
  <si>
    <t>John von Neumann Faculty of Informatics Obuda University, Budapest, Hungary; John von Neumann Faculty of Informatics Obuda University, Budapest, Hungary</t>
  </si>
  <si>
    <t>2024 IEEE 22nd Jubilee International Symposium on Intelligent Systems and Informatics (SISY)</t>
  </si>
  <si>
    <t>5 Nov 2024</t>
  </si>
  <si>
    <t>Most of the traditional voting systems in use today are centralised and centrally organised, making them opaque and unreliable in terms of the authenticity of votes. They suffer from several drawbacks due to their largely physical implementation, including significant human resources, the use of ballot papers and a place for the voting. An online voting web application using a transparent blockchain network on a distributed basis provides an option to address this. The key components of the system are transparency, maintaining voter anonymity using dedicated account addresses, secure multi-factor authentication, site-protected authorisation, and a permanent full online availability. The approach results in users being able to easily cast a vote online from their account and then track its arrival in real time. This solves all the drawbacks associated with a physical presence and saves voters time and energy using the concept.</t>
  </si>
  <si>
    <t>1949-0488</t>
  </si>
  <si>
    <t>979-8-3503-8560-1</t>
  </si>
  <si>
    <t>10.1109/SISY62279.2024.10737569</t>
  </si>
  <si>
    <t>https://ieeexplore.ieee.org/stamp/stamp.jsp?arnumber=10737569</t>
  </si>
  <si>
    <t>blockchain;ethereum;solidity;metamask;voting;ganache</t>
  </si>
  <si>
    <t>Multi-factor authentication;Conferences;Smart contracts;Ecosystems;Decentralized applications;Real-time systems;Security;Intelligent systems;Informatics;Electronic voting</t>
  </si>
  <si>
    <t>NextGen Voting: Facial ID Verification and OTP Security</t>
  </si>
  <si>
    <t>J. Metan; A. A; A. S; H. B. H</t>
  </si>
  <si>
    <t>Information Science and Engineering, Atria Institute of Technology, Bangalore, India; Information Science and Engineering, Atria Institute of Technology, Bangalore, India; Information Science and Engineering, Atria Institute of Technology, Bangalore, India; Information Science and Engineering, Atria Institute of Technology, Bangalore, India</t>
  </si>
  <si>
    <t>2024 Second International Conference on Advances in Information Technology (ICAIT)</t>
  </si>
  <si>
    <t>The Proposed NGVSS (NextGen Voting Security System) aims to revolutionize the electoral process by integrating advanced technologies like facial recognition, the Haar cascade al-gorithm, and one-time password (OTP) verification to enhance se-curity and efficiency, promising a streamlined and trustworthy voting experience; the facial recognition component enables quick and precise user authentication, the Haar cascade algorithm ensures accurate face detection, and the OTP verification further strengthens the system's security, bolstering the credibility of the entire voting process and fostering trust among users, with the system boasting a remarkable 92% accuracy rate that outperforms previous models and provides election administrators with compre-hensive oversight, while emphasizing real-time monitoring and dig-ital transparency to ensure accountability throughout the entire voting lifecycle, transforming the electoral process and delivering a secure and efficient voting experience that instills confidence in process.</t>
  </si>
  <si>
    <t>979-8-3503-8386-7</t>
  </si>
  <si>
    <t>10.1109/ICAIT61638.2024.10690456</t>
  </si>
  <si>
    <t>https://ieeexplore.ieee.org/stamp/stamp.jsp?arnumber=10690456</t>
  </si>
  <si>
    <t>Picture Handling;Python;Voting Framework;Confront Acknowledgment;MySQL;OTP</t>
  </si>
  <si>
    <t>Accuracy;Face recognition;Voting;Authentication;Passwords;Real-time systems;Security;Face detection;Information technology</t>
  </si>
  <si>
    <t>An Efficient Open Vote Network for Multiple Candidates</t>
  </si>
  <si>
    <t>S. Seol; H. Kim; J. H. Park</t>
  </si>
  <si>
    <t>Graduate School of Information Security, Korea University, Seoul, South Korea; Graduate School of Information Security, Korea University, Seoul, South Korea; Department of Computer Science, Sangmyung University, Seoul, South Korea</t>
  </si>
  <si>
    <t>1 Dec 2022</t>
  </si>
  <si>
    <t>In 2010, Hao et al. proposed an efficient decentralized voting protocol known as Open Vote Network (OV-Net), which does not require a trusted third party to count the votes or a private channel to protect ballot secrecy. In the last decade, various studies have been conducted to solve some limitations of the OV-Net, such as fairness and robustness. However, an unresolved problem exists in the OV-Net (and its variants), which is its limited scalability for multiple candidates. The computational cost for tallying, which increases exponentially with the number of candidates, causes the scalability problem. Therefore, in this study, we solve this problem by proposing a variant of the OV-Net for multiple candidates and showing that the computational cost of tallying increases linearly with the number of candidates. Regarding security, we prove that our variant satisfies the ballot secrecy and dispute-freeness in formal security models, based on the decision Diffie-Hellman assumption and non-interactive zero-knowledge properties, respectively. Moreover, regarding the efficiency, we compare the performance of the traditional and proposed OV-Net from the theoretical standpoint and present experimental results to show that the proposed OV-Net variant is considerably more efficient than the traditional OV-Net as the numbers of voters and candidates increase.</t>
  </si>
  <si>
    <t>10.1109/ACCESS.2022.3224798</t>
  </si>
  <si>
    <t xml:space="preserve">Institute of Information communications Technology Planning Evaluation (IITP) grant funded by the Korea government (MSIT) (No. 2021-0-00518, Blockchain privacy preserving techniques based on data encryption); </t>
  </si>
  <si>
    <t>https://ieeexplore.ieee.org/stamp/stamp.jsp?arnumber=9963954</t>
  </si>
  <si>
    <t>Open vote network;self-tallying;scalability;ballot secrecy;dispute-freeness;one-man-one-vote rule</t>
  </si>
  <si>
    <t>Protocols;Scalability;Computational modeling;Robustness;Computational efficiency;Cryptography</t>
  </si>
  <si>
    <t>24 Nov 2022</t>
  </si>
  <si>
    <t>XRBHS6C9</t>
  </si>
  <si>
    <t>Essah, Richard; Ampofo, Isaac Atta Senior</t>
  </si>
  <si>
    <t>A Bibliometric Overview of IoT-Based Digital Voting</t>
  </si>
  <si>
    <t>Asian Journal of Research in Computer Science</t>
  </si>
  <si>
    <t>https://www.academia.edu/download/105191602/637.pdf</t>
  </si>
  <si>
    <t>10–23</t>
  </si>
  <si>
    <t>Google Scholar</t>
  </si>
  <si>
    <t>C:\Users\oscar\Zotero\storage\SKNBC6C3\Essah y Ampofo - 2023 - A Bibliometric Overview of IoT-Based Digital Voting.pdf</t>
  </si>
  <si>
    <t>MCESYBR8</t>
  </si>
  <si>
    <t>Essah, Richard; Anand, Darpan; Singh, Surender; Senior, Isaac Atta</t>
  </si>
  <si>
    <t>Biometric Voting using IoT to Transfer Vote to Centralized System: A Bibliometric</t>
  </si>
  <si>
    <t>Artificial Intelligence and Multimedia Data Engineering</t>
  </si>
  <si>
    <t>https://www.benthamdirect.com/content/books/9789815196443.chap4?crawler=true&amp;mimetype=application/pdf</t>
  </si>
  <si>
    <t>40–59</t>
  </si>
  <si>
    <t>Biometric Voting using IoT to Transfer Vote to Centralized System</t>
  </si>
  <si>
    <t>Publisher: Bentham Science Publishers</t>
  </si>
  <si>
    <t>LL9CZVN4</t>
  </si>
  <si>
    <t>thesis</t>
  </si>
  <si>
    <t>Mπoλoβ\acuteıotaνης, Γε\acuteømegaργıotaoς</t>
  </si>
  <si>
    <t>Blockchain based e–voting systems: εμπıotaστoσ\acute\nuνη καıota συμμετoχ\acute\eta τømegaν εκλoγ\acute\varepsilonømegaν στην εκλoγıotaκ\acute\eta δıotaαδıotaκασ\acuteıotaα</t>
  </si>
  <si>
    <t>https://hephaestus.nup.ac.cy/handle/11728/12259</t>
  </si>
  <si>
    <t>Blockchain based e–voting systems</t>
  </si>
  <si>
    <t>Mεταπτυχıotaακó Πρóγραμμα στα Πληρoφoρıotaακ\acute\alpha Συστ\acute\etaματα καıota την Ψηφıotaακ\acute\eta Kαıotaνoτoμ\acuteıotaα …</t>
  </si>
  <si>
    <t>PhD Thesis</t>
  </si>
  <si>
    <t>ZXVBHHZX</t>
  </si>
  <si>
    <t>Lubis, Sandi; Nurmandi, Achmad; Ahmad, Jamaluddin; Purnomo, Eko Priyo; Purwaningsih, Titin; Jovita-Olvez, Hazel D.</t>
  </si>
  <si>
    <t>AI and Blockchain For Next-Generation E-Governance: A Comprehensive Bibliometric Review In Smart City Innovation</t>
  </si>
  <si>
    <t>https://www.researchsquare.com/article/rs-5694080/latest</t>
  </si>
  <si>
    <t>AI and Blockchain For Next-Generation E-Governance</t>
  </si>
  <si>
    <t>C:\Users\oscar\Zotero\storage\LI8LE9FX\Lubis et al. - 2025 - AI and Blockchain For Next-Generation E-Governance A Comprehensive Bibliometric Review In Smart Cit.pdf</t>
  </si>
  <si>
    <t>G6ZHGJGJ</t>
  </si>
  <si>
    <t>Dziatkovskii, Anton; Hryneuski, Uladzimir; Krylova, Alexandra; Loy, Adrian Chun Minh</t>
  </si>
  <si>
    <t>Chronological progress of blockchain in science, technology, engineering and math (STEM): A systematic analysis for emerging future directions</t>
  </si>
  <si>
    <t>Sustainability</t>
  </si>
  <si>
    <t>https://www.mdpi.com/2071-1050/14/19/12074</t>
  </si>
  <si>
    <t>12074</t>
  </si>
  <si>
    <t>Chronological progress of blockchain in science, technology, engineering and math (STEM)</t>
  </si>
  <si>
    <t>Publisher: MDPI</t>
  </si>
  <si>
    <t>C:\Users\oscar\Zotero\storage\HRIRWR9B\12074.html</t>
  </si>
  <si>
    <t>E47PPDUR</t>
  </si>
  <si>
    <t>Asimakopoulos, George; Antonopoulou, Hera; Giotopoulos, Konstantinos; Halkiopoulos, Constantinos</t>
  </si>
  <si>
    <t>Impact of Information and Communication Technologies on Democratic Processes and Citizen Participation</t>
  </si>
  <si>
    <t>Societies</t>
  </si>
  <si>
    <t>https://www.mdpi.com/2075-4698/15/2/40</t>
  </si>
  <si>
    <t>40</t>
  </si>
  <si>
    <t>C:\Users\oscar\Zotero\storage\WV32DQTI\40.html</t>
  </si>
  <si>
    <t>I5RSKBIV</t>
  </si>
  <si>
    <t>Lubis, Sandi; Ahmad, Jamaluddin; Jovita, Hazel; Hardianti, Hardianti; Dema, Herman</t>
  </si>
  <si>
    <t>Exploring Digital Government Trends: A Comprehensive Bibliometric and Systematic Review</t>
  </si>
  <si>
    <t>Jurnal Studi Ilmu Pemerintahan</t>
  </si>
  <si>
    <t>http://jurnal-umbuton.ac.id/index.php/jsip/article/view/6277</t>
  </si>
  <si>
    <t>25–40</t>
  </si>
  <si>
    <t>Exploring Digital Government Trends</t>
  </si>
  <si>
    <t>C:\Users\oscar\Zotero\storage\L9D7U2XN\Lubis et al. - 2024 - Exploring Digital Government Trends A Comprehensive Bibliometric and Systematic Review.pdf</t>
  </si>
  <si>
    <t>5XVJZZDX</t>
  </si>
  <si>
    <t>https://dl.acm.org/doi/10.1145/3638584.3638632</t>
  </si>
  <si>
    <t>2023-12-08</t>
  </si>
  <si>
    <t>123-131</t>
  </si>
  <si>
    <t>A Systematic Literature Review of Blockchain Technology</t>
  </si>
  <si>
    <t>ACM</t>
  </si>
  <si>
    <t>Beijing China</t>
  </si>
  <si>
    <t>DOI.org (Crossref)</t>
  </si>
  <si>
    <t>CSAI 2023: 2023 7th International Conference on Computer Science and Artificial Intelligence</t>
  </si>
  <si>
    <t>ZKN8PQC6</t>
  </si>
  <si>
    <t>Rejeb, Abderahman; Zailani, Suhaiza</t>
  </si>
  <si>
    <t>Blockchain technology and the circular economy: a systematic literature review</t>
  </si>
  <si>
    <t>Journal of Sustainable Development of Energy, Water and Environment Systems</t>
  </si>
  <si>
    <t>https://hrcak.srce.hr/clanak/439372</t>
  </si>
  <si>
    <t>1–25</t>
  </si>
  <si>
    <t>Blockchain technology and the circular economy</t>
  </si>
  <si>
    <t>Publisher: Me\djunarodni centar za održivi razvoj, energetike, voda i okoliša</t>
  </si>
  <si>
    <t>C:\Users\oscar\Zotero\storage\D3BJB76V\Rejeb y Zailani - 2023 - Blockchain technology and the circular economy a systematic literature review.pdf</t>
  </si>
  <si>
    <t>JSV2FLD5</t>
  </si>
  <si>
    <t>Poux, Philémon</t>
  </si>
  <si>
    <t>Representation and Intensity of Preferences: A Political Economy Analysis of Liquid Democracy</t>
  </si>
  <si>
    <t>Available at SSRN 3880337</t>
  </si>
  <si>
    <t>https://papers.ssrn.com/sol3/papers.cfm?abstract_id=3880337</t>
  </si>
  <si>
    <t>Representation and Intensity of Preferences</t>
  </si>
  <si>
    <t>C:\Users\oscar\Zotero\storage\MJN6GV58\Poux - 2022 - Representation and Intensity of Preferences A Political Economy Analysis of Liquid Democracy.pdf</t>
  </si>
  <si>
    <t>QEJWTGL5</t>
  </si>
  <si>
    <t>Representation and Intensity of Preferences: A Public Economics Analysis of Liquid Democracy</t>
  </si>
  <si>
    <t>https://univ-pantheon-assas.hal.science/hal-04066595/</t>
  </si>
  <si>
    <t>C:\Users\oscar\Zotero\storage\V7S9M7VW\Poux - 2022 - Representation and Intensity of Preferences A Public Economics Analysis of Liquid Democracy.pdf</t>
  </si>
  <si>
    <t>SH37GUC9</t>
  </si>
  <si>
    <t>Nobanee, Haitham; Ellili, Nejla Ould Daoud</t>
  </si>
  <si>
    <t>Non-fungible tokens (NFTs): A bibliometric and systematic review, current streams, developments, and directions for future research</t>
  </si>
  <si>
    <t>International Review of Economics &amp; Finance</t>
  </si>
  <si>
    <t>https://www.sciencedirect.com/science/article/pii/S1059056022002829</t>
  </si>
  <si>
    <t>460–473</t>
  </si>
  <si>
    <t>Non-fungible tokens (NFTs)</t>
  </si>
  <si>
    <t>Publisher: Elsevier</t>
  </si>
  <si>
    <t>224EZPV6</t>
  </si>
  <si>
    <t>Mohammed, Abubakar; Potdar, Vidyasagar; Quaddus, Mohammed; Hui, Wendy</t>
  </si>
  <si>
    <t>Blockchain adoption in food supply chains: a systematic literature review on enablers, benefits, and barriers</t>
  </si>
  <si>
    <t>IEEE access</t>
  </si>
  <si>
    <t>https://ieeexplore.ieee.org/abstract/document/10016701/</t>
  </si>
  <si>
    <t>14236–14255</t>
  </si>
  <si>
    <t>Blockchain adoption in food supply chains</t>
  </si>
  <si>
    <t>F5RHJRCT</t>
  </si>
  <si>
    <t>Petto, Oskar</t>
  </si>
  <si>
    <t>Using zero-knowledge proofs for the confidential execution of collaborative business processes on blockchain</t>
  </si>
  <si>
    <t>https://repositum.tuwien.at/handle/20.500.12708/192982</t>
  </si>
  <si>
    <t>Technische Universität Wien</t>
  </si>
  <si>
    <t>C:\Users\oscar\Zotero\storage\7LJ9D9RM\Petto - 2023 - Using zero-knowledge proofs for the confidential execution of collaborative business processes on bl.pdf</t>
  </si>
  <si>
    <t>VXYLFB78</t>
  </si>
  <si>
    <t>book</t>
  </si>
  <si>
    <t>Sahu, Aditya Kumar</t>
  </si>
  <si>
    <t>Multimedia watermarking: Latest developments and trends</t>
  </si>
  <si>
    <t>https://books.google.com/books?hl=en&amp;lr=&amp;id=kF78EAAAQBAJ&amp;oi=fnd&amp;pg=PR6&amp;dq=TITLE_ABS_KEY((%22e-voting%22+OR+%22i-voting%22+OR+%22electronic+voting%22+OR+%22internet+voting%22+OR+%22online+voting%22+OR+%22digital+voting%22)+AND+(blockchain+OR+%22distributed+ledger%22+OR+DLT)+AND+(%22voting+system%22+OR+%22voting+protocol%22+OR+%22secure+voting%22+OR+%22election+system%22+OR+%22blockchain+voting%22))&amp;ots=H5fcR6wbz0&amp;sig=BxOH155tugnYomvIn_Q2GVt3ZO8</t>
  </si>
  <si>
    <t>Multimedia watermarking</t>
  </si>
  <si>
    <t>Springer Nature</t>
  </si>
  <si>
    <t>ZITLZHT3</t>
  </si>
  <si>
    <t>Sandoval, Jenner Lavalle; Andrade-Arenas, Laberiano; Celis, Domingo Hernández; Cabanillas-Carbonell, Michael</t>
  </si>
  <si>
    <t>Enterprise information security risks: a systematic review of the literature</t>
  </si>
  <si>
    <t>Indonesian Journal of Electrical Engineering and Computer Science</t>
  </si>
  <si>
    <t>https://core.ac.uk/download/pdf/588305498.pdf</t>
  </si>
  <si>
    <t>1589–1604</t>
  </si>
  <si>
    <t>Enterprise information security risks</t>
  </si>
  <si>
    <t>C:\Users\oscar\Zotero\storage\GQCKJ6UK\Sandoval et al. - 2023 - Enterprise information security risks a systematic review of the literature.pdf</t>
  </si>
  <si>
    <t>AG3AK4L5</t>
  </si>
  <si>
    <t>Alvarado Alva, Emily Jhasmin</t>
  </si>
  <si>
    <t>Aplicaciones y servicios de gobierno electrónico enfocados en participación ciudadana: una revisión sistemática de la literatura</t>
  </si>
  <si>
    <t>https://tesis.usat.edu.pe/handle/20.500.12423/6868</t>
  </si>
  <si>
    <t>Aplicaciones y servicios de gobierno electrónico enfocados en participación ciudadana</t>
  </si>
  <si>
    <t>Publisher: Universidad Católica Santo Toribio de Mogrovejo</t>
  </si>
  <si>
    <t>C:\Users\oscar\Zotero\storage\EK2XTW2V\Alvarado Alva - 2023 - Aplicaciones y servicios de gobierno electrónico enfocados en participación ciudadana una revisión.pdf</t>
  </si>
  <si>
    <t>ENT6637Y</t>
  </si>
  <si>
    <t>Bastos, David; Fernández-Caballero, Antonio; Pereira, António; Rocha, Nelson Pacheco</t>
  </si>
  <si>
    <t>Smart city applications to promote citizen participation in city management and governance: A systematic review</t>
  </si>
  <si>
    <t>Informatics</t>
  </si>
  <si>
    <t>https://www.mdpi.com/2227-9709/9/4/89</t>
  </si>
  <si>
    <t>89</t>
  </si>
  <si>
    <t>Smart city applications to promote citizen participation in city management and governance</t>
  </si>
  <si>
    <t>MDPI</t>
  </si>
  <si>
    <t>Issue: 4</t>
  </si>
  <si>
    <t>Author full names</t>
  </si>
  <si>
    <t>Author(s) ID</t>
  </si>
  <si>
    <t>Year</t>
  </si>
  <si>
    <t>Source title</t>
  </si>
  <si>
    <t>Art. No.</t>
  </si>
  <si>
    <t>Page start</t>
  </si>
  <si>
    <t>Page end</t>
  </si>
  <si>
    <t>Page count</t>
  </si>
  <si>
    <t>Cited by</t>
  </si>
  <si>
    <t>Link</t>
  </si>
  <si>
    <t>Document Type</t>
  </si>
  <si>
    <t>Publication Stage</t>
  </si>
  <si>
    <t>Open Access</t>
  </si>
  <si>
    <t>Source</t>
  </si>
  <si>
    <t>EID</t>
  </si>
  <si>
    <t>Prasad S.V.; Shetty D P.; Shankar B.R.</t>
  </si>
  <si>
    <t>Prasad, Shraddha Vasant (58919833400); Shetty D, Pushparaj (59485196200); Shankar, B.R. (57197724467)</t>
  </si>
  <si>
    <t>58919833400; 59485196200; 57197724467</t>
  </si>
  <si>
    <t>2024 IEEE International Conference on Blockchain and Distributed Systems Security, ICBDS 2024</t>
  </si>
  <si>
    <t>https://www.scopus.com/inward/record.uri?eid=2-s2.0-85218022414&amp;doi=10.1109%2fICBDS61829.2024.10837039&amp;partnerID=40&amp;md5=4cea8bdb5537c49cce8db5301e8d4fde</t>
  </si>
  <si>
    <t>The increasing adoption of Blockchain technology, spurred by the success of cryptocurrencies, has gained substantial traction across various sectors. A notable application of Blockchain technology is in electronic voting (e-voting), where decentralized nodes enhance the security and integrity of the voting process. Traditional voting methods suffer from shortcomings such as result delays, susceptibility to tampering, hijacking and destruction of voting machines. Given the scalability challenges of blockchains, a single blockchain network cannot feasibly cover all constituencies in a country. Therefore, a more effective approach is to implement multiple smaller independent blockchain networks, with each constituency having its own network and blockchain. This paper discusses the concept of one network and one blockchain for one constituency, which can be replicated for every other constituencies in the country to scale up. It explores a web3-based e-voting system utilizing private Ethereum blockchain technology, focusing on a network architecture and the design that features a DApp (Decentralized Application) application with a user-friendly interface for voting in polling booths and a governing Smart Contract. Voters can cast their votes using unique identifiers like Aadhaar or UID credentials. The outcomes of this proposed e-voting system demonstrate promising and viable performance for governmental elections. However, it is advisable to conduct trials in local elections or general body elections within institutions to validate its efficacy and reliability before wider adoption in larger democratic elections.  © 2024 IEEE.</t>
  </si>
  <si>
    <t>Conference paper</t>
  </si>
  <si>
    <t>Final</t>
  </si>
  <si>
    <t>Scopus</t>
  </si>
  <si>
    <t>2-s2.0-85218022414</t>
  </si>
  <si>
    <t>Venkatramulu S.; Gopu R.R.; Badavath N.; Karimilla S.; Arram S.R.; Pannala K.A.</t>
  </si>
  <si>
    <t>Venkatramulu, S. (57203282092); Gopu, Rishitha Reddy (59459673700); Badavath, Naresh (59460152500); Karimilla, Shreya (59460632800); Arram, Sowmith Reddy (59459426300); Pannala, Krishna Adithya (59460632900)</t>
  </si>
  <si>
    <t>57203282092; 59459673700; 59460152500; 59460632800; 59459426300; 59460632900</t>
  </si>
  <si>
    <t>2024 15th International Conference on Computing Communication and Networking Technologies, ICCCNT 2024</t>
  </si>
  <si>
    <t>https://www.scopus.com/inward/record.uri?eid=2-s2.0-85211175793&amp;doi=10.1109%2fICCCNT61001.2024.10724481&amp;partnerID=40&amp;md5=cb7a7a1ae2d6e8d79c76bca120e50039</t>
  </si>
  <si>
    <t>The conventional voting system is widely distrusted, which makes democratic voting essential in any nation. People have seen their basic rights violated. Other digital voting techniques are facing issues due to a lack of accountability. Most voting methods are not transparent enough, which makes it very difficult for the administration to gain public support. Due to their ease of manipulation, both traditional and modern computerized voting systems have shown to be ineffective. The primary objective is to resolve any problems with the conventional and digitized voting systems, covering any inaccuracy or injustice that might have happened during the voting procedure. Blockchain based technologies has the capacity to improve election fairness and decrease injustice in the voting process. This research work presents a platform powered by blockchain that optimizes system reliability and openness to promote a reliable voter-official connection. The proposed technology provides a framework for digital voting based on blockchain that eliminates the requirement for physical polling booths. Our proposed architecture enables a flexible blockchain by utilizing flexible consensus methods.  © 2024 IEEE.</t>
  </si>
  <si>
    <t>2-s2.0-85211175793</t>
  </si>
  <si>
    <t>Matzliach S.; Sinay T.; Danilchenko K.; Daltrophe H.</t>
  </si>
  <si>
    <t>Matzliach, Shai (59478047700); Sinay, Tal (59477711000); Danilchenko, Kiril (57201688902); Daltrophe, Hadassa (55559097200)</t>
  </si>
  <si>
    <t>59478047700; 59477711000; 57201688902; 55559097200</t>
  </si>
  <si>
    <t>2024 6th Conference on Blockchain Research and Applications for Innovative Networks and Services, BRAINS 2024</t>
  </si>
  <si>
    <t>https://www.scopus.com/inward/record.uri?eid=2-s2.0-85212389149&amp;doi=10.1109%2fBRAINS63024.2024.10732348&amp;partnerID=40&amp;md5=24c7dbac8f2691c31563ef623eb285c1</t>
  </si>
  <si>
    <t>This paper presents VoteChain (VoteChain), an innovative electronic voting system built on the EOS blockchain to enhance the security and transparency of elections. By leveraging Non-Fungible Tokens (NFTs) for voter eligibility verification, VoteChain ensures a secure, verifiable, and tamper-proof voting process. The system addresses critical vulnerabilities in traditional and electronic voting, such as susceptibility to fraud and limited accessibility, through the use of smart contracts and a decentralized application (dApp). With its scalable design, VoteChain maintains high performance even during peak voting periods, providing a transparent and immutable record of the electoral process. VoteChain offers a transformative approach to voting, paving the way for more inclusive and trustworthy democratic systems. © 2024 IEEE.</t>
  </si>
  <si>
    <t>2-s2.0-85212389149</t>
  </si>
  <si>
    <t>Shi Y.; Fan K.; Bai Y.; Zhang C.; Yang K.; Li H.; Yang Y.</t>
  </si>
  <si>
    <t>Shi, Yijie (59380367200); Fan, Kai (8283161700); Bai, Yuhan (57210283549); Zhang, Chonglin (59380214600); Yang, Kan (56699116200); Li, Hui (57218312611); Yang, Yintang (57200899280)</t>
  </si>
  <si>
    <t>59380367200; 8283161700; 57210283549; 59380214600; 56699116200; 57218312611; 57200899280</t>
  </si>
  <si>
    <t>3</t>
  </si>
  <si>
    <t>https://www.scopus.com/inward/record.uri?eid=2-s2.0-85207291990&amp;doi=10.1109%2fJIOT.2024.3478231&amp;partnerID=40&amp;md5=c88ce92bf7486bc391cc765549bca7c7</t>
  </si>
  <si>
    <t>Voting protocols are fundamental in modern society. With the ongoing evolution of communication technology and the Internet of Things, the importance of electronic voting protocols is anticipated to experience a significant rise in the advancement of smart cities. Leveraging the blockchain's tamper-resistant and publicly verifiable properties, along with the concept of enabling all participants to tally election results, blockchain-based self-tallying voting protocols effectively address the shortcomings of centralized traditional electronic voting. However, existing voting protocols still face the dual challenge of security and efficiency. The primary issues include the difficulty in ensuring voter anonymity and election fairness, as well as the insufficient system robustness and low tallying efficiency resulting from security design. To tackle these concerns, we propose a novel approach to constructing efficient and flexible voting protocols that concurrently ensure fairness and anonymity. Specifically, we encapsulate the decryption private keys corresponding to the public keys of encrypted ballots in time capsules to safeguard voting fairness. Additionally, based on our proposed approach, we construct an efficient and flexible score voting protocol for smart cities. The protocol employs traceable ring signature to protect the voter anonymity and public traceability, utilizes a dual-key additive homomorphic ElGamal encryption to encapsulate ballots. We also improve signature-based set membership proofs to verify the validity of ballots. Furthermore, through security analysis and performance evaluation, we demonstrate that our proposed protocol meets all security objectives with reasonable costs. © 2014 IEEE.</t>
  </si>
  <si>
    <t>Article</t>
  </si>
  <si>
    <t>2-s2.0-85207291990</t>
  </si>
  <si>
    <t>Bendjemaa I.; Cherifi K.I.; Benarous L.; Boudjit S.</t>
  </si>
  <si>
    <t>Bendjemaa, Isra (59417923200); Cherifi, Katia Ines (59418048400); Benarous, Leila (57200416242); Boudjit, Saadi (14023995900)</t>
  </si>
  <si>
    <t>59417923200; 59418048400; 57200416242; 14023995900</t>
  </si>
  <si>
    <t>Blockchain-Based Privacy-Aware Voting System</t>
  </si>
  <si>
    <t>SN Computer Science</t>
  </si>
  <si>
    <t>8</t>
  </si>
  <si>
    <t>1079</t>
  </si>
  <si>
    <t>10.1007/s42979-024-03434-8</t>
  </si>
  <si>
    <t>https://www.scopus.com/inward/record.uri?eid=2-s2.0-85209728655&amp;doi=10.1007%2fs42979-024-03434-8&amp;partnerID=40&amp;md5=a9a8199745fffe6a49f6b4d8f589f9bd</t>
  </si>
  <si>
    <t>Traditional voting methods, conducted at physical ballot boxes, incur numerous expenses related to campaign logistics, equipping voting centers, and compensating workers. However, these methods may not guarantee the honesty, traceability, and integrity of vote results. In contrast, centralized electronic voting streamlines the process, saving resources and time while automating ballot counting for faster and more accurate outcomes. Despite these advantages, centralized systems are vulnerable to forgery and lack transparency due to their reliance on private servers controlled by the voting authority. To address the issue of single points of failure associated with private servers and to enhance transparency, a distributed, secure, and fully connected technology is required. Therefore, we propose a blockchain-based electronic voting system with a web application as its frontend. The implementation of blockchain technology helps prevent forgery and ensures immutability, as votes are openly monitored by all participants. However, the transparency and traceability provided by blockchain—essential for ensuring that no voter casts multiple votes and that no unauthorized votes are injected—contradict the confidentiality and privacy requirements of the voting process. To reconcile the need for transparency with confidentiality, our proposal incorporates additional security measures, including key images, group addresses, and group signatures. This privacy-aware blockchain-based solution guarantees the uniqueness of each vote and prevents multiple voting attempts without compromising voter confidentiality. We evaluated the security of our designed solution using an attack tree to identify potential threats and estimate their likelihood of occurrence. The results shows that the proposed system is 3.2 time more secure compared to the traditional centralized voting system. © The Author(s), under exclusive licence to Springer Nature Singapore Pte Ltd. 2024.</t>
  </si>
  <si>
    <t>2-s2.0-85209728655</t>
  </si>
  <si>
    <t>Kumar A.; Sharma A.; Dhaka A.K.; Chhabra A.; Sardana D.</t>
  </si>
  <si>
    <t>Kumar, Abhinav (59517897200); Sharma, Archana (58316018900); Dhaka, Akshit Kumar (59517410000); Chhabra, Anuj (59517701900); Sardana, Deepanshu (59517410100)</t>
  </si>
  <si>
    <t>59517897200; 58316018900; 59517410000; 59517701900; 59517410100</t>
  </si>
  <si>
    <t>EVOTE: A Decentralized Blockchain - Based Electoral Platformfor Upcoming Elections</t>
  </si>
  <si>
    <t>Proceedings of NKCon 2024 - 3rd Edition of IEEE NKSS's Flagship International Conference: Digital Transformation: Unleashing the Power of Information</t>
  </si>
  <si>
    <t>10.1109/NKCon62728.2024.10774963</t>
  </si>
  <si>
    <t>https://www.scopus.com/inward/record.uri?eid=2-s2.0-85215269523&amp;doi=10.1109%2fNKCon62728.2024.10774963&amp;partnerID=40&amp;md5=c2bc0d3ea8997acf404068ec254da8fb</t>
  </si>
  <si>
    <t>In the rapidly evolving landscape of digital governance, the advent of decentralized technologies has ushered in a new era of transparency, security, and accessibility. This paper presents "EVOTE,"a groundbreaking decentralized blockchain-based electoral platform engineered to revolutionize the democratic process in upcoming elections. Leveraging the power of React.js and Solidity, we introduce a novel paradigm where voters interact seamlessly with the blockchain through a user-friendly interface, facilitated by Metamask integration. The core of our platform resides in Volta, an Ethereum-based blockchain offered by the Energy Web Chain, ensuring robustness and scalability. Our implementation utilizes Hardhat and ethers.js frameworks to deploy and interact with smart contracts securely, while also employing RPC nodes for seamless communication with the blockchain network. EVOTE aims to redefine the democratic landscape, offering unparalleled security and verifiability in electoral processes. The platform addresses specific challenges inherent in traditional voting systems, such as tampering with ballots, logistical inefficiencies in counting processes, and the lack of transparency in results reporting. EVOTE ensures that each vote is securely recorded and tamper-proof, thereby enhancing the overall integrity and trustworthiness of elections.  © 2024 IEEE.</t>
  </si>
  <si>
    <t>2-s2.0-85215269523</t>
  </si>
  <si>
    <t>Wicaksana A.; Widjaja M.; Marcellino M.</t>
  </si>
  <si>
    <t>Wicaksana, Arya (56029738300); Widjaja, Moeljono (6602401911); Marcellino, Matthew (59171557500)</t>
  </si>
  <si>
    <t>56029738300; 6602401911; 59171557500</t>
  </si>
  <si>
    <t>Scalability Evaluation of zk-SNARK Authentication in Blockchain-Based E-Voting</t>
  </si>
  <si>
    <t>2024 Joint 13th International Conference on Soft Computing and Intelligent Systems and 25th International Symposium on Advanced Intelligent Systems, SCIS and ISIS 2024</t>
  </si>
  <si>
    <t>10.1109/SCISISIS61014.2024.10760236</t>
  </si>
  <si>
    <t>https://www.scopus.com/inward/record.uri?eid=2-s2.0-85214654408&amp;doi=10.1109%2fSCISISIS61014.2024.10760236&amp;partnerID=40&amp;md5=eafd052f6bd4febee8006b4049230fda</t>
  </si>
  <si>
    <t>Blockchain-based e-voting requires a robust voter authentication module to support its functionality and implementation. Scalability issues in e-voting systems, blockchain technology, and voter authentication modules combined altogether render the mass adoption and use of blockchain-based e-voting systems either partial or fully decentralized not feasible. This work studies a zk-SNARK authentication module for voter identity verification and validation in a blockchain-based e-voting application. The load testing was conducted to observe the system's throughput, speedup, and efficiency under two scenarios: with and without a load balancer, as implementing a blockchain-based e-voting might be partially decentralized with government intervention in certain parts of the process. The zk-SNARK authentication module studied in this work preserves users' privacy and eliminates the need for a password-based authentication system. However, the scalability evaluation shows a sub-linear speedup and efficiency of the zk-SNARK authentication module, leading to poor system scalability. © 2024 IEEE.</t>
  </si>
  <si>
    <t>2-s2.0-85214654408</t>
  </si>
  <si>
    <t>Murugesh M.T.; Jeyasekar A.</t>
  </si>
  <si>
    <t>Murugesh, M.T. (59251875100); Jeyasekar, A. (55441125500)</t>
  </si>
  <si>
    <t>59251875100; 55441125500</t>
  </si>
  <si>
    <t>Blockchain Based E-Voting System for Liquid Democracy</t>
  </si>
  <si>
    <t>AIP Conference Proceedings</t>
  </si>
  <si>
    <t>3075</t>
  </si>
  <si>
    <t>020187</t>
  </si>
  <si>
    <t>10.1063/5.0217755</t>
  </si>
  <si>
    <t>https://www.scopus.com/inward/record.uri?eid=2-s2.0-85200760566&amp;doi=10.1063%2f5.0217755&amp;partnerID=40&amp;md5=eb0b539d6b52e0f5852281ce26048b20</t>
  </si>
  <si>
    <t>This paper proposes an e-voting system for liquid democracy based on the Ethereum blockchain technology. The proposed system aims to increase the transparency, security, and efficiency of voting processes by using smart contracts and blockchain technology. The system will allow voters to vote and delegate power to trusted representatives, who in turn can delegate their votes to other representatives, creating a dynamic and flexible voting ecosystem. The system will also provide several benefits, including increased accessibility, transparency, and security of the voting process, reducing the risk of tampering and fraud. This paper concludes that an Ethereum blockchain-equipped e-voting system for liquid democracy is a promising solution for improving the transparency, security, and efficiency of voting processes. © 2024 American Institute of Physics Inc.. All rights reserved.</t>
  </si>
  <si>
    <t>2-s2.0-85200760566</t>
  </si>
  <si>
    <t>Lu Y.; Li H.; Gao L.; Yu J.; Yu Y.; Su H.</t>
  </si>
  <si>
    <t>Lu, Yichao (58283589500); Li, Huilin (57211504434); Gao, Le (55681543600); Yu, Jiaxin (58641346300); Yu, Yong (55628587839); Su, Hexing (57856063300)</t>
  </si>
  <si>
    <t>58283589500; 57211504434; 55681543600; 58641346300; 55628587839; 57856063300</t>
  </si>
  <si>
    <t>Self-tallying e-voting with public traceability based on blockchain</t>
  </si>
  <si>
    <t>Computer Standards and Interfaces</t>
  </si>
  <si>
    <t>88</t>
  </si>
  <si>
    <t>103795</t>
  </si>
  <si>
    <t>10.1016/j.csi.2023.103795</t>
  </si>
  <si>
    <t>https://www.scopus.com/inward/record.uri?eid=2-s2.0-85173834028&amp;doi=10.1016%2fj.csi.2023.103795&amp;partnerID=40&amp;md5=e645de7cb1323901d49cad20c1f9ca70</t>
  </si>
  <si>
    <t>In the post-epidemic era, the prevalence of remote collaborations in modern work environments highlight the importance of e-voting as a critical component in facilitating distributed decision-making. Most of the existing e-voting systems heavily rely on a centralized tally authority which requires a high degree of moral trust. However, this kind of architecture is insufficient for expected decentralization and verifiability in remote decision-making. A self-tallying e-voting system is more in line with our developed demands, nonetheless, it suffers adaptive and abortive issues inherently and as a result, fairness cannot be guaranteed. In this paper, we try to provide rational trust by building a blockchain-based self-tallying e-voting system with public traceability. We improve fairness and achieve a balance between privacy and accountability by taking advantage of a time-lock puzzle and traceable ring signature, in which the puzzle-solving time does not impose a real burden. We propose a concrete construction and prove that our protocol satisfies time-limited ballot secrecy, anonymity, exculpability, public traceability, self-tallying and fairness. We implement the prototype both on-chain and off-chain, and the results of time overhead of each phase demonstrate the practicability of our proposal. © 2023 Elsevier B.V.</t>
  </si>
  <si>
    <t>2-s2.0-85173834028</t>
  </si>
  <si>
    <t>Daraghmi E.-Y.; Hamoudi A.</t>
  </si>
  <si>
    <t>Daraghmi, Eman-Yasser (43260969300); Hamoudi, Ahmed (59367740300)</t>
  </si>
  <si>
    <t>43260969300; 59367740300</t>
  </si>
  <si>
    <t>THE DEVELOPMENT OF A BLOCKCHAIN-BASED SYSTEM FOR ELECTRONIC VOTING</t>
  </si>
  <si>
    <t>Journal of Theoretical and Applied Information Technology</t>
  </si>
  <si>
    <t>102</t>
  </si>
  <si>
    <t>https://www.scopus.com/inward/record.uri?eid=2-s2.0-85206460019&amp;partnerID=40&amp;md5=03a6e4b1aeba0b14f959b5796606cc37</t>
  </si>
  <si>
    <t>Elections and voting play a crucial role in the development of a democratic society, enabling the public to express their views and participate in the decision-making process. Voting methods have evolved from paper ballot systems to e-voting systems to preserve the integrity of votes, ensuring a secure, transparent, and verifiable process. Continuous efforts have been made to develop a secure e-voting system that eliminates fraud attempts and provides accurate voting results. In this paper, we propose the architecture of a blockchain-based e-voting system called VoteChain. Developed to support the existing voting system in the state of Palestine, VoteChain aims to provide secure e-voting with features such as auditability, verifiability, accuracy, privacy, flexibility, transparency, mobility, availability, convenience, data integrity, and distribution of authority. The work introduces a smart contract designed to meet the demands of e-voting, governing transactions, monitoring computations, enforcing acceptable usage policies, and managing data usage after transmission. The proposed system also adopts advanced cryptographic techniques to enhance security. VoteChain features a web-based interface to facilitate user interaction, providing protection against multiple or double voting to ensure the integrity of the election. Furthermore, VoteChain is designed with a user-friendly and easily accessible administrator interface for managing voters, constituencies, and candidates. It ensures equal participation rights for all voters, fostering fair and healthy competition among candidates while preserving voter anonymity. © Little Lion Scientific.</t>
  </si>
  <si>
    <t>2-s2.0-85206460019</t>
  </si>
  <si>
    <t>Zantalis F.; Koulouras G.; Karabetsos S.</t>
  </si>
  <si>
    <t>Zantalis, Fotios (57210202545); Koulouras, Grigorios (8884847600); Karabetsos, Sotiris (8728054800)</t>
  </si>
  <si>
    <t>57210202545; 8884847600; 8728054800</t>
  </si>
  <si>
    <t>Blockchain Technology: A Framework for Endless Applications</t>
  </si>
  <si>
    <t>IEEE Consumer Electronics Magazine</t>
  </si>
  <si>
    <t>13</t>
  </si>
  <si>
    <t>2</t>
  </si>
  <si>
    <t>10.1109/MCE.2023.3248872</t>
  </si>
  <si>
    <t>https://www.scopus.com/inward/record.uri?eid=2-s2.0-85149381326&amp;doi=10.1109%2fMCE.2023.3248872&amp;partnerID=40&amp;md5=22a38026fdae8ec61ab9e28aff1e14c7</t>
  </si>
  <si>
    <t>Over the last decade, blockchain technology has evolved from being a peer-to-peer implementation of digital currency into a framework for numerous applications. That is, blockchain is widely recognized as the technology behind cryptocurrencies, such as bitcoin, but recent research indicates that it can be exploited way more than that. Among the most notable characteristics of the blockchain technology are system decentralization, data immutability, transaction transparency, and user privacy. Thus, it becomes apparent that it can significantly benefit many consumer applications, where trust and security are crucial aspects of the implementation. In this paper, we review and present, in a tutorial manner, blockchain's fundamental postulates and characteristics, and we introduce a novel point of view, where we visualize a layered representation of the blockchain infrastructure, so as to analyze it as a framework. Thinking of blockchain technology as a framework may assist consumers to better understand its capabilities and limitations. In addition, we review emerging blockchain-based applications that span across many different scientific fields. We also discuss the relative merits and restrictions. Namely, we have identified applications in finance, smart contracts, Internet of Things, e-voting systems, storage and data protection, reputation systems, healthcare, and transportation, indicating that the blockchain technology is becoming a framework for endless applications.  © 2012 IEEE.</t>
  </si>
  <si>
    <t>2-s2.0-85149381326</t>
  </si>
  <si>
    <t>Mullegowda R.C.; Hiremani N.; Birje M.; Ramaswamy N.K.</t>
  </si>
  <si>
    <t>Mullegowda, Rakshitha Channarayapatna (57194442715); Hiremani, Nirmala (57192397838); Birje, Mahantesh (14631504500); Ramaswamy, Nataraj Kanathur (35792514600)</t>
  </si>
  <si>
    <t>57194442715; 57192397838; 14631504500; 35792514600</t>
  </si>
  <si>
    <t>A novel smart contract based blockchain with sidechain for electronic voting</t>
  </si>
  <si>
    <t>International Journal of Electrical and Computer Engineering</t>
  </si>
  <si>
    <t>14</t>
  </si>
  <si>
    <t>10.11591/ijece.v14i1.pp617-630</t>
  </si>
  <si>
    <t>https://www.scopus.com/inward/record.uri?eid=2-s2.0-85183614007&amp;doi=10.11591%2fijece.v14i1.pp617-630&amp;partnerID=40&amp;md5=d73f6ad71423e2f06b4828a53949d63a</t>
  </si>
  <si>
    <t>Several countries have been researching digital voting methods in order to overcome the challenges of paper balloting and physical voting. The recent coronavirus disease 2019 (COVID-19) epidemic has compelled the remote implementation of existing systems and procedures. Online voting will ultimately become the norm just like unified payments interface (UPI) payments and online banking. With digital voting or electronic voting (e-voting) a small bug can cause massive vote rigging. E-voting must be honest, exact, safe, and simple. E-voting is vulnerable to malware, which can disrupt servers. Blockchain’s end-to-end validation solves these problems. Three smart contracts-voter, candidate, and voting-are employed. The problem of fraudulent actions is addressed using vote coins. Vote coins indicate voter status. Sidechain technology complements blockchain. Sidechains improve blockchain functionality by performing operations outside of blockchains and delivering the results to the mainchain. Thus, storing the encrypted vote on the sidechain and using the decrypted result on the mainchain reduces cost. Building access control policies to grant only authorized users’ access to the votes for counting is made simpler by this authorization paradigm. Results of the approach depict the proposed e-voting system improves system security against replay attacks and reduces the processing cost as well as processing time. © 2024 Institute of Advanced Engineering and Science. All rights reserved.</t>
  </si>
  <si>
    <t>All Open Access; Gold Open Access</t>
  </si>
  <si>
    <t>2-s2.0-85183614007</t>
  </si>
  <si>
    <t>Indrason N.; Khongbuh W.; Baital K.; Saha G.</t>
  </si>
  <si>
    <t>Indrason, Ngangbam (57218595961); Khongbuh, Wanbanker (57205025804); Baital, Kalyan (57201002597); Saha, Goutam (26436194500)</t>
  </si>
  <si>
    <t>57218595961; 57205025804; 57201002597; 26436194500</t>
  </si>
  <si>
    <t>https://www.scopus.com/inward/record.uri?eid=2-s2.0-85217017242&amp;doi=10.1109%2fTNSE.2025.3535726&amp;partnerID=40&amp;md5=03bb2b9bb1d7e9ecdd385e21af680509</t>
  </si>
  <si>
    <t>For designing a reliable voting mechanism, the present study undertook an investigation to design a secured and automated e-voting infrastructure namely MBCSD-IoT. For this purpose, a multi-level voting architecture has been designed where most of the nodes consist of Blockchain-assisted SDN-based IoT infrastructure where Blockchain has been embedded in the said IoT system to provide reliable security. In MBCSD-IoT, four levels of hierarchies have been designed namely Booth, District, State and Country Level layers. An Electronic Voting Machine (EVM) is designed which is equipped with suitable security systems like Elliptic Curve Cryptography (ECC) and hash functions. This multiple hierarchical infrastructure will ensure secured storage of voting data using blockchain at multiple levels. Here, voter authentication is automated using biometric inputs. Automated counting of votes is executed at the top-most level of the hierarchy which helps to save extra expenditure. The past literature investigation reveals insignificant number of works in this direction. The present work ensures a suitable infrastructure for implementing a better-secured voting process in large democracy. The whole system has been designed and tested in architectural point of view both in simulation and testbed considering all the security aspects. Experimental results obtained ensured satisfactory performance with respect to throughput, latency, and packet loss. © 2013 IEEE.</t>
  </si>
  <si>
    <t>Article in press</t>
  </si>
  <si>
    <t>2-s2.0-85217017242</t>
  </si>
  <si>
    <t>Ahmadieh E.; El Madhoun N.</t>
  </si>
  <si>
    <t>Ahmadieh, Elsi (58512190900); El Madhoun, Nour (56764394800)</t>
  </si>
  <si>
    <t>58512190900; 56764394800</t>
  </si>
  <si>
    <t>2024 6th International Conference on Blockchain Computing and Applications, BCCA 2024</t>
  </si>
  <si>
    <t>https://www.scopus.com/inward/record.uri?eid=2-s2.0-85214504660&amp;doi=10.1109%2fBCCA62388.2024.10844450&amp;partnerID=40&amp;md5=7f902c883aa24f9210b305173a97b756</t>
  </si>
  <si>
    <t>The decentralized, distributed ledger, a fundamental aspect of blockchain technology, plays a pivotal role in various sectors, including electronic voting (e-voting) systems. When considering e-voting, the significance of blockchain technology in boosting the security, transparency, and integrity of the entire process is evident. This ranges from the initial steps of user registration and authentication to the final stages of voting and result validation. Unlike conventional voting systems, which are plagued by issues such as fraud, tampering, and a lack of transparency in the result tallying and viewing processes, not to mention the delays, blockchain-enabled e-voting mitigates these challenges within government frameworks. It ensures a secure, tamper-proof, and transparent procedure, where each vote is recorded as an immutable transaction, thereby enhancing the process’s reliability. This paper explores the integration of voice recognition and fingerprinting using blockchain technology for enhancing the security of e-voting systems, comparing alternative authentication methods, and emphasizing the need for a multi-modal approach to achieve better security and reliability of the voting systems. © 2024 IEEE.</t>
  </si>
  <si>
    <t>All Open Access; Green Open Access</t>
  </si>
  <si>
    <t>2-s2.0-85214504660</t>
  </si>
  <si>
    <t>Tedyyana A.; Ghazali O.; Asnafi T.; Purbo O.W.; Harun N.Z.; Riza F.</t>
  </si>
  <si>
    <t>Tedyyana, Agus (57200088291); Ghazali, Osman (55953618400); Asnafi, Tryo (58958229100); Purbo, Onno W. (57210296280); Harun, Nur Ziadah (57203689688); Riza, Faizal (58958229200)</t>
  </si>
  <si>
    <t>57200088291; 55953618400; 58958229100; 57210296280; 57203689688; 58958229200</t>
  </si>
  <si>
    <t>Transforming the voting process integrating blockchain into e-voting for enhanced transparency and security</t>
  </si>
  <si>
    <t>Telkomnika (Telecommunication Computing Electronics and Control)</t>
  </si>
  <si>
    <t>10.12928/TELKOMNIKA.v22i2.25758</t>
  </si>
  <si>
    <t>https://www.scopus.com/inward/record.uri?eid=2-s2.0-85188781774&amp;doi=10.12928%2fTELKOMNIKA.v22i2.25758&amp;partnerID=40&amp;md5=2b2d12bd62dd25878d8c8b8ac37e922d</t>
  </si>
  <si>
    <t>This study introduces a novel e-voting system utilizing blockchain technology to address the challenges inherent to traditional voting methods. Traditional systems often suffer from inaccuracies, susceptibility to manipulation, and elevated costs. Conversely, while e-voting shows potential, issues related to transparency and security have curbed its full adoption. Our research overcomes these hurdles by integrating a system developed through the Kanban methodology, with the blockchain serving as the central repository for all election data. This approach boosts transparency and security, using public-private key pairs for each transaction, and simplifying blockchain access. Organizers initiate elections and define eligible voters; this data is then securely moved to the Ethereum blockchain. Voters can effortlessly use the system, casting votes and accessing real-time, unalterable results. Various communication protocols ensure system stability, with simulated cyberattacks showcasing its security. After exhaustive testing and refinement, areas for further enhancement have been identified. This innovative system offers unmatched transparency and trust in the voting process, marking a considerable leap for trustworthy elections, especially in small to medium-sized settings. © (2024), (Universitas Ahmad Dahlan). All Rights Reserved.</t>
  </si>
  <si>
    <t>All Open Access; Hybrid Gold Open Access</t>
  </si>
  <si>
    <t>2-s2.0-85188781774</t>
  </si>
  <si>
    <t>Arhin Jnr P.K.; Aggrey G.; Asante M.; Otoo L.</t>
  </si>
  <si>
    <t>Arhin Jnr, Paul Kobina (59661461800); Aggrey, George (57209827194); Asante, Michael (57204731628); Otoo, Linda (59520532900)</t>
  </si>
  <si>
    <t>59661461800; 57209827194; 57204731628; 59520532900</t>
  </si>
  <si>
    <t>2024 IEEE SmartBlock4Africa: Emerging and Resilient Technologies in Building and Securing African Nations, SmartBlock4Africa 2024</t>
  </si>
  <si>
    <t>https://www.scopus.com/inward/record.uri?eid=2-s2.0-85215522587&amp;doi=10.1109%2fSmartBlock4Africa61928.2024.10779535&amp;partnerID=40&amp;md5=4969a3afad6440c0222442e431652d38</t>
  </si>
  <si>
    <t>Ensuring the security, integrity, and openness of elections is a major concern in many African nations where voter fraud, tampering, and logistical inefficiencies frequently afflict traditional voting procedures. In order to overcome these obstacles, this article proposes a transparent and safe electronic voting system tailored to the distinct context of African countries. With each vote being recorded as an irreversible transaction on a decentralized ledger, the proposed system makes use of blockchain technology to create an immutable and transparent voting process. Because this method does away with the requirement for a central authority, there is less chance of tampering and also ensuring an audit trail that can be independently verified. This can increase confidence in the election process. The system adds another level of security by using the Elgamal asymmetric encryption scheme to encrypt the symmetric key and a fast, safe symmetric encryption scheme called ChaCha20-Poly1305 to encrypt vote data. While preserving the efficiency required for large-scale national elections, this hybrid solution guarantees the anonymity and integrity of votes. To make sure that only qualified voters may participate, the system has strong voter authentication features, such as multi-factor authentication. Offering both online and offline voting alternatives to promote accessibility and also to suit the technological and infrastructure limitations that are frequently seen in African countries. With the use of this electronic voting system, African nations will have access to a cutting-edge, safe, and effective platform for holding elections, boosting the legitimacy of democracy and promoting increased political stability throughout the continent. © 2024 IEEE.</t>
  </si>
  <si>
    <t>2-s2.0-85215522587</t>
  </si>
  <si>
    <t>Sayed T.; Said A.; Madane A.; Takawale F.; Pawar S.</t>
  </si>
  <si>
    <t>Sayed, Tazeen (59402543300); Said, Archana (59402543400); Madane, Aarti (59402045800); Takawale, Falguni (59402543500); Pawar, Sanskruti (59403038800)</t>
  </si>
  <si>
    <t>59402543300; 59402543400; 59402045800; 59402543500; 59403038800</t>
  </si>
  <si>
    <t>A Blockchain-Based E-Voting System Integrating SHA-256, PoW and RSA Encryption</t>
  </si>
  <si>
    <t>Lecture Notes in Networks and Systems</t>
  </si>
  <si>
    <t>1110 LNNS</t>
  </si>
  <si>
    <t>10.1007/978-981-97-6678-9_46</t>
  </si>
  <si>
    <t>https://www.scopus.com/inward/record.uri?eid=2-s2.0-85208584087&amp;doi=10.1007%2f978-981-97-6678-9_46&amp;partnerID=40&amp;md5=a045c950358280f0dd8c7face3e3db4a</t>
  </si>
  <si>
    <t>Integrating blockchain into electronic voting ensures transparent and tamper-resistant elections. The SHA-256 algorithm bolsters security, maintaining data integrity. Blockchain’s consensus mechanisms, like Proof of Work, create a self-governing environment, reducing reliance on central authorities. Smart contracts automate processes, enforcing rules without intermediaries, minimizing errors, and enhancing accessibility. © The Author(s), under exclusive license to Springer Nature Singapore Pte Ltd. 2024.</t>
  </si>
  <si>
    <t>2-s2.0-85208584087</t>
  </si>
  <si>
    <t>Daraghmi E.; Hamoudi A.; Abu Helou M.</t>
  </si>
  <si>
    <t>Daraghmi, Eman (43260969300); Hamoudi, Ahmed (59367740300); Abu Helou, Mamoun (36782413700)</t>
  </si>
  <si>
    <t>43260969300; 59367740300; 36782413700</t>
  </si>
  <si>
    <t>Decentralizing Democracy: Secure and Transparent E-Voting Systems with Blockchain Technology in the Context of Palestine</t>
  </si>
  <si>
    <t>16</t>
  </si>
  <si>
    <t>388</t>
  </si>
  <si>
    <t>10.3390/fi16110388</t>
  </si>
  <si>
    <t>https://www.scopus.com/inward/record.uri?eid=2-s2.0-85210587081&amp;doi=10.3390%2ffi16110388&amp;partnerID=40&amp;md5=7a4bd05acca678ad90b3642208f7030e</t>
  </si>
  <si>
    <t>Elections and voting play a crucial role in the development of a democratic society, enabling the public to express their views and participate in the decision-making process. Voting methods have evolved from paper ballot systems to e-voting systems to preserve the integrity of votes, ensuring a secure, transparent, and verifiable process. Continuous efforts have been made to develop a secure e-voting system that eliminates fraud attempts and provides accurate voting results. In this paper, we propose the architecture of a blockchain-based e-voting system called VoteChain. Developed to support the existing voting system in the state of Palestine, VoteChain aims to provide secure e-voting with features such as auditability, verifiability, accuracy, privacy, flexibility, transparency, mobility, availability, convenience, data integrity, and distribution of authority. The work introduces a smart contract designed to meet the demands of e-voting, governing transactions, monitoring computations, enforcing acceptable usage policies, and managing data usage after transmission. The proposed system also adopts advanced cryptographic techniques to enhance security. VoteChain features a web-based interface to facilitate user interaction, providing protection against multiple or double voting to ensure the integrity of the election. Furthermore, VoteChain is designed with a user-friendly and easily accessible administrator interface for managing voters, constituencies, and candidates. It ensures equal participation rights for all voters, fostering fair and healthy competition among candidates while preserving voter anonymity. A comparative analysis demonstrates VoteChain’s advancements in privacy, security, and scalability over both traditional and blockchain-based e-voting systems. © 2024 by the authors.</t>
  </si>
  <si>
    <t>2-s2.0-85210587081</t>
  </si>
  <si>
    <t>Marouan A.; Badrani M.; Kannouf N.; Zannou A.; Chetouani A.</t>
  </si>
  <si>
    <t>Marouan, Adil (58033815800); Badrani, Morad (58034658600); Kannouf, Nabil (57188765274); Zannou, Abderrahim (57210316370); Chetouani, Abdelaziz (57191631195)</t>
  </si>
  <si>
    <t>58033815800; 58034658600; 57188765274; 57210316370; 57191631195</t>
  </si>
  <si>
    <t>Blockchain-based e-voting system in a university</t>
  </si>
  <si>
    <t>34</t>
  </si>
  <si>
    <t>10.11591/ijeecs.v34.i3.pp1915-1923</t>
  </si>
  <si>
    <t>https://www.scopus.com/inward/record.uri?eid=2-s2.0-85190974958&amp;doi=10.11591%2fijeecs.v34.i3.pp1915-1923&amp;partnerID=40&amp;md5=c289809f6d37b27b1414b4434ec20cb1</t>
  </si>
  <si>
    <t>The blockchain-based electronic voting (e-voting) system, offers universities a safe, easy-to-use platform that enhances accuracy and integrity. Despite that, it is challenging to integrate the blockchain-based e-voting system with current platforms and private data. Managing latency is another requirement during the blockchain transactions (votes/elections). In this work, we suggested a novel system that uses smart contracts on the consortium blockchain to address these constraints. The voters and electors in a university can vote and elect respecting the rules established in smart contracts. The miners validate transactions using proof of work (PoW) and proof of stake (PoS). Data integrity and voter validity are ensured via the SHA-256 hash algorithm and the ECDSA signature. The implementation results demonstrate that the suggested method works better than the state-of-the-art. exceeds the state-of-the-art in terms of gas cost and execution time. © 2024 Institute of Advanced Engineering and Science. All rights reserved.</t>
  </si>
  <si>
    <t>2-s2.0-85190974958</t>
  </si>
  <si>
    <t>Thanga Revathi S.; Gayathri A.; Sathya A.</t>
  </si>
  <si>
    <t>Thanga Revathi, S. (57200914401); Gayathri, A. (57610371900); Sathya, A. (59541008600)</t>
  </si>
  <si>
    <t>57200914401; 57610371900; 59541008600</t>
  </si>
  <si>
    <t>Decentralized E-Voting and Governance System Using Blockchain</t>
  </si>
  <si>
    <t>Journal of Information Systems Engineering and Management</t>
  </si>
  <si>
    <t>10.52783/jisem.v10i2s.201</t>
  </si>
  <si>
    <t>https://www.scopus.com/inward/record.uri?eid=2-s2.0-85216903808&amp;doi=10.52783%2fjisem.v10i2s.201&amp;partnerID=40&amp;md5=cd2b97b794fda257b578385f60e3a976</t>
  </si>
  <si>
    <t>A democratic form of governance is the fairest and most effective system of authority in the human society. A key feature of any democratic authority is free and fair elections. However ensuring free and fair elections is an arduous task due to corrupt political practices, irresponsible management and human error. Using modern technologies like blockchain, can be an effective approach to reduce any intentional or unintentional attempt to sabotage the voting process. In this paper we lay out an overview of the methodology we propose for an efficient execution of the blockchain based voting system. Copyright © 2024 by Author/s.</t>
  </si>
  <si>
    <t>2-s2.0-85216903808</t>
  </si>
  <si>
    <t>Obaid A.J.; Bhushan B.; Muthmainnah</t>
  </si>
  <si>
    <t>Obaid, Ahmed J. (57191035864); Bhushan, Bharat (57205917596); Muthmainnah (57200720707)</t>
  </si>
  <si>
    <t>57191035864; 57205917596; 57200720707</t>
  </si>
  <si>
    <t>Designing e-voting systems for smart cities using blockchain technology</t>
  </si>
  <si>
    <t>Blockchain Technology for Healthcare Applications: Challenges, Privacy, and Securing of Data</t>
  </si>
  <si>
    <t>https://www.scopus.com/inward/record.uri?eid=2-s2.0-85216695701&amp;partnerID=40&amp;md5=809f56300c03d3e62bc30e17f0cb8075</t>
  </si>
  <si>
    <t>The term "Smart City" refers to a comprehensive approach to solving urban issues, which has become a research field of interest for practitioners and academics alike. The paper describes blockchain technology as a technological innovation that enables E-Voting Systems to be powered by the underlying technology. An examination of how blockchain technology contributes to urban development is the objective of this paper. Blockchain technology can be used to create an e-voting system. A node and an e-voting device exchange data in an IOT-based system. The voting scenarios were also improved with several techniques and improvements. Blockchain Technology can make many applications and processes used in Smart Cities smarter, more reliable, and more efficient. Electronic voting benefits from the application of blockchain technology since the data can't be altered, and its authenticity is guaranteed. © 2025 Nova Science Publishers, Inc. All rights reserved.</t>
  </si>
  <si>
    <t>Book chapter</t>
  </si>
  <si>
    <t>2-s2.0-85216695701</t>
  </si>
  <si>
    <t>Angel S.; Kumar S.; Lad J.; Khatri S.; Snehalatha N.</t>
  </si>
  <si>
    <t>Angel, Shiny (59198744700); Kumar, Senthil (57210613824); Lad, Jugal (59197280100); Khatri, Sushant (59198016500); Snehalatha, N. (57189222364)</t>
  </si>
  <si>
    <t>59198744700; 57210613824; 59197280100; 59198016500; 57189222364</t>
  </si>
  <si>
    <t>Analysis of Solutions for Implementing a Cost-Effective Blockchain-Based E-Voting System</t>
  </si>
  <si>
    <t>3170</t>
  </si>
  <si>
    <t>050001</t>
  </si>
  <si>
    <t>10.1063/5.0215816</t>
  </si>
  <si>
    <t>https://www.scopus.com/inward/record.uri?eid=2-s2.0-85197211018&amp;doi=10.1063%2f5.0215816&amp;partnerID=40&amp;md5=63e76a0a27d0b95ebaa78c484344ffc4</t>
  </si>
  <si>
    <t>Voting has a big impact on democracy. The integrity and legitimacy of the entire system are in danger if the voting procedure is not transparent, reliable, and impenetrable. Traditional voting methods have not been well-liked in recent years by either citizens or elected officials. Vote tampering, bribery, and other voting issues surround elections. Voting often requires standing in a large queue of voters and takes a considerable amount of time. There must be a means to adapt contemporary technologies to improve the current system to solve these issues. There are several elements built into blockchain technology that can improve the current situation. The implementation of a blockchain voting system based on Ethereum is costly and computationally intensive. To use blockchain as a decentralized electronic voting system, this paper evaluates various blockchain use cases. This research also aims to investigate several ways to lower the running costs. © 2024 American Institute of Physics Inc.. All rights reserved.</t>
  </si>
  <si>
    <t>2-s2.0-85197211018</t>
  </si>
  <si>
    <t>Shakir S.H.; Abdullah A.A.</t>
  </si>
  <si>
    <t>Shakir, Shukur H. (59515641000); Abdullah, Alharith A. (56440897200)</t>
  </si>
  <si>
    <t>59515641000; 56440897200</t>
  </si>
  <si>
    <t>2024 International Jordanian Cybersecurity Conference, IJCC 2024</t>
  </si>
  <si>
    <t>https://www.scopus.com/inward/record.uri?eid=2-s2.0-85218013135&amp;doi=10.1109%2fIJCC64742.2024.10847284&amp;partnerID=40&amp;md5=2c8072daa81e7816ffff1958ebfd6a88</t>
  </si>
  <si>
    <t>The electronic voting system has garnered much interest in ensuring vote election processes that are secure, transparent, and efficient. Most conventional voting systems have problems of security, privacy, and verification issues involving the integrity of votes and authentication of voters. The paper proposes the development of an e-voting blockchain system enhanced with biometric authentication, ensuring verification of the identity of voters, and asymmetric encryption combined with digital signatures to ensure vote integrity. The consensus algorithm used in this research is a proof-of-work algorithm that has a moderate difficulty level of 3. Validators are in competition to create a hash suitable for the block. This concept ensures the immutability of data. This paper is designed so that each block will handle 100 transactions-in other words, votes-added after verification by a digital signature. Experimental results prove the resource efficiency of the system: optimal CPU and GPU usage, validation speed, and even power consumption scale linearly with block counts such as, the average validation time has remained constant at 0.03-0.04 seconds, with about no CPU and GPU utilization, even when the blocks increased up to 1000. The proposed system offers a promising solution to the security and efficiency challenges inherent in electronic voting, demonstrating potential as a reliable and scalable option for contemporary electoral processes. This approach underscores the viability of integrating blockchain and biometric technologies to strengthen the integrity and transparency of voting systems.  © 2024 IEEE.</t>
  </si>
  <si>
    <t>2-s2.0-85218013135</t>
  </si>
  <si>
    <t>Subromoniyan A.; Sankar D.; Sivakumar T.K.</t>
  </si>
  <si>
    <t>Subromoniyan, Anandhu (59252644900); Sankar, Darshan (59252645000); Sivakumar, T.K. (59252805000)</t>
  </si>
  <si>
    <t>59252644900; 59252645000; 59252805000</t>
  </si>
  <si>
    <t>Blockchain E-Voting System</t>
  </si>
  <si>
    <t>020223</t>
  </si>
  <si>
    <t>10.1063/5.0217081</t>
  </si>
  <si>
    <t>https://www.scopus.com/inward/record.uri?eid=2-s2.0-85200746895&amp;doi=10.1063%2f5.0217081&amp;partnerID=40&amp;md5=9c69e3b2ea5d9453be1acbe545c8111d</t>
  </si>
  <si>
    <t>Designing a secure electronic voting system that preserves the transparency and flexibility of electronic systems while ensuring the integrity and privacy of traditional voting systems has always been a challenging task. Blockchain technology has emerged as a promising solution for implementing a decentralized electronic voting system that overcomes the limitations of existing systems. This ongoing work explores the feasibility of implementing a blockchain-based e-voting system that addresses the shortcomings of traditional voting methods. By examining popular blockchain frameworks and analyzing case studies, we evaluate the potential of distributed ledger technology in electronic voting systems. The proposed blockchain-based e-voting system offers enhanced security and transparency, increasing the electoral process's integrity. Moreover, blockchain-based electronic voting systems can reduce the cost of holding national elections, making them more accessible to the public. However, the implementation of blockchain-based electronic voting systems involves addressing several challenges such as ensuring voter anonymity while having their votes counted and addressing potential security concerns. © 2024 American Institute of Physics Inc.. All rights reserved.</t>
  </si>
  <si>
    <t>2-s2.0-85200746895</t>
  </si>
  <si>
    <t>Razali M.H.; Jamal A.A.; Fadzli S.A.; Zakaria M.D.; Wan Nik W.N.S.; Hassan H.</t>
  </si>
  <si>
    <t>Razali, Muhammad Hilmi (59308297500); Jamal, Azrul Amri (56765448600); Fadzli, Syed Abdullah (36633891600); Zakaria, Muhammad D. (57203161496); Wan Nik, Wan Nor Shuhadah (56521597200); Hassan, Hasni (37101609700)</t>
  </si>
  <si>
    <t>59308297500; 56765448600; 36633891600; 57203161496; 56521597200; 37101609700</t>
  </si>
  <si>
    <t>e-Voting on Ethereum Blockchain</t>
  </si>
  <si>
    <t>Journal of Advanced Research in Applied Sciences and Engineering Technology</t>
  </si>
  <si>
    <t>50</t>
  </si>
  <si>
    <t>10.37934/araset.50.2.186194</t>
  </si>
  <si>
    <t>https://www.scopus.com/inward/record.uri?eid=2-s2.0-85202762532&amp;doi=10.37934%2faraset.50.2.186194&amp;partnerID=40&amp;md5=8ded0eb852f1be97bdeb60125eac236d</t>
  </si>
  <si>
    <t>The act of voting is an inherent and essential entitlement that is universally granted to all individuals. Electronic voting, commonly known as e-voting, is a voting method that utilises electronic equipment to facilitate and manage the process of casting and tallying votes. Electronic voting systems are employed to expedite the process of tallying ballots. Furthermore, it will reduce the amount of money needed to pay for counting staff while also reducing human error. The implementation of remote voting would greatly benefit individuals residing at a considerable distance from their designated polling location, as it would afford them the convenience of casting their vote at any given time and from any geographical area. The utilisation of blockchain technology presents novel opportunities for the creation and advancement of innovative digital services. The implementation of Blockchain-Enabled e-Voting has promise in mitigating instances of election fraud and enhancing voter accessibility. The voting process involved the utilisation of electronic devices, such as computers or smartphones, by those who met the criteria for voter eligibility. This method ensured that the voting process maintained the principle of anonymity. The significance of electronic credibility services has seen substantial development, becoming as a crucial element inside the contemporary information era. This project seeks to implement the objective of constructing an electronic voting system utilising blockchain technology. The two-level architecture ensures secure voting without relying on current (non-blockchain) technologies for redundancy. The blockchain-based voting project is made up of two components that work together to make the whole thing operate. One will be the admin, who will be in charge of creating elections, as well as adding candidates to the smart contract elections. The other type of user is the voter, who can vote for their preferred candidate and have their vote recorded on the blockchain to make it tamper-proof. © 2025, Semarak Ilmu Publishing. All rights reserved.</t>
  </si>
  <si>
    <t>2-s2.0-85202762532</t>
  </si>
  <si>
    <t>Jumagaliyeva A.; Gulzhan M.; Amandos T.; Venera R.; Bulat S.; Zauresh Y.; Aizhan S.</t>
  </si>
  <si>
    <t>Jumagaliyeva, Ainur (57209719467); Gulzhan, Muratova (57209718270); Amandos, Tulegulov (35194561500); Venera, Rystygulova (56017534800); Bulat, Serimbetov (57202586135); Zauresh, Yersultanova (59327900800); Aizhan, Shegetayeva (59361773900)</t>
  </si>
  <si>
    <t>57209719467; 57209718270; 35194561500; 56017534800; 57202586135; 59327900800; 59361773900</t>
  </si>
  <si>
    <t>The impact of blockchain and artificial intelligence technologies in network security for e-voting</t>
  </si>
  <si>
    <t>10.11591/ijece.v14i6.pp6723-6733</t>
  </si>
  <si>
    <t>https://www.scopus.com/inward/record.uri?eid=2-s2.0-85205992199&amp;doi=10.11591%2fijece.v14i6.pp6723-6733&amp;partnerID=40&amp;md5=0084eebc8f393aa5e77cb0dfb8ee5ac2</t>
  </si>
  <si>
    <t>This study explored the integration of blockchain and artificial intelligence technologies to enhance the security framework of electronic voting (e-voting) systems. Amid increasing vulnerabilities and cyber threats to electoral integrity, these technologies provided robust solutions by ensuring the immutability of voting records and enabling real-time anomaly detection. Blockchain technology secured votes in a decentralized, tamper-proof ledger, preventing unauthorized modifications, and enhancing transparency. Concurrently, artificial intelligence leveraged predictive analytics to dynamically monitor and respond to potential security threats, thereby ensuring the reliability and integrity of the voting process. This paper presented a dual-technology approach where blockchain’s transparency complemented artificial intelligence’s (AI) threat detection capabilities, providing a comprehensive security solution for e-voting systems. Through theoretical models and empirical data, we demonstrated significant improvements in transaction throughput, threat detection accuracy, and system scalability. The findings suggested that the strategic application of these technologies could substantially mitigate current e-voting vulnerabilities, offering a pathway to more secure, transparent, and efficient electoral processes globally. © 2024 Institute of Advanced Engineering and Science. All rights reserved.</t>
  </si>
  <si>
    <t>2-s2.0-85205992199</t>
  </si>
  <si>
    <t>Turukmane A.V.; Ganesh J.S.; Sunkara K.</t>
  </si>
  <si>
    <t>Turukmane, Anil V. (55595737600); Ganesh, Jetty Sai (58981321500); Sunkara, Keerthi (59411040300)</t>
  </si>
  <si>
    <t>55595737600; 58981321500; 59411040300</t>
  </si>
  <si>
    <t>Voting System using Blockchain</t>
  </si>
  <si>
    <t>15th International Conference on Advances in Computing, Control, and Telecommunication Technologies, ACT 2024</t>
  </si>
  <si>
    <t>https://www.scopus.com/inward/record.uri?eid=2-s2.0-85209134683&amp;partnerID=40&amp;md5=47c31984c8f2223b69ac4419b60ac6bb</t>
  </si>
  <si>
    <t>Even though electronic voting significantly decreased election costs and offered some convenience, it has been criticized for being unreliable when compared to the traditional pen and paper method because it is physically possible for someone with physical access to the system to change the results. A central system is also necessary to oversee the entire process, including electronic voting. Election results and tracking of those results. Given how easy it is to target votes, voters are not entirely safe. It also poses a severe danger to voting rights and transparency. This article offers a solution to the problems associated with traditional elections by utilizing blockchain technology, which has become a fascinating technology for various applications due to its distinct qualities that set it apart from other technologies. The aim of this project is to develop a decentralized electronic voting system that verifies voter identity through an honest and transparent voting process and protects voter privacy during data transfer using blockchain technology. © Grenze Scientific Society, 2024.</t>
  </si>
  <si>
    <t>2-s2.0-85209134683</t>
  </si>
  <si>
    <t>Shukla A.; Mishra D.P.; Pattnaik A.; Salkuti S.R.</t>
  </si>
  <si>
    <t>Shukla, Ambuj (58897875800); Mishra, Debani Prasad (56537757800); Pattnaik, Anwesh (58898027200); Salkuti, Surender Reddy (58897438800)</t>
  </si>
  <si>
    <t>58897875800; 56537757800; 58898027200; 58897438800</t>
  </si>
  <si>
    <t>Analysis and design on acceptance of blockchain based e-voting system</t>
  </si>
  <si>
    <t>33</t>
  </si>
  <si>
    <t>10.11591/ijeecs.v33.i3.pp1793-1801</t>
  </si>
  <si>
    <t>https://www.scopus.com/inward/record.uri?eid=2-s2.0-85185574029&amp;doi=10.11591%2fijeecs.v33.i3.pp1793-1801&amp;partnerID=40&amp;md5=0e05726cee74cc9168fc234e530adb96</t>
  </si>
  <si>
    <t>Elections are a critical aspect of democratic governance, providing citizens with the power and right to express their views. A secure voting system with innovative features can improve this process. Blockchain technology is considered a disruptive innovation, and its potential for enhancing the e-voting system is significant. The modern voting system is focusing more on blockchain technology to strengthen and secure the process. Blockchain is a reliable, decentralized database that can offer increased security compared to electronic voting machines (EVMs). This research paper presents a detailed study of the design, smart contracts, evaluation of action, and survey on the acceptance of blockchain-based e-voting systems. It examines the requirements for such a system and provides an understanding of the model. As the acceptance of information technology-based services and products increases, future innovation in the e-voting system may depend on blockchain technology. The survey conducted in this paper explores the differences in opinion based on gender, age, and profession among eligible voters from India regarding the acceptance of blockchain technology-based secure e-voting systems. The analysis of these differences sheds light on the potential for blockchain-based e-voting systems to enhance trust and security in the voting process. © 2024 Institute of Advanced Engineering and Science. All rights reserved.</t>
  </si>
  <si>
    <t>2-s2.0-85185574029</t>
  </si>
  <si>
    <t>Marouan A.; Badrani M.; Zannou A.; Kannouf N.; Chetouani A.</t>
  </si>
  <si>
    <t>Marouan, Adil (58033815800); Badrani, Morad (58034658600); Zannou, Abderrahim (57210316370); Kannouf, Nabil (57188765274); Chetouani, Abdelaziz (57191631195)</t>
  </si>
  <si>
    <t>58033815800; 58034658600; 57210316370; 57188765274; 57191631195</t>
  </si>
  <si>
    <t>E-Voting System Based on Blockchain for Enhanced University Elections</t>
  </si>
  <si>
    <t>204</t>
  </si>
  <si>
    <t>10.1007/s42979-025-03671-5</t>
  </si>
  <si>
    <t>https://www.scopus.com/inward/record.uri?eid=2-s2.0-85218703284&amp;doi=10.1007%2fs42979-025-03671-5&amp;partnerID=40&amp;md5=e122a186b85cdf9e351b38e5773e8e7f</t>
  </si>
  <si>
    <t>The electronic voting (e-voting) system based on blockchain offers a convenient and secure platform for universities, enhancing overall integrity and accuracy. However, integrating existing platforms and sensors Positive data with blockchain-based e-voting poses challenges. Moreover, Managing a larger user base necessitates addressing latency and energy consumption constraints. To address these issues, we propose a new approach leveraging a consortium blockchain using smart contracts (SCs). In this study, we consider three types of entities within the university: professors, students, and administrators, who can vote and elect according to predefined rules in the SCs. These rules involve miners validating transactions using Proof of Work (PoW) and Proof of Stake (PoS). To ensure voter authenticity and data integrity, we utilize the ECDSA signature—nature and SHA-256 hash function, respectively. Our implementation results demonstrate that our proposed approach surpasses the state-of-the-art in scalability, execution time, and energy consumption. © The Author(s), under exclusive licence to Springer Nature Singapore Pte Ltd. 2025.</t>
  </si>
  <si>
    <t>2-s2.0-85218703284</t>
  </si>
  <si>
    <t>Jayakumari B.; Sheeba S.L.; Eapen M.; Anbarasi J.; Ravi V.; Suganya A.; Jawahar M.</t>
  </si>
  <si>
    <t>Jayakumari, Beulah (55792112100); Sheeba, S Lilly (56287249400); Eapen, Maya (36197813400); Anbarasi, Jani (57222292455); Ravi, Vinayakumar (56755324000); Suganya, A. (59545045100); Jawahar, Malathy (16636817600)</t>
  </si>
  <si>
    <t>55792112100; 56287249400; 36197813400; 57222292455; 56755324000; 59545045100; 16636817600</t>
  </si>
  <si>
    <t>E-voting system using cloud-based hybrid blockchain technology</t>
  </si>
  <si>
    <t>Journal of Safety Science and Resilience</t>
  </si>
  <si>
    <t>10.1016/j.jnlssr.2024.01.002</t>
  </si>
  <si>
    <t>https://www.scopus.com/inward/record.uri?eid=2-s2.0-85186408993&amp;doi=10.1016%2fj.jnlssr.2024.01.002&amp;partnerID=40&amp;md5=d95de028a7dad37b846bfab1e2135dbb</t>
  </si>
  <si>
    <t>With the invention of Internet-enabled devices, cloud and blockchain-based technologies, an online voting system can smoothly carry out election processes. During pandemic situations, citizens tend to develop panic about mass gatherings, which may influence the decrease in the number of votes. This urges a reliable, flexible, transparent, secure, and cost-effective voting system. The proposed online voting system using cloud-based hybrid blockchain technology eradicates the flaws that persist in the existing voting system, and it is carried out in three phases: the registration phase, vote casting phase and vote counting phase. A timestamp-based authentication protocol with digital signature validates voters and candidates during the registration and vote casting phases. Using smart contracts, third-party interventions are eliminated, and the transactions are secured in the blockchain network. Finally, to provide accurate voting results, the practical Byzantine fault tolerance (PBFT) consensus mechanism is adopted to ensure that the vote has not been modified or corrupted. Hence, the overall performance of the proposed system is significantly better than that of the existing system. Further performance was analyzed based on authentication delay, vote alteration, response time, and latency. © 2024 The Authors</t>
  </si>
  <si>
    <t>2-s2.0-85186408993</t>
  </si>
  <si>
    <t>Csikos B.; Sipos M.</t>
  </si>
  <si>
    <t>Csikos, Benedek (59453960900); Sipos, MikLos (57222719750)</t>
  </si>
  <si>
    <t>59453960900; 57222719750</t>
  </si>
  <si>
    <t>SISY 2024 - IEEE 22nd International Symposium on Intelligent Systems and Informatics, Proceedings</t>
  </si>
  <si>
    <t>https://www.scopus.com/inward/record.uri?eid=2-s2.0-85210825440&amp;doi=10.1109%2fSISY62279.2024.10737569&amp;partnerID=40&amp;md5=2a3bb26dea0d2193a2ab0eeae58c2ecf</t>
  </si>
  <si>
    <t>Most of the traditional voting systems in use today are centralised and centrally organised, making them opaque and unreliable in terms of the authenticity of votes. They suffer from several drawbacks due to their largely physical implementation, including significant human resources, the use of ballot papers and a place for the voting. An online voting web application using a transparent blockchain network on a distributed basis provides an option to address this. The key components of the system are transparency, maintaining voter anonymity using dedicated account addresses, secure multi-factor authentication, site-protected authorisation, and a permanent full online availability. The approach results in users being able to easily cast a vote online from their account and then track its arrival in real time. This solves all the drawbacks associated with a physical presence and saves voters time and energy using the concept. © 2024 IEEE.</t>
  </si>
  <si>
    <t>2-s2.0-85210825440</t>
  </si>
  <si>
    <t>Vivekanandan G.; Prabahar Godwin James T.; Divya B.; Tejas M.V.; Naveen Karthick T.K.; Yuvanesh P.</t>
  </si>
  <si>
    <t>Vivekanandan, G. (58617020000); Prabahar Godwin James, T. (57226549605); Divya, B. (56418253700); Tejas, Madhav V. (59520440200); Naveen Karthick, T.K. (59520440300); Yuvanesh, P. (59520440400)</t>
  </si>
  <si>
    <t>58617020000; 57226549605; 56418253700; 59520440200; 59520440300; 59520440400</t>
  </si>
  <si>
    <t>4th International Conference on Power, Energy, Control and Transmission Systems: Harnessing Power and Energy for an Affordable Electrification of India, ICPECTS 2024</t>
  </si>
  <si>
    <t>https://www.scopus.com/inward/record.uri?eid=2-s2.0-85215516275&amp;doi=10.1109%2fICPECTS62210.2024.10780340&amp;partnerID=40&amp;md5=214339b9fb32f864b1b804328f1d8de1</t>
  </si>
  <si>
    <t>Democratic voting is one of the significant aspects of governance that has various complications which are as follows; Complication arising from transparency Complication arising from low voter turnout Complication arising from vulnerability to the manipulation of the elections Complication arising from low confidence in the election process Complication arising from forgery of voter id cards Complication arising from delays in the announcement of the results Complication arising from security breach. All these issues erode the credibility of elections and public faith. To them, blockchain has a perfect solution in that it is decentralized, secure, transparent, and cannot be tampered with technology. To realize our e-voting system, we built an evoting application as a smart contract on the Ethereum platform using digital wallets and solidity. A given voter is assigned tokens (gas) which are utilized every time they cast their vote in order to eliminate vote forgeries and other undesirable incidents. This blockchain-based system does not require physical polling stations; also, voting is scalable and secure with flexible consensus algorithms, cryptographic hashing, and measures in response to a 51% attack. It also incorporates fingerprint scanning, to further discourage fraud and make sure that the process is completely secure and transparent. Since these records are stored in a blockchain, the ability of a single unscrupulous agency trying to manipulate the records is very hard given that records are validated by the nodes in the network, making the voting process more secure and credible. © 2024 IEEE.</t>
  </si>
  <si>
    <t>2-s2.0-85215516275</t>
  </si>
  <si>
    <t>Mathur G.; Chauhan P.S.; Savita P.; Gupta S.; Jain P.</t>
  </si>
  <si>
    <t>Mathur, Garima (57219143396); Chauhan, Pushpraj Singh (58250717600); Savita, Pankaj (59157548300); Gupta, Shivratan (59510860000); Jain, Priyanka (59511110100)</t>
  </si>
  <si>
    <t>57219143396; 58250717600; 59157548300; 59510860000; 59511110100</t>
  </si>
  <si>
    <t>4th International Conference on Sustainable Expert Systems, ICSES 2024 - Proceedings</t>
  </si>
  <si>
    <t>https://www.scopus.com/inward/record.uri?eid=2-s2.0-85214836924&amp;doi=10.1109%2fICSES63445.2024.10763353&amp;partnerID=40&amp;md5=d75c0d627ba442f5960b0dc5de8e7194</t>
  </si>
  <si>
    <t>Ensuring a fair and secure voting mechanism is crucial for any democratic system., allowing individuals to freely express their opinions. The current reliance on Electronic Voting Machines (EVMs)., which store data locally and centrally., poses significant vulnerabilities. Local storage until election day exposes them to potential hacking and instances of 'booth hijacking' have been reported. Moreover., incidents of EVM hacking leading to election manipulation have surfaced in recent years., highlighting the need for a more robust approach to safeguarding voting integrity. Presently., there is a lack of means to verify individual votes and ensure EVM integrity. Blockchain technology., known for its decentralized and distributed nature., offers promising solutions across various industries. Integrating blockchain with e-voting systems presents an opportunity to mitigate current vulnerabilities., providing a nearly hack-proof method for recording transactions. This work proposes a secure electronic voting system built on the Ethereum blockchain and smart contracts. By enabling remote voting., it enhances accessibility while ensuring transparency and trustworthiness in the electoral process.  © 2024 IEEE.</t>
  </si>
  <si>
    <t>2-s2.0-85214836924</t>
  </si>
  <si>
    <t>Singh H.; Sinha A.</t>
  </si>
  <si>
    <t>Singh, Harikesh (57209596841); Sinha, Amit (58332554600)</t>
  </si>
  <si>
    <t>57209596841; 58332554600</t>
  </si>
  <si>
    <t>A Blockchain Framework for E-Voting</t>
  </si>
  <si>
    <t>Multimedia Tools and Applications</t>
  </si>
  <si>
    <t>83</t>
  </si>
  <si>
    <t>20</t>
  </si>
  <si>
    <t>10.1007/s11042-023-17837-x</t>
  </si>
  <si>
    <t>https://www.scopus.com/inward/record.uri?eid=2-s2.0-85180651766&amp;doi=10.1007%2fs11042-023-17837-x&amp;partnerID=40&amp;md5=500c9be72b566afbb24234cf51ad5b6c</t>
  </si>
  <si>
    <t>An electronic democratic framework can also fulfill all the rules and regulations of any governing body. The election is one of the important events for a robust democratic system in a country, but still, many people are not thinking of it as major concern for democracy. There are several issues of vote fraud, hacking of EVM (Electronic Voting Machine), election manipulation, and booth capturing within the current electoral system. In this paper, we proposed a framework for E-voting (Electronic Voting) which might resolve these issues. This framework uses Blockchain technology as a service along with an E-Voting system that addresses all restrictions. Blockchain advancements proposed a wide scope of different applications to reduce the sharing of monetary economies. The proposed framework uses proof of voter’s identity (PoVI) consensus algorithm that makes the proposed system more secure and differentiates this model from other models of E-voting systems. The objective of this paper is to clarify the utilization of Blockchain innovation as assistance for an authentic electronic democratic framework. The proposed framework evaluates the capability of distributed record advances with the assistance of illustrative contextual analysis, specifically the cycle of a political decision that improves security and minimizes the expense of facilitating a cross-country casting a ballot framework. © The Author(s), under exclusive licence to Springer Science+Business Media, LLC, part of Springer Nature 2023.</t>
  </si>
  <si>
    <t>2-s2.0-85180651766</t>
  </si>
  <si>
    <t>Jadhav J.; Ghude P.; Pashte S.; Sonawane A.</t>
  </si>
  <si>
    <t>Jadhav, Jyoti (59464722500); Ghude, Pournima (59464879200); Pashte, Sandip (59465685700); Sonawane, Aniket (59465040400)</t>
  </si>
  <si>
    <t>59464722500; 59464879200; 59465685700; 59465040400</t>
  </si>
  <si>
    <t>2024 International Conference on Advances in Computing Research on Science Engineering and Technology, ACROSET 2024</t>
  </si>
  <si>
    <t>https://www.scopus.com/inward/record.uri?eid=2-s2.0-85211435774&amp;doi=10.1109%2fACROSET62108.2024.10743966&amp;partnerID=40&amp;md5=9953921b217298bb06140ddd64c30493</t>
  </si>
  <si>
    <t>Blockchain is used to store data that is extremely secure and nearly impossible to alter or tamper with. The old voting system is widely distrusted, which makes democratic voting essential in any nation. People have witnessed violations of their fundamental rights. There are problems with other digital voting methods since there is not enough openness. It is quite difficult for the administration to win people over since most voting procedures are not open enough. This project presents a blockchain-based platform that optimizes system stability and transparency to promote a reliable voter-official interaction. The proposed technology provides a foundation for online blockchain-based voting in lieu of actual polling places. Our proposed system enables blockchain which is scalable and utilizing adaptable consensus techniques. To improve voting security, the voting system makes use of the Chain Security Algorithm. The duration of a transaction being performed in the chain, smart contracts offer a safe channel of communication between the user and the network. There has also been talk about the voting system's security based on blockchain technology. Also, the mitigation of the 51% blockchain attack and the development of cryptographic hash encryption for transactions have been detailed. © 2024 IEEE.</t>
  </si>
  <si>
    <t>2-s2.0-85211435774</t>
  </si>
  <si>
    <t>Pancholi S.C.; Nakadi A.; Chinta S.N.; Mathew R.</t>
  </si>
  <si>
    <t>Pancholi, Sahil Chintan (59538016500); Nakadi, Aditya (59538310500); Chinta, Srikar Narayana (59538594800); Mathew, Rejo (57204821704)</t>
  </si>
  <si>
    <t>59538016500; 59538310500; 59538594800; 57204821704</t>
  </si>
  <si>
    <t>Proceedings of the 5th International Conference on Data Intelligence and Cognitive Informatics, ICDICI 2024</t>
  </si>
  <si>
    <t>https://www.scopus.com/inward/record.uri?eid=2-s2.0-85216621888&amp;doi=10.1109%2fICDICI62993.2024.10810799&amp;partnerID=40&amp;md5=c8a6c6260d3e137dd2d6a3a9759773e2</t>
  </si>
  <si>
    <t>This paper is proposing a decentralized e-voting system based on the blockchain technology and facial recognition to enhance election security and transparency. The proposed methodology is through the creation of an Ethereum-based blockchain for vote recording and smart contracts for tamper-proof transactions. It ensures voter authenticity through facial recognition, which reduces all fraudulent risks. To test this system, it must be tested in simulated environments to validate that such a system is robust and scalable and prevents unauthorized access and even possible vote tampering. Results indicate that the system guarantees transparency, security, and real-time verification when used.Therefore, it is the best option for institutional or national elections. The current research thus offers a novel alternative to traditional voting procedures, which thus questions critical problems such as vote rigging and general mistrust in the electoral process. © 2024 IEEE.</t>
  </si>
  <si>
    <t>2-s2.0-85216621888</t>
  </si>
  <si>
    <t>Mannonov K.M.U.; Myeong S.</t>
  </si>
  <si>
    <t>Mannonov, Kamoliddin Murodjon ugli (59169727500); Myeong, Seunghwan (6507597689)</t>
  </si>
  <si>
    <t>59169727500; 6507597689</t>
  </si>
  <si>
    <t>Citizens’ Perception of Blockchain-Based E-Voting Systems: Focusing on TAM</t>
  </si>
  <si>
    <t xml:space="preserve">Sustainability (Switzerland) </t>
  </si>
  <si>
    <t>4387</t>
  </si>
  <si>
    <t>10.3390/su16114387</t>
  </si>
  <si>
    <t>https://www.scopus.com/inward/record.uri?eid=2-s2.0-85195786613&amp;doi=10.3390%2fsu16114387&amp;partnerID=40&amp;md5=40337d60f1ad6e0ce16698c347e4e795</t>
  </si>
  <si>
    <t>Digital transformation and new technologies have made people’s lives easier and led to great results in most areas of business and society. Implementing blockchain technology is one of the best tools for establishing sustainable smart cities and societies. In terms of sustainable governance sophisticated and secure voting systems are necessary to achieve high integrity and transparency and null election fraud, and, in environmental sustainability, e-voting systems eliminate the mass waste of paper and transportation gas emissions; namely, e-voting systems are eco-friendly with high democratic outcomes. Blockchain technology can revolutionize e-voting by increasing the security and transparency of the voting process. Integrating artificial intelligence (AI) and machine learning (ML) into blockchain-based e-voting systems further augments their effectiveness. AI algorithms can analyze voting patterns and detect irregularities, supporting the prevention of fraudulent activities and coercion. ML procedures can enhance voter authentication processes, improve accessibility for diverse demographics, and optimize the productivity of blockchain networks during peak voting periods. This study focuses on understanding citizen perceptions of blockchain-based e-voting in a smart city context using the Technology Acceptance Model (TAM). The study’s results indicate that perceived ease of use and perceived usefulness are important factors in determining citizens’ intentions to use blockchain-based e-voting. Furthermore, trust in the technology and perceived security were found to influence the usefulness of blockchain-based e-voting positively. This study provides important insights for policymakers and technologists seeking to promote the adoption of blockchain-based e-voting systems in smart cities. The findings of the research supported the research model with positive results. In conclusion, our research model encourages the adoption of a blockchain-based e-voting system to enhance the future voting environment. © 2024 by the authors.</t>
  </si>
  <si>
    <t>2-s2.0-85195786613</t>
  </si>
  <si>
    <t>Asad Edoo J.B.; Sungkur R.K.; Gomez J.M.; Precht H.; Rudolph S.</t>
  </si>
  <si>
    <t>Asad Edoo, Junaid Bin (59514709100); Sungkur, Roopesh Kevin (56094564500); Gomez, Jorge Marx (7402100609); Precht, Hauke (57192103959); Rudolph, Skady (59515483300)</t>
  </si>
  <si>
    <t>59514709100; 56094564500; 7402100609; 57192103959; 59515483300</t>
  </si>
  <si>
    <t>4th International Conference on Next Generation Computing Applications, NextComp 2024 - Proceedings</t>
  </si>
  <si>
    <t>https://www.scopus.com/inward/record.uri?eid=2-s2.0-85215068555&amp;doi=10.1109%2fNextComp63004.2024.10779646&amp;partnerID=40&amp;md5=0bfbe4447fcb574129b2720629d91592</t>
  </si>
  <si>
    <t>Being able to vote is seen as a key democratic right in many countries. Traditional means and ways of voting include the paper-based means, followed by counting. With this approach, registration procedures are sometimes difficult and the voters are expected to be physically present in the voting centers. This at times can be factors that discourage voters to vote. Electronic voting is also common but the latter can be subject many security threats, including tampering with the voting data and tampering with electronic voting systems. To overcome the issues described above, this research proposes MauVote, a novel blockchain-based voting system. The decentralized nature of blockchain eventually ensures that all transactions are immutable and recorded transparently. This greatly helps to reduce the threats of unauthorized access and alteration of data. The proposed system also makes use of OTP-based recovery and biometric authentication through a mobile app, contributing to the security of the voting process  © 2024 IEEE.</t>
  </si>
  <si>
    <t>2-s2.0-85215068555</t>
  </si>
  <si>
    <t>Rao N.V.V.S.S.; Ramesh M.; Maroor J.P.; Swapna B.; Ranga J.; Talwar S.</t>
  </si>
  <si>
    <t>Rao, Narni V. V. S. Srinivasa (59520992600); Ramesh, Mylapalli (57535388800); Maroor, Jnaneshwar Pai (57486296800); Swapna, B. (58161637000); Ranga, Jarabala (57209500960); Talwar, Suresh (58734175300)</t>
  </si>
  <si>
    <t>59520992600; 57535388800; 57486296800; 58161637000; 57209500960; 58734175300</t>
  </si>
  <si>
    <t>https://www.scopus.com/inward/record.uri?eid=2-s2.0-85215513839&amp;doi=10.1109%2fICPECTS62210.2024.10780138&amp;partnerID=40&amp;md5=ee09239e134ad14d34df546d1167196d</t>
  </si>
  <si>
    <t>Throughout the years, electronic voting has developed as an alternative to paper ballot voting to reduce duplication and errors. The outcomes of electronic voting over the past three decades suggest that it hasn't been particularly effective due to the various security and privacy issues observed throughout time. There is no limit to the use cases that may be served by blockchain technology, which are ideal for distributed economies. In this work, we suggest an electronic voting system that makes use of blockchain technology. The suggested concept is implemented as an Android app with improved safety features including authentication and permission. An individual's fingerprints are used for both authentication and authorization, complementing the use of a unique identifying key for verification. The block chain can be deployed more reliably in mass electoral voting without the need for a centralized authority body. A low-cost voting mechanism that utilizes a more secure block chain (which cannot be altered by any other voter or by a third party). © 2024 IEEE.</t>
  </si>
  <si>
    <t>2-s2.0-85215513839</t>
  </si>
  <si>
    <t>Rabia F.; Sara A.; Taoufiq G.</t>
  </si>
  <si>
    <t>Rabia, Fatih (57368384600); Sara, Arezki (57203004964); Taoufiq, Gadi (36801708100)</t>
  </si>
  <si>
    <t>57368384600; 57203004964; 36801708100</t>
  </si>
  <si>
    <t>ZkSNARKs and Ticket-Based E-Voting: A Blockchain System Proof of Concept; [ZkSNARKs y votación electrónica basada en tickets: una prueba de concepto del sistema Blockchain]</t>
  </si>
  <si>
    <t>Data and Metadata</t>
  </si>
  <si>
    <t>341</t>
  </si>
  <si>
    <t>10.56294/DM2024.341</t>
  </si>
  <si>
    <t>https://www.scopus.com/inward/record.uri?eid=2-s2.0-85210011848&amp;doi=10.56294%2fDM2024.341&amp;partnerID=40&amp;md5=996cbb735014bcf770dbb66c4f56a26a</t>
  </si>
  <si>
    <t>Most existing electronic voting systems and the traditional centralized ballot management do not meet the requirements for e-voting trustworthiness today since the rate of development in science and technology is ever-increasing. Despite the blockchain-based providers designing systems that guarantee the transparency of the election, the new systems are not exempted from threats that hackers can leverage to influence the votes. This further supports the evidence presented that Blockchain based systems have progressed but there is always more that can be done especially in terms of further strengthening the transparency, security and authentications to minimize the existing risks. In order to support these vulnerabilities, we are proposing in this paper using zK-SNARK a scheme that meets the basic requirements of electronic voting and ensures the reliability and security of voting. In this scheme, a Merkle tree is used to store each voter’s ticket where the ticket hash is created and registered into the tree’s leaf. The voter then proves that they possess a valid ticket and are eligible to vote through zk-SNARK proof, which is very secure and efficient in verifying the voter’s authenticity. This approach keeps the voting process anonymous yet allows for a fast and secure method of authenticating the voters. © 2024; Los autores.</t>
  </si>
  <si>
    <t>2-s2.0-85210011848</t>
  </si>
  <si>
    <t>Sharma M.; Singh A.; Varshney G.</t>
  </si>
  <si>
    <t>Sharma, Madhulika (59540645800); Singh, Anuj (59540706100); Varshney, Gulshan (59540678600)</t>
  </si>
  <si>
    <t>59540645800; 59540706100; 59540678600</t>
  </si>
  <si>
    <t>Enhancing electoral processes: The role of "Smart Voting Systems"</t>
  </si>
  <si>
    <t>Emerging Trends in Computer Science and Its Application</t>
  </si>
  <si>
    <t>10.1201/9781003606635-87</t>
  </si>
  <si>
    <t>https://www.scopus.com/inward/record.uri?eid=2-s2.0-85216824939&amp;doi=10.1201%2f9781003606635-87&amp;partnerID=40&amp;md5=fb8cf880050d54b53e7f8614e7c83378</t>
  </si>
  <si>
    <t>This research scrutinizes the emergence and impact of Smart Voting Systems within contemporary democratic structures. It offers a comprehensive evaluation of these systems, dissecting their functionality, security measures, and inclusive potential. Delving into various models incorporating cutting-edge technologies like blockchain, biometrics, and artificial intelligence, the study explores their pivotal role in augmenting transparency and facilitating broader access to electoral processes Through in-depth case studies and meticulous analysis, this paper unveils the multifaceted implications of Smart Voting Systems, shedding light on their capacity to bolster democratic integrity while navigating intricate concerns surrounding privacy, cybersecurity, and ethical considerations. By advocating for a balanced approach, emphasizing the critical attributes of integrity and inclusivity, the research advocates for a pathway forward in refining future electoral technologies. © 2024 selection and editorial matter, Anurag Tiwari and Manuj Darbari.</t>
  </si>
  <si>
    <t>2-s2.0-85216824939</t>
  </si>
  <si>
    <t>Singh I.; Kaur A.; Agarwal P.; Idrees S.M.</t>
  </si>
  <si>
    <t>Singh, Inderpreet (59325448300); Kaur, Amandeep (57210742870); Agarwal, Parul (57208407206); Idrees, Sheikh Mohammad (57206668261)</t>
  </si>
  <si>
    <t>59325448300; 57210742870; 57208407206; 57206668261</t>
  </si>
  <si>
    <t>Enhancing Security and Transparency in Online Voting through Blockchain Decentralization</t>
  </si>
  <si>
    <t>921</t>
  </si>
  <si>
    <t>10.1007/s42979-024-03286-2</t>
  </si>
  <si>
    <t>https://www.scopus.com/inward/record.uri?eid=2-s2.0-85205675160&amp;doi=10.1007%2fs42979-024-03286-2&amp;partnerID=40&amp;md5=2f1a7ad65081870cbb1f9f2e890ec5e2</t>
  </si>
  <si>
    <t>Most existing e-government services are centralized and rely heavily on human control. This centralized approach makes the system more susceptible to external attacks and compromises data integrity by rogue insiders. Additionally, relying on individuals to monitor and control workflows introduces errors and corruption risks. In order to guarantee security and transparency, this study proposes an automated and decentralized online voting system that makes use of blockchain technology. Compared to conventional voting techniques, it is more efficient and cost-effective, because it eliminates the need of intermediaries. The primary goal of this research is to use blockchain technology to develop a transparent and safe online voting system. In this paper, a decentralized voting system will be developed utilizing ethereum blockchain and smart contracts to ensure the voting process’s integrity. The system can be evaluated with simulated voting data to reflect real-world scenarios, focusing on security, scalability, and user-friendliness. The study also explores potential future enhancements, such as incorporating biometric authentication to further improve accessibility and security. The insights provided will be valuable to policymakers, researchers, and practitioners involved in the development, implementation, and regulation of blockchain-based voting systems. © The Author(s) 2024.</t>
  </si>
  <si>
    <t>2-s2.0-85205675160</t>
  </si>
  <si>
    <t>Bang L.K.; Khanh H.V.; Triet M.N.; Hung N.N.; Trinh P.D.; Bang H.N.; Anh N.T.; Ngan K.T.N.</t>
  </si>
  <si>
    <t>Bang, Le K. (58604835800); Khanh, Hong Vo (57208757731); Triet, Minh Nguyen (59425740400); Hung, N.N. (58746778800); Trinh, Phung Dang (59163664700); Bang, Hai Ngo (59425748200); Anh, Nguyen T. (58199539500); Ngan, K. T. Nguyen (59397412500)</t>
  </si>
  <si>
    <t>58604835800; 57208757731; 59425740400; 58746778800; 59163664700; 59425748200; 58199539500; 59397412500</t>
  </si>
  <si>
    <t>Enhancing Election Security Through Blockchain: An In-Depth Study of Encrypted NFTs and Smart Contracts</t>
  </si>
  <si>
    <t xml:space="preserve">Lecture Notes in Computer Science (including subseries Lecture Notes in Artificial Intelligence and Lecture Notes in Bioinformatics) </t>
  </si>
  <si>
    <t>15423 LNCS</t>
  </si>
  <si>
    <t>10.1007/978-3-031-77153-8_3</t>
  </si>
  <si>
    <t>https://www.scopus.com/inward/record.uri?eid=2-s2.0-85210265158&amp;doi=10.1007%2f978-3-031-77153-8_3&amp;partnerID=40&amp;md5=c434d59fdaeff745839b2723d17a74aa</t>
  </si>
  <si>
    <t>This paper presents a blockchain-based framework designed to address current challenges in electoral systems, including security vulnerabilities, transparency issues, and inefficiencies. By integrating blockchain technology, smart contracts, encrypted Non-Fungible Tokens (NFTs), and the InterPlanetary File System (IPFS), our system aims to enhance the security, transparency, and operational efficiency of voting processes. Through a detailed evaluation across four EVM-compatible blockchain platforms-Binance Smart Chain, Polygon, Fantom, and Celo-we assess the adaptability, performance, and economic efficiency of the proposed system. The study reveals potential benefits in using blockchain technology to manage voting records effectively, providing a secure, accessible, and efficient solution for contemporary electoral challenges.  © The Author(s), under exclusive license to Springer Nature Switzerland AG 2025.</t>
  </si>
  <si>
    <t>2-s2.0-85210265158</t>
  </si>
  <si>
    <t>Spanos A.; Kantzavelou I.</t>
  </si>
  <si>
    <t>Spanos, Achilleas (58530593000); Kantzavelou, Ioanna (24831756200)</t>
  </si>
  <si>
    <t>58530593000; 24831756200</t>
  </si>
  <si>
    <t>EtherVote: a secure smart contract-based e-voting system</t>
  </si>
  <si>
    <t>Wireless Networks</t>
  </si>
  <si>
    <t>10.1007/s11276-024-03818-x</t>
  </si>
  <si>
    <t>https://www.scopus.com/inward/record.uri?eid=2-s2.0-85200594878&amp;doi=10.1007%2fs11276-024-03818-x&amp;partnerID=40&amp;md5=e4af3f0dfd8ef26955f689a4da64d609</t>
  </si>
  <si>
    <t>Conventional electing procedures cannot fulfill advanced requirements in modern times. Secure electronic voting systems have been a concern of many researchers for years to replace traditional practices. Decentralized approaches, such as Blockchain technology, are essential to provide compulsory guarantees for secure voting platforms, that hold the properties of transparency, immutability, and confidentiality. This paper presents EtherVote, a secure decentralized electronic voting system, which is based on the Ethereum Blockchain network. The EtherVote is a serverless e-voting model, relying solely on Ethereum and smart contracts, that does not include a database, and thus it enhances security and privacy. The model incorporates an effective method for voter registration and identification to strengthen security. The main properties of EtherVote include encrypted votes, efficiency in handling elections with numerous participants, and simplicity. The system is tested and evaluated, vulnerabilities and possible attacks are exposed through a security analysis, and anonymity, integrity, and unlinkability are retained. © The Author(s), under exclusive licence to Springer Science+Business Media, LLC, part of Springer Nature 2024.</t>
  </si>
  <si>
    <t>2-s2.0-85200594878</t>
  </si>
  <si>
    <t>Sui Z.; Zhao L.</t>
  </si>
  <si>
    <t>Sui, Zhimei (57208212735); Zhao, Liangrong (57210557243)</t>
  </si>
  <si>
    <t>57208212735; 57210557243</t>
  </si>
  <si>
    <t>A2V: Anonymous and Accountable Voting Framework via Blockchain</t>
  </si>
  <si>
    <t>14904 LNCS</t>
  </si>
  <si>
    <t>10.1007/978-981-96-0957-4_18</t>
  </si>
  <si>
    <t>https://www.scopus.com/inward/record.uri?eid=2-s2.0-85219165553&amp;doi=10.1007%2f978-981-96-0957-4_18&amp;partnerID=40&amp;md5=e62dc23fb3894d3ff483b14830a18bb0</t>
  </si>
  <si>
    <t>This paper introduces, A2V, a decentralized e-voting framework utilizing blockchain and Public Key Infrastructure (PKI) for anonymous voting and vote auditing. A2V employs a (t, n)-threshold secret sharing scheme to distribute voter identities among an auditing committee, enhancing security and reducing the risk of fraud voting. Votes are encrypted and recorded on an immutable blockchain, with continuous monitoring for anomalies like double voting. If a fraud vote is suspected, the system reconstructs identities from shares to verify voters and address cheaters. We provide necessary pseudocode, smart contract functions, and an illustrative diagram to demonstrate the system’s implementation and flow. We also discuss its security and performance to demonstrate that A2V can be implemented securely. © The Author(s), under exclusive license to Springer Nature Singapore Pte Ltd. 2025.</t>
  </si>
  <si>
    <t>2-s2.0-85219165553</t>
  </si>
  <si>
    <t>Sharp M.; Njilla L.; Huang C.-T.; Geng T.</t>
  </si>
  <si>
    <t>Sharp, Matthew (58973952700); Njilla, Laurent (57038923900); Huang, Chin-Tser (8154036900); Geng, Tieming (57200947136)</t>
  </si>
  <si>
    <t>58973952700; 57038923900; 8154036900; 57200947136</t>
  </si>
  <si>
    <t>Blockchain-Based E-Voting Mechanisms: A Survey and a Proposal †</t>
  </si>
  <si>
    <t>Network</t>
  </si>
  <si>
    <t>4</t>
  </si>
  <si>
    <t>10.3390/network4040021</t>
  </si>
  <si>
    <t>https://www.scopus.com/inward/record.uri?eid=2-s2.0-85213450580&amp;doi=10.3390%2fnetwork4040021&amp;partnerID=40&amp;md5=51bbe8ece1e3a37297eb381e58ef9597</t>
  </si>
  <si>
    <t>Advancements in blockchain technology and network technology are bringing in a new era in electronic voting systems. These systems are characterized by enhanced security, efficiency, and accessibility. In this paper, we compose a comparative analysis of blockchain-based electronic voting (e-voting) systems using blockchain technology, cryptographic techniques, counting methods, and security requirements. The core of the analysis involves a detailed examination of blockchain-based electronic voting systems, focusing on the variations in architecture, cryptographic techniques, vote counting methods, and security. We also introduce a novel blockchain-based e-voting system, which integrates advanced methodologies, including the Borda count and Condorcet method, into e-voting systems for improved accuracy and representation in vote tallying. The system’s design features a flexible and amendable blockchain structure, ensuring robustness and security. Practical implementation on a Raspberry Pi 3 Model B+ demonstrates the system’s feasibility and adaptability in diverse environments. Our study of the evolution of e-voting systems and the incorporation of blockchain technology contributes to the development of secure, transparent, and efficient solutions for modern democratic governance. © 2024 by the authors.</t>
  </si>
  <si>
    <t>2-s2.0-85213450580</t>
  </si>
  <si>
    <t>Ohize H.O.; Onumanyi A.J.; Umar B.U.; Ajao L.A.; Isah R.O.; Dogo E.M.; Nuhu B.K.; Olaniyi O.M.; Ambafi J.G.; Sheidu V.B.; Ibrahim M.M.</t>
  </si>
  <si>
    <t>Ohize, Henry O. (36701909000); Onumanyi, Adeiza James (35219216600); Umar, Buhari U. (57202046329); Ajao, Lukman A. (57194237345); Isah, Rabiu O. (59449256200); Dogo, Eustace M. (56039094700); Nuhu, Bello K. (57221279321); Olaniyi, Olayemi M. (36504804800); Ambafi, James G. (56801377900); Sheidu, Vincent B. (59449256300); Ibrahim, Muhammad M. (59449401800)</t>
  </si>
  <si>
    <t>36701909000; 35219216600; 57202046329; 57194237345; 59449256200; 56039094700; 57221279321; 36504804800; 56801377900; 59449256300; 59449401800</t>
  </si>
  <si>
    <t>Blockchain for securing electronic voting systems: a survey of architectures, trends, solutions, and challenges</t>
  </si>
  <si>
    <t>Cluster Computing</t>
  </si>
  <si>
    <t>28</t>
  </si>
  <si>
    <t>132</t>
  </si>
  <si>
    <t>10.1007/s10586-024-04709-8</t>
  </si>
  <si>
    <t>https://www.scopus.com/inward/record.uri?eid=2-s2.0-85210596670&amp;doi=10.1007%2fs10586-024-04709-8&amp;partnerID=40&amp;md5=86fa0baf9854e8aea98ab6e0c79ed830</t>
  </si>
  <si>
    <t>Electronic voting (e-voting) systems are gaining increasing attention as a means to modernize electoral processes, enhance transparency, and boost voters’ participation. In recent years, significant developments have occurred in the study of e-voting and blockchain technology systems, hence reshaping many electoral systems globally. For example, real-world implementations of blockchain-based e-voting have been explored in various countries, such as Estonia and Switzerland, which demonstrates the potential of blockchain to enhance the security and transparency of elections. Thus, in this paper, we present a survey of the latest trends in the development of e-voting systems, focusing on the integration of blockchain technology as a promising solution to address various concerns in e-voting, including security, transparency, auditability, and voting integrity. This survey is important because existing survey articles do not cover the latest advancements in blockchain technology for e-voting, particularly as it relates to architecture, global trends, and current concerns in the developmental process. Thus, we address this gap by providing an encompassing overview of architectures, developments, concerns, and solutions in e-voting systems based on the use of blockchain technology. Specifically, a concise summary of the information necessary for implementing blockchain-based e-voting solutions is provided. Furthermore, we discuss recent advances in blockchain systems, which aim to enhance scalability and performance in large-scale voting scenarios. We also highlight the fact that the implementation of blockchain-based e-voting systems faces challenges, including cybersecurity risks, resource intensity, and the need for robust infrastructure, which must be addressed to ensure the scalability and reliability of these systems. This survey also points to the ongoing development in the field, highlighting future research directions such as improving the efficiency of blockchain algorithms and integrating advanced cryptographic techniques to further enhance security and trust in e-voting systems. Hence, by analyzing the current state of e-voting systems and blockchain technology, insights have been provided into the opportunities and challenges in the field with opportunities for future research and development efforts aimed at creating more secure, transparent, and inclusive electoral processes. © The Author(s) 2024.</t>
  </si>
  <si>
    <t>2-s2.0-85210596670</t>
  </si>
  <si>
    <t>Adeniyi J.K.; Ajagbe S.A.; Adeniyi E.A.; Mudali P.; Adigun M.O.; Adeniyi T.T.; Ajibola O.</t>
  </si>
  <si>
    <t>Adeniyi, Jide Kehinde (57219422316); Ajagbe, Sunday Adeola (57337027700); Adeniyi, Emmanuel Abidemi (57205631460); Mudali, Pragasen (22035688200); Adigun, Matthew Olusegun (9248875600); Adeniyi, Tunde Taiwo (57220770062); Ajibola, Ojo (58850067600)</t>
  </si>
  <si>
    <t>57219422316; 57337027700; 57205631460; 22035688200; 9248875600; 57220770062; 58850067600</t>
  </si>
  <si>
    <t>A biometrics-generated private/public key cryptography for a blockchain-based e-voting system</t>
  </si>
  <si>
    <t>Egyptian Informatics Journal</t>
  </si>
  <si>
    <t>25</t>
  </si>
  <si>
    <t>100447</t>
  </si>
  <si>
    <t>10.1016/j.eij.2024.100447</t>
  </si>
  <si>
    <t>https://www.scopus.com/inward/record.uri?eid=2-s2.0-85183451683&amp;doi=10.1016%2fj.eij.2024.100447&amp;partnerID=40&amp;md5=7e860a65443140f7cec926eb543a1bde</t>
  </si>
  <si>
    <t>Voting aims to provide the best decision or select the most selected option for the largest group of voters. Malicious parties gaining access, and otherwise tampering with election results, or the votes make this effort counterproductive. To alleviate this, this study examined the introduction of blockchain. The transparent and immutable nature of the blockchain makes this data impossible to alter and allows the election results to be transparent. To further increase the transparency of the system while keeping voters anonymous, a biometric based cryptography was introduced. The biometric was introduced as the source for the private key for each voter while a public was generated to act as the identity of the voter. The biometric trait of each individual is unique and cannot be forged, hence the identity of the voter is secured. The public key available cannot be traced by to the private key, hence, identity of the voter is anonymous. The system showed an encouraging performance after testing. © 2023</t>
  </si>
  <si>
    <t>2-s2.0-85183451683</t>
  </si>
  <si>
    <t>Elhoseny M.; Alyami H.; Altuwairiqi M.; Dutta P.; Veerasamy B.D.; Shukla P.K.</t>
  </si>
  <si>
    <t>Elhoseny, M. (57148260400); Alyami, Hashem (57073795200); Altuwairiqi, Majid (57208552704); Dutta, Papiya (35291702200); Veerasamy, Bala Dhandayuthapani (35786451100); Shukla, Piyush Kumar (56599752300)</t>
  </si>
  <si>
    <t>57148260400; 57073795200; 57208552704; 35291702200; 35786451100; 56599752300</t>
  </si>
  <si>
    <t>An efficient and secured voting system using blockchain and hybrid validation technique with deep learning</t>
  </si>
  <si>
    <t>Peer-to-Peer Networking and Applications</t>
  </si>
  <si>
    <t>70</t>
  </si>
  <si>
    <t>10.1007/s12083-024-01849-x</t>
  </si>
  <si>
    <t>https://www.scopus.com/inward/record.uri?eid=2-s2.0-85217626995&amp;doi=10.1007%2fs12083-024-01849-x&amp;partnerID=40&amp;md5=8e0c6da656dab22d5f90b64a46d440fb</t>
  </si>
  <si>
    <t>Blockchain is a distributed mechanism based on consensus process for storing the securing information. The traditional models used proof of work, proof of stake-based consensus mechanisms which affected the energy consumption and adaptability for the voting framework. Thus, the proposed study provided a secure and efficient voting system using blockchain and hybrid validation techniques. To store the data in block chain votes polled in polling stations are encrypted using a hybrid encryption method that is homomorphic assisted hash-based encryption (HAHE) approach. The polled votes are encrypted using paillier homomorphic encryption and converted to hash value, then the combined data is stored in the block chain by using smart contract. This preserves privacy, immutability and transparency. The security of stored data is verified using Validation based Elliptic curve with Symmetric Bilinear Pairing concept (VEcSBP). The usage of smart contracts eliminates the interventions of third-party in blockchain network transactions. Lastly more precise voting results are provided by using Hybrid Practical Byzantine Fault Tolerance with Authority (HPBFTA) based approach. HPBFTA is the combination of practical Byzantine fault tolerance (PBFT) consensus mechanism and enhanced proof of authority (EPoA) to certify that the vote is not altered or degraded. To further enhance the security of the proposed voting system, we implemented a Deep Learning-Based Threat Detection System utilizing Convolutional Neural Networks (CNNs). Finally evaluated the performances by comparing with existing studies, the results achieved by proposed method is encryption time of 0.6025 s and decryption time 0.0733 s. The existing Elliptic Curve Cryptography (ECC), Rivest–Shamir–Adleman (RSA), Advanced Encryption Standard (AES), Homomorphic and Identity-Based Encryption (IBE) methods achieved encryption time is 0.67 s, 0.69 s, 0.63 s, 0.73 s and 0.65 s, decryption time taken by existing methods are 0.094 s, 0.10 s, 0.10 s, 0.48 s and 0.25 s respectively. The throughput obtained by proposed method is 64.3 Tps, existing methods are PoW-4.49Tps, PoS-24.85Tps, PSC-BC + sharding-62.05Tps. The delay obtained by proposed method is 1.29 ms, existing methods are PoW-59.52 s, PoS-10.67 s, PSC-BC + sharding-25.55 s. The processing time taken by proposed method is 37.19 ms, existing methods are e-voting without access control is 146.28 ms, e-voting with Discretionary Access Control (DAC) is 109.09 ms and SC-BC is 58.68 ms. © The Author(s), under exclusive licence to Springer Science+Business Media, LLC, part of Springer Nature 2025.</t>
  </si>
  <si>
    <t>2-s2.0-85217626995</t>
  </si>
  <si>
    <t>Dabpimjub D.; Kiattisin S.</t>
  </si>
  <si>
    <t>Dabpimjub, Danai (59367468900); Kiattisin, Supaporn (25655027300)</t>
  </si>
  <si>
    <t>59367468900; 25655027300</t>
  </si>
  <si>
    <t>Success Factors for Conceptual Digital Voting Model</t>
  </si>
  <si>
    <t>Journal of Mobile Multimedia</t>
  </si>
  <si>
    <t>10.13052/jmm1550-4646.2042</t>
  </si>
  <si>
    <t>https://www.scopus.com/inward/record.uri?eid=2-s2.0-85206479604&amp;doi=10.13052%2fjmm1550-4646.2042&amp;partnerID=40&amp;md5=4e3321ab4d09e2c185ed61a1723313c8</t>
  </si>
  <si>
    <t>With the advancement of technology in the digital age, blockchain technology has evolved into a technology critical to delivering secure and reliable decentralized applications. An application that has brought blockchain technology is elections to close the gap in traditional elections for transparency and credibility However, in COVID-19, bringing this technology to change elections allows access to all citizens to be able to vote. This research uses a structural equation model (SEM) questionnaire to explore the success factors of election implementation using blockchain technology was analysed from 400 voters who responded to the questionnaire using Mplus Version 7. This research has prepared a conceptual model supporting the effecting factors in implementing an election system using blockchain technology with voters The researcher has created an electoral system using blockchain technology that is readily available. Technology acceptance factor and credibility were utilized from the voters’ point of view in 9 Factors. Those interested in applying the model to improve elections using blockchain technology can study to improve elections. In addition, Conceptual model ideas were used to develop a model for acceptance and trust in elections using blockchain technology. © 2024 River Publishers.</t>
  </si>
  <si>
    <t>2-s2.0-85206479604</t>
  </si>
  <si>
    <t>Barrón I.A.R.; Escalona D.F.; Anaya E.A.; Garcia G.G.</t>
  </si>
  <si>
    <t>Barrón, Isaac Alejandro Rivera (59459443600); Escalona, David Flores (58186567900); Anaya, Eleazar Aguirre (57189238867); Garcia, Gina Gallegos (59121383200)</t>
  </si>
  <si>
    <t>59459443600; 58186567900; 57189238867; 59121383200</t>
  </si>
  <si>
    <t>Tlaotic: Blockchain-Based Digital Ballot Box Compatible with Mexican Electoral Processes</t>
  </si>
  <si>
    <t>2024 7th IEEE Biennial Congress of Argentina, ARGENCON 2024</t>
  </si>
  <si>
    <t>10.1109/ARGENCON62399.2024.10735899</t>
  </si>
  <si>
    <t>https://www.scopus.com/inward/record.uri?eid=2-s2.0-85211170632&amp;doi=10.1109%2fARGENCON62399.2024.10735899&amp;partnerID=40&amp;md5=c522e0d857fc51c34319deeb9a6afec7</t>
  </si>
  <si>
    <t>In recent years, previous research presented digital voting systems based on blockchain, and some used in digital elections. For the present investigation, it is essential to address the ballot box in a unitary manner as a component, to ensure transparency in the receipt and storage of votes. This article presents a prototype of a digital ballot box based on blockchain technology, designed to comply with Mexican regulations and preserve the fundamental characteristics of a ballot box. Blockchain properties were adapted to offer transparency, auditing and monitoring by citizens in the reception and storage of votes. The ballot box is flexible for integration into voting systems, electoral processes and ballots. The design process combined qualitative, quantitative and experimental analysis to determine the technical parameters of the prototype. Performance and resource consumption of blockchain nodes results was obtained from the experimental stage. Finally, implementation recommendations are presented. © 2024 IEEE.</t>
  </si>
  <si>
    <t>2-s2.0-85211170632</t>
  </si>
  <si>
    <t>Ahmed Joni S.; Rahat R.; Tasnin N.; Ghose P.; Biswas M.</t>
  </si>
  <si>
    <t>Ahmed Joni, Sohel (59390289100); Rahat, Rabiul (59155635500); Tasnin, Nishat (59156012700); Ghose, Partho (57887953400); Biswas, Milon (57188669162)</t>
  </si>
  <si>
    <t>59390289100; 59155635500; 59156012700; 57887953400; 57188669162</t>
  </si>
  <si>
    <t>Enhancing Electoral Integrity: A Hybrid Blockchain-Based E-Voting System with Deep Learning and Post-quantum Cryptography</t>
  </si>
  <si>
    <t>1034 LNNS</t>
  </si>
  <si>
    <t>10.1007/978-981-97-3937-0_47</t>
  </si>
  <si>
    <t>https://www.scopus.com/inward/record.uri?eid=2-s2.0-85207834304&amp;doi=10.1007%2f978-981-97-3937-0_47&amp;partnerID=40&amp;md5=49c5fe71b1906e2436ef1069c61cdb16</t>
  </si>
  <si>
    <t>Voting is a fundamental right of citizens in a democratic country and crucial for any thriving democracy. Reliable voting systems are essential for free and fair elections in the modern era. Biometric Electronic Voting Machines (EVM) address many issues with paper ballot systems, but their closed-source nature undermines voter trust. Traditional election systems are also vulnerable to cyberattacks. This paper proposes a hybrid blockchain-based e-voting system (PQHAC-Bchain) to address the limitations of conventional e-voting systems and ensure a secure, auditable, tamper-proof, transparent, and privacy-preserving voting process. A scripting system for the Proposed blockchain facilitates a limited set of predefined operations for each layer, helping authoritative figures manage the election securely. This research uses Deepface face recognition and facial attribute analysis framework to confirm voter identity and prevent fraudulent voting. This research proposes a token-based approach to ensure secure and transparent voter identification while simultaneously preventing instances of double voting. This proposed blockchain system includes Post-quantum cryptography to protect against attacks from quantum computers. Through the integration of these technologies, an E-voting system that is both secure and transparent has been proposed in this paper. This system provides voters with the assurance that their votes are being accurately counted while safeguarding their privacy. © The Author(s), under exclusive license to Springer Nature Singapore Pte Ltd. 2025.</t>
  </si>
  <si>
    <t>2-s2.0-85207834304</t>
  </si>
  <si>
    <t>Berkani A.-S.; Moumen H.; Benharzallah S.; Achouri Y.; Kechadi M.T.</t>
  </si>
  <si>
    <t>Berkani, Ahmed-Sami (57204913638); Moumen, Hamouma (36630888700); Benharzallah, Saber (42660981900); Achouri, Youssouf (58775737300); Kechadi, Mohand Tahar (59601563500)</t>
  </si>
  <si>
    <t>57204913638; 36630888700; 42660981900; 58775737300; 59601563500</t>
  </si>
  <si>
    <t>2024 1st International Conference on Innovative and Intelligent Information Technologies, IC3IT 2024</t>
  </si>
  <si>
    <t>https://www.scopus.com/inward/record.uri?eid=2-s2.0-85218638206&amp;doi=10.1109%2fIC3IT63743.2024.10869355&amp;partnerID=40&amp;md5=4e88b046c8d53c8e3c967046fe8ec23d</t>
  </si>
  <si>
    <t>In this work we propose a privacy-preserving, blockchain-enabled e-voting system that integrates Linkable Ring Signatures (LRS) to ensure a secure, scalable, and privacypreserving solution for modern e-voting, providing a framework for trusted and transparent electoral processes in the digital age. Our system ensures voter anonymity while preventing double voting through the use of a linkability tag, while blockchain technology is employed to provide an immutable and transparent ledger for vote recording. The InterPlanetary File System (IPFS) is utilized for decentralized and GDPR-compliant storage of public keys. Performance analysis shows scalability challenges for LRS in large elections, but the system remains efficient for small scale use. Future work will focus on optimizing scalability for larger deployments.  © 2024 IEEE.</t>
  </si>
  <si>
    <t>2-s2.0-85218638206</t>
  </si>
  <si>
    <t>Chouhan S.; Sharma G.</t>
  </si>
  <si>
    <t>Chouhan, Suniti (58193344600); Sharma, Gajanand (57219854830)</t>
  </si>
  <si>
    <t>58193344600; 57219854830</t>
  </si>
  <si>
    <t>Online voting system model for secure voting using blockchain and Blake2B</t>
  </si>
  <si>
    <t>3217</t>
  </si>
  <si>
    <t>020028</t>
  </si>
  <si>
    <t>10.1063/5.0234306</t>
  </si>
  <si>
    <t>https://www.scopus.com/inward/record.uri?eid=2-s2.0-85214371160&amp;doi=10.1063%2f5.0234306&amp;partnerID=40&amp;md5=5a32ec623b017b8e25f1d586bca2a960</t>
  </si>
  <si>
    <t>Online voting tools and election voting systems allow you to make important decisions with a group of people. These voting tools are systematic and verifiable, which means that your group's input can't be tampered with. It might be used once a year at an event, time of the year, or it might remain ongoing. Examples would include anonymous employee feedback surveys. With over 900 million smartphone users in the world, we recommend using an online voting system. Online voting is fair because it's only affected by the people who have internet/smartphone access. It can also be accessed from anywhere in the world. The system we're proposing suggests using an effective identity verification blockchain like the Aadhar Card or Driving License. When you combine it with fingerprint and photo rotation, you can create a much more secure system that is impossible to hack and counterfeit your identity. The blockchain is generated for the specific function of the election when a user casts their vote. The identity of the user is encrypted and clubbed together with the block to verify that no more than one individual has voted. The objective of the proposed work is to provide an innovative approach to voting and also a more secure way of casting the vote with the usage of blockchain. Using the suggested model, we can not only save time while waiting in line at the ballot box by casting a vote but also increase the percentage of votes and reduce the costs involved in elections. © 2024 Author(s).</t>
  </si>
  <si>
    <t>2-s2.0-85214371160</t>
  </si>
  <si>
    <t>Sathya S.P.A.; Safwan S.S.M.; Archuthan T.A.; Yogeshwar S.</t>
  </si>
  <si>
    <t>Sathya, S. Ponni alias (59265051900); Safwan, S. S. Muhammed (59529440100); Archuthan, T.A. (59530011200); Yogeshwar, S. (58576506800)</t>
  </si>
  <si>
    <t>59265051900; 59529440100; 59530011200; 58576506800</t>
  </si>
  <si>
    <t>Revolutionizing Indian Elections: Introducing Blockchain to Ballot Based Voting</t>
  </si>
  <si>
    <t>1127 LNNS</t>
  </si>
  <si>
    <t>10.1007/978-981-97-7360-2_24</t>
  </si>
  <si>
    <t>https://www.scopus.com/inward/record.uri?eid=2-s2.0-85216090837&amp;doi=10.1007%2f978-981-97-7360-2_24&amp;partnerID=40&amp;md5=9c3c7dde3fe5616e42a1fffc0baa8262</t>
  </si>
  <si>
    <t>Utilizing blockchain technology, the voting system aims to provide user-friendly voting with greater transparency and improved security. The proposed system addresses the shortcomings of traditional electoral systems, such as transparency and security. Blockchain, known for being decentralized and immutable, provides security and transparency to overcome various challenges of traditional voting mechanisms, such as fraud and tampering processes. It aims to create a reliable voting system that can be audited by ensuring that everyone votes honestly. Popular front-end frameworks will be used to build the proposed new approach, making it user-friendly. Using cryptographic techniques, the system provides anonymity, verifiability, and resistance to tampering, thus creating greater trust between voters and stakeholders. Furthermore, blockchain-based implementation has the potential to streamline the election process, reduce administrative costs, and reduce the risk of electoral malpractice. This paper provides a comprehensive analysis of the technological considerations, challenges, and opportunities associated with blockchain adoption in elections around the world. The proposed Elliptic Curve Digital Signature Algorithm (ECDSA) and Secure Hash Algorithm (SHA-256) ensure the security and transparency of the voting process. The results of the implementation show that it is a functional and safe e-voting system that addresses the issue of voter fraud in e-voting. © The Author(s), under exclusive license to Springer Nature Singapore Pte Ltd. 2024.</t>
  </si>
  <si>
    <t>2-s2.0-85216090837</t>
  </si>
  <si>
    <t>Zhang J.; Wu C.; Sherratt R.S.; Wang J.</t>
  </si>
  <si>
    <t>Zhang, Jingyu (57189660023); Wu, Chenghao (58983772700); Sherratt, R. Simon (7004090619); Wang, Jin (58179132600)</t>
  </si>
  <si>
    <t>57189660023; 58983772700; 7004090619; 58179132600</t>
  </si>
  <si>
    <t>https://www.scopus.com/inward/record.uri?eid=2-s2.0-85211007291&amp;doi=10.1109%2fJIOT.2024.3507366&amp;partnerID=40&amp;md5=0edb8813e04079fe85bd2d0ed6f27f01</t>
  </si>
  <si>
    <t>With the rapid development of the Internet of Things (IoT) and blockchain technology, e-voting has been widely used in all aspects of people's lives. However, there is a common problem in the vast majority of e-voting solutions: the inability to complete vote counting without a trusted third-party organization, which may lead to security risks. When designing an e-voting system, ensuring the trustworthiness of the voting results as well as protecting the privacy of the voters are always the most important issues. To address this challenge, we propose ISE-Voting, an Improved Secure and Efficient (ISE) evoting scheme for blockchain-assisted IoT devices. Our proposed ISE-Voting achieves voter privacy anonymity, distributed vote counting, and public verifiability of counting results in e-voting systems by using secret-sharing and identity-based ring signatures in the blockchain system. In addition, we introduce a Cloud Service Provider (CSP), which is used to share the computational pressure of the system and assist ISE-Voting to complete the final counting. According to the experimental analysis and results, our scheme is not only able to meet the basic security goals of satisfying correctness, anonymity, unforgeability and verifiability, and provide 128-bit identity security for the voters in the post-quantum environment. Moreover, it can complete the distributed counting of voters' ballots within an effective time, which provides a feasible solution for future e-voting systems.  © 2014 IEEE.</t>
  </si>
  <si>
    <t>2-s2.0-85211007291</t>
  </si>
  <si>
    <t>Somasekhar G.; Jinka S.; Kanekal C.K.; Marouthu A.</t>
  </si>
  <si>
    <t>Somasekhar, Giddaluru (56880207200); Jinka, Sreedhar (59464810000); Kanekal, Chinna Kullayappa (57204933893); Marouthu, Anusha (57024254000)</t>
  </si>
  <si>
    <t>56880207200; 59464810000; 57204933893; 57024254000</t>
  </si>
  <si>
    <t>Digital Voting with Blockchain using Interplanetary File System and Practical Byzantine Fault Tolerance</t>
  </si>
  <si>
    <t>Engineering, Technology and Applied Science Research</t>
  </si>
  <si>
    <t>10.48084/etasr.8440</t>
  </si>
  <si>
    <t>https://www.scopus.com/inward/record.uri?eid=2-s2.0-85211483827&amp;doi=10.48084%2fetasr.8440&amp;partnerID=40&amp;md5=952b3f55de9550b1afa7b28c4239c8ef</t>
  </si>
  <si>
    <t>Traditional voting schemes are often overwhelmed by problems such as deception, influence, and incompetence, which can be resolved by applying blockchain technology with transparency, decentralization, and immutability. This study proposes a safe and indisputable digital voting system with blockchain technology to maintain the integrity of the voting procedure. The reliability and privacy of the voting procedure are upheld with distributed ledger technology and cryptographic techniques. The essence of the proposed method is the immutability of the blockchain ledger, which ensures a tamper-proof record of each cast vote, promoting transparency and offering a way of audit for free verification. The proposed method employs cryptographic protocols to protect individual votes while preserving complete transparency and verifiability of the voting procedure. The InterPlanetary Filesystem (IPFS) is applied to ensure data integrity. Moreover, the practical Byzantine Fault Tolerance (pBFT) consensus algorithm is utilized to remove glitches in distributed settings. The proposed approach provides a decentralized platform where voters can cast their votes from anywhere without difficulty using an internet connection, eliminating the need for physical ballot papers and polling stations. Using immutable ledger and cryptographic security aspects in blockchain, the reliability of the voting procedure can be protected while maintaining voter anonymity and confidentiality. Finally, it is shown that the proposed scheme outweighs other existing approaches. © by the authors.</t>
  </si>
  <si>
    <t>2-s2.0-85211483827</t>
  </si>
  <si>
    <t>Bharwani D.D.; Ng P.C.; Mohan P.M.</t>
  </si>
  <si>
    <t>Bharwani, Diren D (59535825300); Ng, Pai Chet (57191162859); Mohan, Purnima Murali (56132392700)</t>
  </si>
  <si>
    <t>59535825300; 57191162859; 56132392700</t>
  </si>
  <si>
    <t>2024 IEEE 10th World Forum on Internet of Things, WF-IoT 2024</t>
  </si>
  <si>
    <t>https://www.scopus.com/inward/record.uri?eid=2-s2.0-85216575245&amp;doi=10.1109%2fWF-IoT62078.2024.10811413&amp;partnerID=40&amp;md5=5d083b8bcb2c0d180a11628d689d42a9</t>
  </si>
  <si>
    <t>This paper introduces a blockchain-based electronic voting (e-voting) system aimed at addressing the inefficiencies and security vulnerabilities of traditional and digital voting methods. Traditional voting is often slow and cumbersome, particularly for overseas voters, while existing digital methods compromise on security, deterring their adoption for national elections. Our proposed system leverages blockchain technology to create an immutable and transparent ledger, thereby enhancing the integrity and security of the voting process. Utilizing serverless cloud technologies, it also achieves scalable resource allocation, which significantly cuts operational costs. Specifically, we employ the Hyperledger blockchain with a RAFT consensus mechanism for maintenance of security rather than as a direct source of security, and the Paillier cryptosystem to ensure vote encryption and voter privacy. Initial results indicate a dramatic reduction in vote processing times - from hours to seconds - and considerable cost savings in managing overseas voting logistics. This scalable model demonstrates the potential to make e-voting a practical and secure option for national elections, enhancing accessibility while ensuring high security and transparency. The source code is made openly accessible here: https://github.com/direnbharwani/evote-captsone.  © 2024 IEEE.</t>
  </si>
  <si>
    <t>2-s2.0-85216575245</t>
  </si>
  <si>
    <t>Bandhu K.C.; Litoriya R.; Deo A.; Gupta S.; Satwani R.; Deshmukh R.; Lavvanshi R.K.; Khan M.A.</t>
  </si>
  <si>
    <t>Bandhu, Kailash Chandra (57188769065); Litoriya, Ratnesh (36069553100); Deo, Arpit (57226505796); Gupta, Sanket (57551519400); Satwani, Ravish (59399299400); Deshmukh, Rishee (59398853800); Lavvanshi, Rohit Kumar (59398414800); Khan, Mubeen Ahmed (57211550650)</t>
  </si>
  <si>
    <t>57188769065; 36069553100; 57226505796; 57551519400; 59399299400; 59398853800; 59398414800; 57211550650</t>
  </si>
  <si>
    <t>Blockchain powered e-voting: a step towards transparent governance</t>
  </si>
  <si>
    <t>International Journal of Electronic Governance</t>
  </si>
  <si>
    <t>10.1504/IJEG.2024.142405</t>
  </si>
  <si>
    <t>https://www.scopus.com/inward/record.uri?eid=2-s2.0-85208379691&amp;doi=10.1504%2fIJEG.2024.142405&amp;partnerID=40&amp;md5=f870ea38e52796c271a7e3ecca30cde2</t>
  </si>
  <si>
    <t>Elections hold immense significance in shaping the leadership of a nation or organisation, serving as a pivotal moment that influences the trajectory of the entity involved. Despite their centrality to modern democratic systems, elections face a significant hurdle: widespread mistrust in the electoral process. This pervasive lack of confidence poses a substantial threat to the democratic framework, even in the case of prominent democracies such as India and US, where inherent flaws persist in the electoral system. Issues such as vote rigging, electronic voting machine (EVM) hacking, election manipulation, and polling booth capturing remain prominent concerns within the current voting paradigm. Leveraging blockchain for electronic voting systems offers an effective solution to alleviate the prevailing apprehensions associated with e-voting. By incorporating blockchain into the electoral process, the integrity and security of the system could be significantly strengthened, addressing the current vulnerabilities and fostering trust in democratic elections. Copyright © 2024 Inderscience Enterprises Ltd.</t>
  </si>
  <si>
    <t>2-s2.0-85208379691</t>
  </si>
  <si>
    <t>Mehraban E.; Gulliver T.A.; Atani R.E.; Hincal E.</t>
  </si>
  <si>
    <t>Mehraban, Elahe (57201023732); Gulliver, T. Aaron (55667251900); Atani, Reza Ebrahimi (36738968100); Hincal, Evren (26635282900)</t>
  </si>
  <si>
    <t>57201023732; 55667251900; 36738968100; 26635282900</t>
  </si>
  <si>
    <t>11th International Symposium on Telecommunication: Communication in the Age of Artificial Intelligence, IST 2024</t>
  </si>
  <si>
    <t>https://www.scopus.com/inward/record.uri?eid=2-s2.0-85217621232&amp;doi=10.1109%2fIST64061.2024.10843583&amp;partnerID=40&amp;md5=80248b64a23b44e3d01d5c1057190cb4</t>
  </si>
  <si>
    <t>Many applications including government services are now available online. This allows people to access services without being physically present, but online authentication is required. An important online service is electronic voting which can significantly increase the participation rate due to time limits and the removal of location restrictions. Electronic voting protocols employ encryption algorithms to ensure the integrity of the voting process. Despite the many advantages of electronic voting, it is controlled by the system manager and a dishonest manager can compromise the voting integrity. Blockchain technology can be used to solve this problem by providing reliability and data integrity. In this paper, an electronic voting scheme is proposed which employs quantum collective blind signatures and blockchain to guarantee privacy and the integrity of the voting process. © 2024 IEEE.</t>
  </si>
  <si>
    <t>2-s2.0-85217621232</t>
  </si>
  <si>
    <t>Gupta S.V.C.; Prasad K.S.</t>
  </si>
  <si>
    <t>Gupta, Samayamanthula Venkata Chinnaiah (59374678500); Prasad, Kodati Satya (55334141500)</t>
  </si>
  <si>
    <t>59374678500; 55334141500</t>
  </si>
  <si>
    <t>Neural-Based Secured Decentralized E Voting Framework using Blur Image Broadcasting</t>
  </si>
  <si>
    <t>Annals of Emerging Technologies in Computing</t>
  </si>
  <si>
    <t>10.33166/AETiC.2024.04.004</t>
  </si>
  <si>
    <t>https://www.scopus.com/inward/record.uri?eid=2-s2.0-85206875859&amp;doi=10.33166%2fAETiC.2024.04.004&amp;partnerID=40&amp;md5=bf155221ea5b19de34b4f03c845d0de1</t>
  </si>
  <si>
    <t>One of the fundamental rights in the modern democracy is voting. Much research has been done to strengthen the voting process and security. The new and safe Neural-Based Secured Decentralised E-Voting Framework employing Blur Image Broadcasting tackles the major issues with standard electronic voting techniques. Neural networks with blurred image broadcasting protected voter confidentiality, ballot integrity, &amp; system security. Therefore, a novel Zebra-based GoogleNet Elliptic Curve (ZbGEC) is provided to upgrade the decentralized e-voting via blur image broadcasting in this study. It authenticates and broadcasts the voter’s information safely to the blockchain technology. It additionally demonstrates time consumption, memory usage, and design cost. Only authorized users can view and alter encrypted and decrypted votes via neural networks. This encryption protects voter anonymity and ballot manipulation. Furthermore, blur image streaming obscures voter ballot selections, improving voter privacy. The decentralized design spreads voting over numerous nodes; removing the centralized Spread structure strengthens the system against manipulation and cyber-attacks. Notably, decentralized e-voting time consumption and response time were minimized to an efficient 2 seconds and 5 seconds. The proposed system's design cost was economical at $30, while memory usage was optimized to 300 MB, representing a significant improvement over traditional methods. Neural-based security, decentralized structures, and blurred image streaming produce a reliable e-voting system. This architecture improves security, privacy, openness, and scalability over electronic voting systems. The Neural-Based Secured Decentralised EVoting Framework utilizing Blur Image Broadcasting might make voting safer, more transparent, and inclusive. © 2024 by the author(s).</t>
  </si>
  <si>
    <t>2-s2.0-85206875859</t>
  </si>
  <si>
    <t>Marcellino M.; Wicaksana A.; Widjaja M.</t>
  </si>
  <si>
    <t>Marcellino, Matthew (59171557500); Wicaksana, Arya (56029738300); Widjaja, Moeljono (6602401911)</t>
  </si>
  <si>
    <t>59171557500; 56029738300; 6602401911</t>
  </si>
  <si>
    <t>Zero-knowledge Identity Authentication for E-voting System</t>
  </si>
  <si>
    <t>Journal of Internet Services and Information Security</t>
  </si>
  <si>
    <t>10.58346/JISIS.2024.I2.002</t>
  </si>
  <si>
    <t>https://www.scopus.com/inward/record.uri?eid=2-s2.0-85195910044&amp;doi=10.58346%2fJISIS.2024.I2.002&amp;partnerID=40&amp;md5=3195da8c5729c7a6685a02d3863b4a21</t>
  </si>
  <si>
    <t>The advancement of blockchain technology introduces the new concept of electronic voting systems (e-voting) that are fully anonymous, transparent, trustless, and decentralized. The limitation of blockchain-based e-voting systems is the need for initial setup to verify and validate eligible voters. This initial setup requires human intervention, which curbs the full potential and exploitation of blockchain technology. Identity authentication is crucial in voting systems to ensure the eligibility of the voters and the validity of the results. This paper proposes a hybrid approach using ZK-SNARK for identity authentication systems in blockchain-based e-voting. The proposed hybrid approach aims to maintain the benefit of blockchain technology while guaranteeing the eligibility of voters. Both on-chain and off-chain identity authentication modules are designed and developed to balance the trade-off of centralized and decentralized nature for the blockchain-based e-voting systems. The affordability of the proposed system is essential in justifying the approach's feasibility and usability. Voting systems are expected to host thousands to millions of voters, and the cost is one major consideration. The proposed system is deployed in the Ethereum blockchain network, including its sidechain and Layer 2, i.e., Avalanche, Arbitrum One, and Polygon. The gas fee required for the smart contract deployment in Ethereum is USD12.5, while the lowest gas fee is in the Polygon blockchain network for USD0.02. © 2024, Innovative Information Science and Technology Research Group. All rights reserved.</t>
  </si>
  <si>
    <t>2-s2.0-85195910044</t>
  </si>
  <si>
    <t>Ainur J.; Elmira A.; Asset T.; Gulzhan M.; Talgat A.; Shekerbek A.</t>
  </si>
  <si>
    <t>Ainur, Jumagaliyeva (57209719467); Elmira, Abdykerimova (57454003400); Asset, Turkmenbayev (57297372400); Gulzhan, Muratova (57209718270); Talgat, Amangul (57460415400); Shekerbek, Ainur (57848208300)</t>
  </si>
  <si>
    <t>57209719467; 57454003400; 57297372400; 57209718270; 57460415400; 57848208300</t>
  </si>
  <si>
    <t>Analysis of research on the implementation of Blockchain technologies in regional electoral processes</t>
  </si>
  <si>
    <t>10.11591/ijece.v14i3.pp2854-2867</t>
  </si>
  <si>
    <t>https://www.scopus.com/inward/record.uri?eid=2-s2.0-85190963197&amp;doi=10.11591%2fijece.v14i3.pp2854-2867&amp;partnerID=40&amp;md5=daee98f5eb7a54dee5c3be9b2ca67e37</t>
  </si>
  <si>
    <t>Implementation of Blockchain technologies in online voting system is becoming increasingly popular in modern society and has significantly efficiency in governance. This article explores how Blockchain technologies can boost government operations, making them more transparent and effective. It focuses on an in-depth analysis of current research and methods on Blockchain-based electronic voting systems. The aim of this study is investigated and analysis the potential contributions of Blockchain technology to e-voting by drawing insights from global best practices. According to literature review and case studies of Blockchain implementation in government are conducted to identify existing systems and methods of e-voting, identifying their strengths and weaknesses by analyzing European countries and preparing the ground for future alternatives. Additionally, it examined the role of public education in fostering trust and understanding of Blockchain technology and analyzed the legislative landscape in neighboring jurisdictions to solidify Blockchain’s role in decision-making processes. The results of the study provide a comprehensive perspective, and the findings emphasize the relevance of the study, its contribution to understanding the problems and prospects of introducing Blockchain into electoral processes at the regional level. © 2024 Institute of Advanced Engineering and Science. All rights reserved.</t>
  </si>
  <si>
    <t>2-s2.0-85190963197</t>
  </si>
  <si>
    <t>Shakila M.; Anitha L.</t>
  </si>
  <si>
    <t>Shakila, M. (58367389000); Anitha, L. (59442125800)</t>
  </si>
  <si>
    <t>58367389000; 59442125800</t>
  </si>
  <si>
    <t>5th International Conference on Sustainable Communication Networks and Application, ICSCNA 2024 - Proceedings</t>
  </si>
  <si>
    <t>https://www.scopus.com/inward/record.uri?eid=2-s2.0-85219648330&amp;doi=10.1109%2fICSCNA63714.2024.10864300&amp;partnerID=40&amp;md5=666a7307b3ba1dd699af58e396a4562f</t>
  </si>
  <si>
    <t>The performance of Truffle and Hardhat, two well-known local blockchain development frameworks, under various transaction loads is compared in this study. For effective contract deployment, execution, and debugging, selecting the right development and testing environment becomes essential as blockchain applications continue to increase in complexity. Both Truffle and Hardhat give developers unique features like network administration, testing tools, script execution and how well they perform under various workloads. Using characteristics like set up time, transaction delay, throughput, and resource usage, we simulate and assess both frameworks in this research under various transaction loads. The results provide revelations. into each framework's reliability thresholds, showing situations in which two frameworks performs more efficiently than one another. These performance traits on testing accuracy and scalability in local blockchain settings. A blockchain development environment's performance can have a significant impact on processes such as contract compilation, deployment to the local blockchain. The development process efficiency and scalability are primarily dictated by the duration of setup, compilation, deployment, and resource usage including CPU and memory utilisation. The performance and scalability of two well-known local blockchain frameworks Hardhat and Truffle under various transaction loads are examined in this study. Evaluating their suitability for safe and effective online voting systems is the goal. To shed light on their scalability and computational efficiency, important parameters including transaction throughput, gas consumption, and deployment time are benchmarked. The results are intended to help developers choose the best frameworks for creating decentralised applications dApps in settings with limited resources. © 2024 IEEE.</t>
  </si>
  <si>
    <t>2-s2.0-85219648330</t>
  </si>
  <si>
    <t>Vinayachandra; Krishna Prasad K.</t>
  </si>
  <si>
    <t>Vinayachandra (57221226955); Krishna Prasad, K. (58550831300)</t>
  </si>
  <si>
    <t>57221226955; 58550831300</t>
  </si>
  <si>
    <t>Blockchain Based Cryptographic Algorithm for Data Protection in Electronic Voting System</t>
  </si>
  <si>
    <t>EAI Endorsed Transactions on Internet of Things</t>
  </si>
  <si>
    <t>10.4108/eetiot.7680</t>
  </si>
  <si>
    <t>https://www.scopus.com/inward/record.uri?eid=2-s2.0-85215810685&amp;doi=10.4108%2feetiot.7680&amp;partnerID=40&amp;md5=239c73bc52b041599c891de63696add9</t>
  </si>
  <si>
    <t>The development of digital world created advancement of technology, by which the data services are electronically transacted. Electronic voting is used to improve the election system in several ways. But technical issues associated with protection of data, is considered as a major concern leading to illegal activities and threats. Some of the conventional methods used in securing e-votes are matching finger prints of individual, control unit accessibility, which provides decreased capability of attaining proper authenticity and security. Even several cryptographic methods are used for data security, but produced limited accuracy. So, to improve the reliability and accuracy of data protection in e-voting, combination of AES (Advanced Encryption System) and RSA (Rivest, Shamir, Adleman) combined with blockchain technology is implemented. AES uses larger key size which makes the data privacy robust. But encryption and decryption time produces decreases computational speed. So, AES is combined with RSA, as it uses shorter key length and easy to implement with block-chain algorithm, it is deployed to decrease encryption and decryption time, thus producing highly sensitive data security. The performance of the system is validated by calculating the encryption and decryption time, block size and verification time of original data with output data. © 2025 Vinayachandra et al.</t>
  </si>
  <si>
    <t>2-s2.0-85215810685</t>
  </si>
  <si>
    <t>Sangraula P.; Adhikari N.B.</t>
  </si>
  <si>
    <t>Sangraula, Purushottam (59652883300); Adhikari, Nanda Bikram (6701491444)</t>
  </si>
  <si>
    <t>59652883300; 6701491444</t>
  </si>
  <si>
    <t>Zero Knowledge Proof on Top of Blockchain for Anonymous and Verifiable E-Voting System</t>
  </si>
  <si>
    <t>Journal of The Institution of Engineers (India): Series B</t>
  </si>
  <si>
    <t>10.1007/s40031-025-01198-0</t>
  </si>
  <si>
    <t>https://www.scopus.com/inward/record.uri?eid=2-s2.0-85218817083&amp;doi=10.1007%2fs40031-025-01198-0&amp;partnerID=40&amp;md5=f93e2fc88a18bf7858c2a81afb7ff08c</t>
  </si>
  <si>
    <t>Electronic Voting Machines and online voting systems have been intermittently employed but have faced scrutiny due to concerns about transparency and verifiability. The methodology employed in this study ensures transparency through the integration of Blockchain and enhances verifiability by incorporating zk proofs. To safeguard the anonymity of voters, a zero-knowledge Merkle Membership Proof, utilizing zk-snarks, is applied. This ensures that only voters capable of providing the zk proof of membership from the designated set listed on the blockchain are eligible to cast their votes. To counteract potential issues related to double voting, the implementation of nullifiers becomes crucial. In this context, nullifiers are confidential phrases that are depleted upon the casting of a vote. The formation of ballots involves combining the voter’s preferences, obscured with removable randomness, and further encrypting them using RSA. This work introduces and analyzes several procedural modifications in the existing blockchain based voting systems with the aim to enhance the overall integrity, cost and security of the voting system. The implementation of this work enables voters to cast a vote with 1.6 million gas units with less than 4 s time duration. © The Institution of Engineers (India) 2025.</t>
  </si>
  <si>
    <t>2-s2.0-85218817083</t>
  </si>
  <si>
    <t>Altarawneh K.; Oshoush A.; Altarawni I.; Almaiah M.A.; Alkdour T.; Lutfi A.; Al-Rawad M.; Shehab R.</t>
  </si>
  <si>
    <t>Altarawneh, Khalid (57194067223); Oshoush, Amer (58964905500); Altarawni, Ibrahim (57217144864); Almaiah, Mohammed Amin (56682869700); Alkdour, Tayseer (59454569900); Lutfi, Abdalwali (57222237671); Al-Rawad, Mahmoud (58965850500); Shehab, Rami (57547432800)</t>
  </si>
  <si>
    <t>57194067223; 58964905500; 57217144864; 56682869700; 59454569900; 57222237671; 58965850500; 57547432800</t>
  </si>
  <si>
    <t>VALIDATION OF SECURE E-VOTING SYSTEM BASED BLOCKCHAIN IMMUTABILITY: THE JORDANIAN PARLIAMENTARY ELECTIONS</t>
  </si>
  <si>
    <t>https://www.scopus.com/inward/record.uri?eid=2-s2.0-85189133304&amp;partnerID=40&amp;md5=dbc1399c20d9c8a909069b8cbb98fece</t>
  </si>
  <si>
    <t>This paper aims at providing a valid E-voting framework schema based on BC technology that serves the election process in the Jordan context. It investigates the validity and feasibility of the proposed model using a focus group study to restructure the implementation process as an initial step before the researchers develop the final software product that aligns with Jordanian parliament election law. The study initially proposes a framework for an e-voting framework based on blockchain technology and then evaluated it through a focus group. The proposed framework schema fulfills the standards of adopting E-voting by stressing a set of principles related to consistency, integrity, and identity verification. The final conceptual framework schema was developed considering the validation results recommended by the experts' evaluation to become a valid model that can move forward in following up on its implementation. © Little Lion Scientific.</t>
  </si>
  <si>
    <t>2-s2.0-85189133304</t>
  </si>
  <si>
    <t>Abbasi A.Z.; Bashir S.; Albashrawi M.; Ting D.H.</t>
  </si>
  <si>
    <t>Abbasi, Amir Zaib (56940054500); Bashir, Shahid (57216162634); Albashrawi, Mousa (57188808764); Ting, Ding Hooi (58674302300)</t>
  </si>
  <si>
    <t>56940054500; 57216162634; 57188808764; 58674302300</t>
  </si>
  <si>
    <t>Blockchain enabled e-voting system adoption: examining the mediating role of perceived transparency</t>
  </si>
  <si>
    <t>Journal of Asia Business Studies</t>
  </si>
  <si>
    <t>10.1108/JABS-06-2024-0304</t>
  </si>
  <si>
    <t>https://www.scopus.com/inward/record.uri?eid=2-s2.0-85215126385&amp;doi=10.1108%2fJABS-06-2024-0304&amp;partnerID=40&amp;md5=2c281fcb1a17e0b35555d05e59ccac9b</t>
  </si>
  <si>
    <t>Purpose: Transparency is one of the finest characteristics of blockchain technology. As blockchain’s technical enablers are traceable and irreversible, transparency allows for more confidence in the system. This study aims to apply and extend the theoretical model of the unified theory of acceptance and use of technology (UTAUT2) by empirically investigating the factors (performance expectancy, price value, facilitating conditions, hedonic motivation, habit, social influence and effort expectancy) that influence users’ perceived transparency of blockchain-as-a-service for e-voting and its effect on adoption intention; to investigate the mediating effect of perceived blockchain transparency on the relationship between UTAUT2 antecedents and intention to use blockchain-based e-voting technology; and to investigate Generations Z and Y’s perceptions of how blockchain technology can be implemented to the current e-voting system. Design/methodology/approach: The authors primarily used the MTurk crowdsourcing platform to host their online survey and collected 251 valid responses from their targeted participants, which the authors analyzed using Smart PLS 4.0. Findings: The findings revealed that users’ perceived expectancy, hedonic motivation, facilitating conditions, habit and price value positively influence the perceived transparency of blockchain-as-a-service for e-voting. This, in turn, positively influences adoption intention. In addition, users’ perceived transparency positively mediates the relationship between UTAUT2 factors (perceived expectancy, hedonic motivation, facilitating conditions, habit and price value) and the adoption intention of blockchain-based e-voting. Originality/value: By empirically investigating the factors that enhance users’ perceived transparency of blockchain-as-a-service for e-voting, this study contributes to the UTAUT2 model literature. It also investigates the impact of this perceived transparency on the adoption intention and illustrates its mediating role in the UTAUT2 model through a segmentation approach. Finally, the authors address the significant implications of the findings, including how their research contributes to the transparency literature by emphasizing the significance of transparency in blockchain technology. © 2025, Emerald Publishing Limited.</t>
  </si>
  <si>
    <t>2-s2.0-85215126385</t>
  </si>
  <si>
    <t>Hossain Faruk M.J.; Alam F.; Islam M.; Rahman A.</t>
  </si>
  <si>
    <t>Hossain Faruk, Md Jobair (57274971500); Alam, Fazlul (57968849600); Islam, Mazharul (59478806500); Rahman, Akond (57188647874)</t>
  </si>
  <si>
    <t>57274971500; 57968849600; 59478806500; 57188647874</t>
  </si>
  <si>
    <t>Transforming online voting: a novel system utilizing blockchain and biometric verification for enhanced security, privacy, and transparency</t>
  </si>
  <si>
    <t>27</t>
  </si>
  <si>
    <t>10.1007/s10586-023-04261-x</t>
  </si>
  <si>
    <t>https://www.scopus.com/inward/record.uri?eid=2-s2.0-85190817283&amp;doi=10.1007%2fs10586-023-04261-x&amp;partnerID=40&amp;md5=87075a735f0f2358b0ec7b523cee6975</t>
  </si>
  <si>
    <t>As a cornerstone of democratic governance, elections hold unparalleled significance, shaping a nation’s trajectory. However, the prevailing ballot-paper based voting systems continue to face trust issues among significant populations. As a result, e-Voting has emerged as an appealing alternative, with numerous countries opting for its implementation globally. While e-Voting systems offer several advantages, they also come with their own set of challenges. Even a minor vulnerability can lead to massive manipulations in voting results. In recent years, there have been efforts to revolutionize the e-Voting paradigm by harnessing the potential of emerging technologies such as biometrics and blockchain. This paper proposes a Internet-based voting that adopts blockchain technology and biometric identification techniques. We use biometric modalities, such as fingerprint and facial recognition, for voter authentication while leveraging Hyperledger Fabric framework as blockchain network and ensuring a secure, transparent, and tamper-evident voting record. We demonstrate the proposed system with 100 participants in a preset environment where we collect the biometrics data. The results indicate that 87% of participants successfully registered with biometrics, while 88% cast their votes with a combination of either voter ID and fingerprint or voter ID with facial recognition. Our findings suggest that the proposed system allows voters to access the system seamlessly and automate identity verification procedures while ensuring a secure, decentralized, and distributed database network that maintains transparency. Future research shall be carried out in collaboration with election officials and voters to improve the system in real-world scenarios. © The Author(s) 2024.</t>
  </si>
  <si>
    <t>2-s2.0-85190817283</t>
  </si>
  <si>
    <t>Naik S.; Dongre N.</t>
  </si>
  <si>
    <t>Naik, Siddhi (59407353800); Dongre, Nilima (57028092700)</t>
  </si>
  <si>
    <t>59407353800; 57028092700</t>
  </si>
  <si>
    <t>Blockchain based Secure E-Voting</t>
  </si>
  <si>
    <t>https://www.scopus.com/inward/record.uri?eid=2-s2.0-85208779280&amp;partnerID=40&amp;md5=7271f1d0ed8f677f5956c54cd10dfa00</t>
  </si>
  <si>
    <t>Voting in India, the largest democracy of the world has been an everlasting problem that needs to be overcome. The cost of conducting such huge scale elections, booth capturing, corruption and fraud surrounds voting. This project is an initiative that attempts to provide an alternative to standard voting methods. It centers on building a solid electronic democratic framework that would provide fairness and privacy of the current democratic frameworks and voting systems while additionally offering transparency, availability and adaptability of being a totally electronic framework. It proposes an online voting protocol and will be carried out on a blockchain-based disseminated record which is fit for battling assaults of trustworthiness and non-disavowal while guaranteeing the genuineness of the votes and the privacy of the voters as promised. The manipulation of our current election system will be eliminated, and most importantly, the proportion of people voting may reach an unprecedented high level, which is the true measure of any democracy. © Grenze Scientific Society, 2024.</t>
  </si>
  <si>
    <t>2-s2.0-85208779280</t>
  </si>
  <si>
    <t>Zhang H.-W.; Xu G.-B.; Jiang D.-H.</t>
  </si>
  <si>
    <t>Zhang, Hao-Wen (59533604300); Xu, Guang-Bao (17436300200); Jiang, Dong-Huan (26659388900)</t>
  </si>
  <si>
    <t>59533604300; 17436300200; 26659388900</t>
  </si>
  <si>
    <t>Novel quantum voting protocol for four-particle entangled states based on superdense coding</t>
  </si>
  <si>
    <t>Quantum Information Processing</t>
  </si>
  <si>
    <t>24</t>
  </si>
  <si>
    <t>44</t>
  </si>
  <si>
    <t>10.1007/s11128-025-04663-3</t>
  </si>
  <si>
    <t>https://www.scopus.com/inward/record.uri?eid=2-s2.0-85217671736&amp;doi=10.1007%2fs11128-025-04663-3&amp;partnerID=40&amp;md5=4a2837d24e10aaa59635ac738ee4ca40</t>
  </si>
  <si>
    <t>We propose a novel quantum voting protocol that utilizes superdense coding of four-particle entangled states. The protocol is simultaneously legitimate, anonymous, blind, verifiable and irreducible. In order to prevent malicious tampering of the public content, we introduce the distributed proof of work (PoW) consensus algorithm in blockchain as a database mechanism for voting participants. The voting protocol utilizes four-particle entangled states as a quantum resource to perform only single-particle operations, as well as GHZ basis measurements and |0⟩,|1⟩-basis measurements. This means that our protocol can be successfully implemented using existing quantum information processing techniques. We conduct simulation experiments on the proposed voting protocol on the IBM Qiskit platform, and the results show that it is correct and feasible. © The Author(s), under exclusive licence to Springer Science+Business Media, LLC, part of Springer Nature 2025.</t>
  </si>
  <si>
    <t>2-s2.0-85217671736</t>
  </si>
  <si>
    <t>Yao J.; Yang B.; Wang T.; Zhang W.</t>
  </si>
  <si>
    <t>Yao, Jingyu (59417699300); Yang, Bo (57109606800); Wang, Tao (57199031238); Zhang, Wenzheng (43161474800)</t>
  </si>
  <si>
    <t>59417699300; 57109606800; 57199031238; 43161474800</t>
  </si>
  <si>
    <t>https://www.scopus.com/inward/record.uri?eid=2-s2.0-85209695320&amp;doi=10.23919%2fcje.2023.00.233&amp;partnerID=40&amp;md5=3602a84cb3b062afdc649eacc75f4262</t>
  </si>
  <si>
    <t>For electronic voting (e-voting) with a trusted authority, the ballots may be discarded or tampered, so it is attractive to eliminate the dependence on the trusted party. An e-voting protocol, where the final voting result can be calculated by any entity, is known as self-tallying e-voting protocol. To the best of our knowledge, addressing both abortive issue and adaptive issue simultaneously is still an open problem in self-tallying e-voting protocols. Combining Ethereum blockchain with cryptographic technologies, we present a decentralized self-tallying e-voting protocol. We solve the above problem efficiently by utilizing optimized Group Encryption Scheme and standard Exponential ElGamal Cryptosystem. We use zero-knowledge proof and homomorphic encryption to protect votes' secrecy and achieve self-tallying. All ballots can be verified by anyone and the final voting result can be calculated by any entity. In addition, using the paradigm of score voting and '1-out-of-k' proof, our e-voting system is suitable for a wide range of application scenarios. Experiments show that our protocol is more competitive and more suitable for large-scale voting.  © 2015 Chinese Institute of Electronics.</t>
  </si>
  <si>
    <t>2-s2.0-85209695320</t>
  </si>
  <si>
    <t>Balamanikandan A.; Venkataramana N.; Kudithi T.; Prabha A.S.; Venkatachalam K.; Ashokkumar N.</t>
  </si>
  <si>
    <t>Balamanikandan, A. (57209221504); Venkataramana, N. (59384194600); Kudithi, Thirumalesu (57205455743); Prabha, Ankala Satya (59137092100); Venkatachalam, K. (57211786624); Ashokkumar, N. (57132803500)</t>
  </si>
  <si>
    <t>57209221504; 59384194600; 57205455743; 59137092100; 57211786624; 57132803500</t>
  </si>
  <si>
    <t>2024 2nd World Conference on Communication and Computing, WCONF 2024</t>
  </si>
  <si>
    <t>https://www.scopus.com/inward/record.uri?eid=2-s2.0-85207431827&amp;doi=10.1109%2fWCONF61366.2024.10692159&amp;partnerID=40&amp;md5=90997713b2cea017f0d5226166b416f2</t>
  </si>
  <si>
    <t>This project aims to solve the problems of the existing centralized server-based voting system by implementing a blockchain-based e-voting system. The decentralized nature of the system ensures that the voting details are maintained by multiple nodes, and even if one node fails or crashes, the data can still be retrieved from other working nodes. The use of cryptography in this system ensures the security of the voting details. Each user's voting data is encrypted and stored in the blockchain, which is secured by a hash code. The hash code acts as a digital signature and helps to ensure the integrity of the data. This makes it very difficult for anyone to alter the data or hack into the system. The immutability of the blockchain is another important feature of this system. Once the data is stored in the blockchain, it cannot be altered or deleted. This ensures that the voting details are tamper-proof and cannot be manipulated by anyone. Overall, the use of decentralization, cryptography, and blockchain technology makes this e-voting system more secure, transparent, and reliable than the traditional centralized server-based voting systems. It eliminates the risk of data loss, hacking, or manipulation, and ensures that each vote is counted accurately. © 2024 IEEE.</t>
  </si>
  <si>
    <t>2-s2.0-85207431827</t>
  </si>
  <si>
    <t>Prabakar T.; Kanchana S.</t>
  </si>
  <si>
    <t>Prabakar, T. (58906764800); Kanchana, S. (56585823600)</t>
  </si>
  <si>
    <t>58906764800; 56585823600</t>
  </si>
  <si>
    <t>E-Voting Based Blockchain Mechanism Using Feature Selection Based Machine Learning</t>
  </si>
  <si>
    <t>International Journal of Intelligent Systems and Applications in Engineering</t>
  </si>
  <si>
    <t>17s</t>
  </si>
  <si>
    <t>https://www.scopus.com/inward/record.uri?eid=2-s2.0-85185945436&amp;partnerID=40&amp;md5=c041b41fdc1c4f414fe8241a72d5c791</t>
  </si>
  <si>
    <t>The issue of scalability in e-voting system is typically circumvented by the utilization at majority of the time. These components are capable of operating without needing one another in order to function, and they are even able to keep their own records independently of one another. In this paper, we develop an intelligent E-voting system that uses machine learning algorithm for feature selection to generate the QR codes. The aim is to improve the security of the QR based on features by optimal selection of features. The QR code with other registered details is stored in database via proper blockchain authentication mechanism. The simulation is conducted in python to test the efficacy of the model against various other methods and the results of simulation shows that the proposed method has a reduced computational complexity and increased accuracy on feature selection than other existing E-voting mechanisms. © 2024, Ismail Saritas. All rights reserved.</t>
  </si>
  <si>
    <t>2-s2.0-85185945436</t>
  </si>
  <si>
    <t>Padal C.B.; Vatsavayi V.K.</t>
  </si>
  <si>
    <t>Padal, Chittapuli Bhupathi (59561125000); Vatsavayi, Valli Kumari (59342547200)</t>
  </si>
  <si>
    <t>59561125000; 59342547200</t>
  </si>
  <si>
    <t>Proceedings - 2024 IEEE 16th International Conference on Communication Systems and Network Technologies, CICN 2024</t>
  </si>
  <si>
    <t>https://www.scopus.com/inward/record.uri?eid=2-s2.0-85218075416&amp;doi=10.1109%2fCICN63059.2024.10847554&amp;partnerID=40&amp;md5=fd57930fc5a1f551941f595a3dc01e04</t>
  </si>
  <si>
    <t>The traditional voting system faces widespread mistrust due to its vulnerability to exploitation, lack of transparency, and limited reliability, leading to concerns about the security of democratic rights. Attempts to digitize voting have also faced challenges, with current digital systems often failing to ensure the transparency and security necessary for fair elections. Both traditional and current digital voting systems are susceptible to exploitation, and their inherent weaknesses often lead to mistrust and vulnerability. This proposed solution is secure and transparent voting system framework that leverages finger vein recognition technique integrated with block chain technology to ensure the integrity and confidentiality of votes. Blockchain technology to create a more secure, transparent and reliable voting system. By utilizing blockchain, we aim to address the issues in both physical and digital voting systems, ensuring a fair election process that upholds voters' democratic rights. Blockchain technology offers a platform that maximizes transparency and reliability, fostering a trustworthy relationship between voters and election authorities. each Voter will be registered with Finger Vein as the password and this finger vein will be encrypted and secured by using Pepper-Salt algorithm. Our proposed framework allows voting activities to be conducted entirely online through blockchain, removing the need for physical polling stations. The system employs a scalable blockchain supported by flexible consensus algorithms, with a Chain Security Algorithm to enhance transaction security. © 2024 IEEE.</t>
  </si>
  <si>
    <t>2-s2.0-85218075416</t>
  </si>
  <si>
    <t>Wang X.; Feng T.; Liu C.; Fang J.</t>
  </si>
  <si>
    <t>Wang, Xusheng (57221705790); Feng, Tao (57203837688); Liu, Chunyan (56746690600); Fang, Junli (57139215700)</t>
  </si>
  <si>
    <t>57221705790; 57203837688; 56746690600; 57139215700</t>
  </si>
  <si>
    <t>Multi party confidential verifiable electronic voting scheme based on blockchain</t>
  </si>
  <si>
    <t>Journal of Cloud Computing</t>
  </si>
  <si>
    <t>160</t>
  </si>
  <si>
    <t>10.1186/s13677-024-00723-8</t>
  </si>
  <si>
    <t>https://www.scopus.com/inward/record.uri?eid=2-s2.0-85212683666&amp;doi=10.1186%2fs13677-024-00723-8&amp;partnerID=40&amp;md5=04641ce3e9d597479d8f2799db6d96a4</t>
  </si>
  <si>
    <t>The current electronic voting system ensures the confidentiality of the ballot but does not explicitly address the anonymity of the voter’s identity. The voting process is entirely managed by smart contracts, which diminishes the efficiency of contract execution and poses challenges for achieving large-scale voting. There is a lack of comprehensive explanation regarding the voting process and the verifiability of ballot information. This article introduces a multi-party secure verifiable electronic voting scheme based on blockchain technology. The solution uses IPFS distributed file system to alleviate the problem of limited block storage. The task allocation and vote counting processes are managed separately through management and computation contracts to improve efficiency. Ring signature technology is used to ensure the anonymity of voting identities. The vote counting process uses a key-sharing system to ensure the privacy of the votes, and the calculation results are encrypted and uploaded to the blockchain, making them verifiable. Finally, a security proof and performance analysis of the scheme were conducted. © The Author(s) 2024.</t>
  </si>
  <si>
    <t>2-s2.0-85212683666</t>
  </si>
  <si>
    <t>Arya I.N.M.S.; Reddy G.A.; Abhinav T.Y.G.; Praneeth P.S.; Jayavarma A.; Preetha P.K.; Nair M.G.</t>
  </si>
  <si>
    <t>Arya, Immadi. N.M.S. (59561941200); Reddy, Gali Adarsh (57213966387); Abhinav, Tadepalli Yogendra Gangadhara (59562623200); Praneeth, Pittu Sai (59562793800); Jayavarma, Athira (58547014300); Preetha, P.K. (57206712622); Nair, Manjula G. (8141612100)</t>
  </si>
  <si>
    <t>59561941200; 57213966387; 59562623200; 59562793800; 58547014300; 57206712622; 8141612100</t>
  </si>
  <si>
    <t>2024 4th Asian Conference on Innovation in Technology, ASIANCON 2024</t>
  </si>
  <si>
    <t>https://www.scopus.com/inward/record.uri?eid=2-s2.0-85218080473&amp;doi=10.1109%2fASIANCON62057.2024.10838111&amp;partnerID=40&amp;md5=c81078b942578638d6de1a2fd9b0ed9e</t>
  </si>
  <si>
    <t>Embarking on a transformative journey, a pioneering blockchain-based e-voting system is unveiled, set to redefine democratic processes with tamper-resistant elections and transparent voting through smart contracts. The system provides real-time results. Each vote is instantly recorded and can be witnessed by the participant. To ensure secure participation, Google authentication with Firebase and MongoDB is introduced for user verification on public forums. Private organizations can also limit their voting to specific groups using their credentials with added security through a JWT-based authentication system. This enables organizations to control voting access, minimizes the risk of unauthorized access and manipulation. Securely generating and storing JWTs on the server side ensures participants remain anonymous and secure throughout the prototype. This setup demonstrates a peer-to-peer voting system that grants equal power to everyone involved and provides real-time results. Additionally, the significance and evolutionary principles of blockchain in e-voting are briefly discussed, emphasizing the importance of transparent and secure democratic participation.  © 2024 IEEE.</t>
  </si>
  <si>
    <t>2-s2.0-85218080473</t>
  </si>
  <si>
    <t>Faruque A.; Tabassum T.</t>
  </si>
  <si>
    <t>Faruque, Alamgir (59398302900); Tabassum, Tahziba (59398303000)</t>
  </si>
  <si>
    <t>59398302900; 59398303000</t>
  </si>
  <si>
    <t>Enhancing voting/e-voting through blockchain</t>
  </si>
  <si>
    <t>Leveraging Blockchain Technology: Governance, Risk, Compliance, Security, and Benevolent Use Cases</t>
  </si>
  <si>
    <t>10.1201/9781003462033-10</t>
  </si>
  <si>
    <t>https://www.scopus.com/inward/record.uri?eid=2-s2.0-85208330120&amp;doi=10.1201%2f9781003462033-10&amp;partnerID=40&amp;md5=f87eba04517c902ed5b8ec3d9bfb171e</t>
  </si>
  <si>
    <t>This book chapter explores the challenges faced by traditional voting systems and the potential of blockchain technology to address them. It begins by examining incidents of fraudulent voting and lack of trust in the current voting system, including the 2020 post-election incidents in the United States and fraudulent elections globally. The risks to the integrity and confidentiality of the voting process are also discussed. The chapter then delves into the advantages of blockchain technology in the voting system, such as decentralization, security, transparency, and biometric verification. Real-life use cases of blockchain in e-voting, including the West Virginia project, are presented. Additionally, ongoing research on cryptographic user credential models, mechanisms to verify votes, and e-voting on the Ethereum Blockchain are explored. The chapter concludes by outlining best practices for e-voting, including case-based design, training, and open-source platforms. Authentication methods, vote encryption, and protection of the election private key are also recommended to ensure vote integrity, traceability, and auditability. The chapter emphasizes the importance of individual and universal verification methods and anonymizing votes before decryption. The chapter recommends that power consumption and transaction time should be considered when implementing e-voting systems. In summary, the chapter argues that blockchain technology can provide a secure, transparent, and trustworthy voting system that can enhance voter participation and address challenges faced by the current voting system. The chapter’s recommendations aim to inform the development of e-voting systems. © 2025 selection and editorial matter, Shaun Aghili; individual chapters, the contributors.</t>
  </si>
  <si>
    <t>2-s2.0-85208330120</t>
  </si>
  <si>
    <t>Singhal B.; Kuma M.; Khaterpal P.; Priyadarshi P.; Dayal M.</t>
  </si>
  <si>
    <t>Singhal, Bankuri (59176924600); Kuma, Mahesh (58591068600); Khaterpal, Poras (57191863088); Priyadarshi, Prakhar (57192540681); Dayal, Mohit (57190253036)</t>
  </si>
  <si>
    <t>59176924600; 58591068600; 57191863088; 57192540681; 57190253036</t>
  </si>
  <si>
    <t>Online voting system on a secure platform - blockchain</t>
  </si>
  <si>
    <t>Blockchain and EHR</t>
  </si>
  <si>
    <t>https://www.scopus.com/inward/record.uri?eid=2-s2.0-85196241805&amp;partnerID=40&amp;md5=9b20ab7ce6dbcbf5aa440dc31387b01a</t>
  </si>
  <si>
    <t>Every country must have a simple voting process that satisfies the needs of the public in order to give the right person power. Additionally, there are several serious problems with the present traditional voting procedures, such as a lack of security and transparency. A distributed ledger can be used to build an easy-to-use and reliable system for handling and storing any digital data. Therefore, blockchain technology was established on the foundation of a distributed ledger. This chain is secured using cryptographic and hashing techniques, making it incredibly challenging for an unauthorized user to access the data. It became apparent that blockchain technology can be applied to many different types of activities, such as electronic voting. Many universities and developed nations are conducting research into the creation and implementation of an electronic voting system based on blockchain technology. This study examines how blockchain technology might be incorporated into electronic voting systems to enhance the voting process by solving issues with security and privacy. Additionally, within the context of the paper, a software sample built using blockchain technology is provided, illuminating the key features of working with data. © 2024 Nova Science Publishers, Inc.</t>
  </si>
  <si>
    <t>2-s2.0-85196241805</t>
  </si>
  <si>
    <t>Bamakhrama M.; Al-Zaabi A.; Al-Shateri A.; Al-Ghailani K.; Al-Kindi M.; Pavithran D.</t>
  </si>
  <si>
    <t>Bamakhrama, Mohammed (59501662400); Al-Zaabi, Abdulla (59501662500); Al-Shateri, Abdulrahman (59502353700); Al-Ghailani, Khalid (59501761500); Al-Kindi, Majed (59501857800); Pavithran, Deepa (57207915342)</t>
  </si>
  <si>
    <t>59501662400; 59501662500; 59502353700; 59501761500; 59501857800; 57207915342</t>
  </si>
  <si>
    <t>Casting Votes in the Digital Age: Designing a Blockchain-Powered E-Voting System</t>
  </si>
  <si>
    <t>1055 LNNS</t>
  </si>
  <si>
    <t>10.1007/978-981-97-5441-0_17</t>
  </si>
  <si>
    <t>https://www.scopus.com/inward/record.uri?eid=2-s2.0-85214278961&amp;doi=10.1007%2f978-981-97-5441-0_17&amp;partnerID=40&amp;md5=9913f466ca79025e0da4d91e3333b079</t>
  </si>
  <si>
    <t>The paper explores the potential of integrating blockchain technology into the e-voting system to address inherent challenges such as fraud and trustworthiness. Traditional voting systems face vulnerabilities that can compromise the integrity of the election process. Leveraging the decentralized nature of blockchain and the robustness of Ethereum smart contracts, this paper proposes a system that ensures the anonymity of voters while maintaining the transparency and immutability of each vote cast. By employing the Proof of Work (PoW) consensus mechanism, it aims to validate genuine transactions and eliminate fraudulent votes. Voter authentication within the proposed system is strengthened through a combination of biometrics and multi-factor authentication, ensuring a robust and multi-layered security approach. To further fortify this approach, a hybrid database model combining a secure centralized and decentralized database is suggested to cross-check and validate the authenticity of votes. Conclusively, by harnessing the power of blockchain technology and integrating it with e-voting systems, the proposal envisions an efficient, transparent, and secure electoral process. © The Author(s), under exclusive license to Springer Nature Singapore Pte Ltd. 2024.</t>
  </si>
  <si>
    <t>2-s2.0-85214278961</t>
  </si>
  <si>
    <t>Elegba Jeremiah O.; Agbelusi O.; Olutayo Victor A.; Akintola Kolawole G.</t>
  </si>
  <si>
    <t>Elegba Jeremiah, O. (59520863500); Agbelusi, O. (58867352400); Olutayo Victor, A. (59521079100); Akintola Kolawole, G. (57219749699)</t>
  </si>
  <si>
    <t>59520863500; 58867352400; 59521079100; 57219749699</t>
  </si>
  <si>
    <t>https://www.scopus.com/inward/record.uri?eid=2-s2.0-85215502506&amp;doi=10.1109%2fSmartBlock4Africa61928.2024.10779538&amp;partnerID=40&amp;md5=6f890871103ec2a8c326598e5f7076dd</t>
  </si>
  <si>
    <t>The state of election in Nigeria is worrisome. Electoral malpractices have been a major challenge to the Nigerian government in recent times. Government has made frantic efforts to tackle these electoral challenges but the recent event in year 2023 presidential election is worrisome suggests that the solution is not near. Recently, the percentage of eligible voters who vote on election days is declining. Voters turnout went up from 52.3% in 1999 - the first general election since 1993 - to 69% in 2003. But, it has been on the decline nearly ever since - 57.5% in 2007, 53.7% in 2011, 43.7% in 2015 and 34.8% in 2019. In 2023, it is 28.63%. With the way things are going, if urgent action is not taken, this could signal the end of democracy in Nigeria. This research presents the design and implementation of a trusted and secured e-voting based on blockchain technology that will increase voters confidence and trust. The system utilizes Next.js for the frontend and Solidity on the Polygon blockchain for the backend, ensuring transparency, tamper-resistance, and heightened security. This innovative approach addresses trust and reliability concerns in traditional voting systems, offering a modernized and trustworthy electoral process. © 2024 IEEE.</t>
  </si>
  <si>
    <t>2-s2.0-85215502506</t>
  </si>
  <si>
    <t>Witanto E.</t>
  </si>
  <si>
    <t>Witanto, Elizabeth (57208734722)</t>
  </si>
  <si>
    <t>57208734722</t>
  </si>
  <si>
    <t>Proceedings - 2024 2nd International Conference on Technology Innovation and Its Applications, ICTIIA 2024</t>
  </si>
  <si>
    <t>https://www.scopus.com/inward/record.uri?eid=2-s2.0-85214500553&amp;doi=10.1109%2fICTIIA61827.2024.10761760&amp;partnerID=40&amp;md5=af3366f3b0e4c2922742396899598a7d</t>
  </si>
  <si>
    <t>The traditional voting system requires voters to come to the polling stations at predetermined times. Voters will cast their votes by marking the provided ballot papers. This voting system is vulnerable to challenges such as vote tampering, voter identity fraud, inability to obtain real-time voting results, and the substantial funds required. Various electronic voting (e-voting) systems aim to enhance security and minimize costs. Blockchain technology, with its decentralized and immutable data storage system, has the potential to address the challenges in both traditional and e-voting systems. The decentralized nature of blockchain can eliminate the need for intermediaries, resolving trust issues between the parties involved. Additionally, the use of cryptographic hashing in blockchain makes it resistant to data manipulation. This paper proposes a framework for developing a secured e-voting system by leveraging blockchain technology. The proposed system aims to achieve four key properties: transparency, system reliability, user authentication, and non-repudiation. By incorporating these features, the framework can overcome challenges such as voter identity fraud and double voting, thereby enhancing the overall integrity and trustworthiness of the voting process. © 2024 IEEE.</t>
  </si>
  <si>
    <t>2-s2.0-85214500553</t>
  </si>
  <si>
    <t>Haldar P.; Roy R.; Biswas U.</t>
  </si>
  <si>
    <t>Haldar, Paranjay (58103005000); Roy, Rajdeep (58102874600); Biswas, Utpal (9738032700)</t>
  </si>
  <si>
    <t>58103005000; 58102874600; 9738032700</t>
  </si>
  <si>
    <t>An Approach Towards Implementing Online Voting System Framework Using Blockchain Technology and Smart Contract</t>
  </si>
  <si>
    <t>Wireless Personal Communications</t>
  </si>
  <si>
    <t>138</t>
  </si>
  <si>
    <t>10.1007/s11277-024-11622-1</t>
  </si>
  <si>
    <t>https://www.scopus.com/inward/record.uri?eid=2-s2.0-85207272255&amp;doi=10.1007%2fs11277-024-11622-1&amp;partnerID=40&amp;md5=608ffcb878e72c6a673262327a936e0c</t>
  </si>
  <si>
    <t>This paper displays the architecture and implementation of an online voting system that employs Blockchain technology and the InterPlanetary File System (IPFS) to assure safe, transparent, and tamper-proof elections. The offered framework utilizes IPFS to record and supervises voter details, such as name, father’s name, address, constituency, and date of birth. IPFS gives a Content Identifier (CID) based on these attributes. The Election Commission (EC) hashes these CIDs with SHA256 to avail authentication and then records them on the smart contract. Voters issues their particulars to IPFS to achieve a CID, which is then encrypted and validated against the data recorded in the smart contract to warrant its legitimacy. On successful validation, voters produce additional credentials, including their wallet address and password, which are then thoroughly stored on IPFS. The repossessed CID is afresh encrypted with the EC’s private key before being sent storing on the smart contract. During the voting procedure, voters present their wallet address and password. These particulars are directed to IPFS to recoup the CID. Once the CID is picked up, it is encrypted and verified in provision of the smart contract. If the verification is successful, the voter is treated genuine and licensed to cast their votes. To forbid fraud and unauthorized access, the system’s architecture assures vigorous security through encryption and Blockchain verification. The incorporation of Blockchain technology into the voting process also strengthens both transparency and integrity. This paper circumferences the implementation dares, security considerations, and potential enhancement for scalability and efficiency in large-scale elections. © The Author(s), under exclusive licence to Springer Science+Business Media, LLC, part of Springer Nature 2024.</t>
  </si>
  <si>
    <t>2-s2.0-85207272255</t>
  </si>
  <si>
    <t>Abo-Akleek F.; Mowafi M.; Taqieddin E.S.; Shatnawi A.S.</t>
  </si>
  <si>
    <t>Abo-Akleek, Fatima (59657500100); Mowafi, Moad (8315393700); Taqieddin, Eyad S. (42262979000); Shatnawi, Ahmed S. (57195963018)</t>
  </si>
  <si>
    <t>59657500100; 8315393700; 42262979000; 57195963018</t>
  </si>
  <si>
    <t>Leveraging blockchain for robust and transparent E-voting systems</t>
  </si>
  <si>
    <t>Cyber Security and Applications</t>
  </si>
  <si>
    <t>100086</t>
  </si>
  <si>
    <t>10.1016/j.csa.2025.100086</t>
  </si>
  <si>
    <t>https://www.scopus.com/inward/record.uri?eid=2-s2.0-85219014383&amp;doi=10.1016%2fj.csa.2025.100086&amp;partnerID=40&amp;md5=6017f1af361ed14d8f43435c55053f8e</t>
  </si>
  <si>
    <t>Voting is considered one of the most critical actions for proper decision-making in governmental entities, boards of directors, and the financial sector. Many researchers proposed E-voting systems where the voting process is done online or through secure voting stations with high levels of trust for recording and counting the votes. Moreover, with the recent pandemic highlighting the need for remote voting, transitioning to E-voting is becoming even more critical. One way to build such technology is through Blockchain, which can be employed to guarantee the voting system requirements such as reliability, anonymity, decentralization, and privacy. This work proposes a blockchain-based E-voting system that consists of a distributed architecture for the voter, intermediate servers, and blockchain network components. The intermediate servers are mainly used to balance the workload between the voters and the blockchain servers. The system servers apply a scheduling algorithm to distribute the workload amongst themselves. In addition to the distributed architecture, a new algorithm for storing the blocks within each server's database is introduced. Emphasis is further placed on how these blocks are broadcast to the other servers. Simulation results show a clear difference in execution time when comparing the proposed distributed architecture with the centralized system. In addition, the new proposed blockchain algorithm shows better results in executing the vote-counting task and identifying any corrupted blocks. © 2025</t>
  </si>
  <si>
    <t>2-s2.0-85219014383</t>
  </si>
  <si>
    <t>Alown M.; Sabir Kiraz M.; Ali Bingol M.</t>
  </si>
  <si>
    <t>Alown, Mosbah (59532995100); Sabir Kiraz, Mehmet (57224505946); Ali Bingol, Muhammed (36704383000)</t>
  </si>
  <si>
    <t>59532995100; 57224505946; 36704383000</t>
  </si>
  <si>
    <t>https://www.scopus.com/inward/record.uri?eid=2-s2.0-85216341148&amp;doi=10.1109%2fACCESS.2025.3531349&amp;partnerID=40&amp;md5=d705089f52704a57947ea7fe38921b7b</t>
  </si>
  <si>
    <t>Electronic voting (e-voting) systems have significantly improved the traditional voting process by addressing key concerns such as security, public acceptability, and convenience. However, these systems often face unique challenges, such as ensuring voter privacy and verifiability, preventing coercion and double voting, and maintaining scalability while protecting participant confidentiality. This study critically analyses and compares various e-voting schemes and technologies, evaluating their security features, verifiability mechanisms, and potential vulnerabilities. This paper reviews Direct Recording Electronic (DRE) voting, internet voting, and blockchain-based e-voting systems. In so doing, we provide an understanding of cryptographic primitives employed in e-voting systems and how they address specific characteristics and challenges associated with each voting scheme. Furthermore, we examine the applications proposed by previous studies in the context of these voting systems, assessing their strengths, limitations, and impact on democratic procedures. The cryptographic primitives reviewed include techniques like homomorphic encryption, blind signatures, and zero-knowledge proofs, which can enhance voter privacy, verifiability, and resistance to coercion and double voting. © 2013 IEEE.</t>
  </si>
  <si>
    <t>2-s2.0-85216341148</t>
  </si>
  <si>
    <t>Mohanaprakash T.A.; Ranganayaki V.C.; Minu M.S.; Durga Devi A.; Cinthuja K.</t>
  </si>
  <si>
    <t>Mohanaprakash, T.A. (24776728500); Ranganayaki, V.C. (59506612900); Minu, M.S. (57204971986); Durga Devi, A. (56801844900); Cinthuja, K. (58895310400)</t>
  </si>
  <si>
    <t>24776728500; 59506612900; 57204971986; 56801844900; 58895310400</t>
  </si>
  <si>
    <t>Secure Routing E-voting Protocol based on Wireless Sensor Network Platform with Block chain</t>
  </si>
  <si>
    <t>International Journal of Electrical and Electronics Research</t>
  </si>
  <si>
    <t>10.37391/IJEER.120432</t>
  </si>
  <si>
    <t>https://www.scopus.com/inward/record.uri?eid=2-s2.0-85214474050&amp;doi=10.37391%2fIJEER.120432&amp;partnerID=40&amp;md5=5e23e88cdaabad97a5b83c0779c05f6b</t>
  </si>
  <si>
    <t>Many have long aimed to create a safe electronic voting system that maintains the confidentiality and integrity of traditional voting methods while using the convenience and openness of modern technology. Ballot paper or electronic voting machines are the current voting schemes in every nation, and democratic voting is a significant event in every country. Problems with these procedures abound, including lack of openness, poor voter turnout, vote manipulation, mistrust of the election body, forgery of unique identification (voter ID card), delays in disseminating results, and, most importantly, security breaches. Prioritizing the security of digital voting is of utmost importance when contemplating implementing a digital voting system. The article assesses the objective of building a blockchain-based e-voting system [BC-E-VOT] that uses digital voting technology. Electronic voting methods that leverage the distributed ledger attract much attention because they can make digital voting more transparent, secure, and honest. As shown in this research, a successful strategy for electronic voting may be achieved by using Blockchain's cryptographic underpinnings and transparency. Due to its complete transparency, the suggested approach satisfies the essential criteria for electronic voting systems. Since Blockchain employs a decentralized mechanism for data storage rather than storing all of the data in one central place, it becomes challenging to tamper with the data when utilizing this technology to build a decentralized application. By creating a decentralized system using the WSN platform, a third party is no longer needed to oversee the election's access control. This article provides a system for electronic voting that guarantees privacy, trustworthiness, and security. The suggested approach is practical and secure, according to the findings. © 2024 by the Mohanaprakash T A, Ranganayaki.V.C, M.S Minu, Durga Devi A, Cinthuja K.</t>
  </si>
  <si>
    <t>2-s2.0-85214474050</t>
  </si>
  <si>
    <t>Ghosh V.; Gupta H.</t>
  </si>
  <si>
    <t>Ghosh, Vrinda (59563498200); Gupta, Himanshu (56966151100)</t>
  </si>
  <si>
    <t>59563498200; 56966151100</t>
  </si>
  <si>
    <t>A Blockchain-Based E-Voting System for Secure and Transparent Elections</t>
  </si>
  <si>
    <t>1163</t>
  </si>
  <si>
    <t>10.1007/978-981-97-8537-7_15</t>
  </si>
  <si>
    <t>https://www.scopus.com/inward/record.uri?eid=2-s2.0-85218188884&amp;doi=10.1007%2f978-981-97-8537-7_15&amp;partnerID=40&amp;md5=5b6f93af7f809b990d6cfd6d8c6a42bc</t>
  </si>
  <si>
    <t>Blockchain-based e-voting system offers a promising solution to enhance the security and transparency of electoral processes. These systems leverage the inherent properties of blockchain, such as immutability, transparency, and decentralized consensus, to address various challenges associated with traditional electronic voting methods. The use of secure consensus algorithms in blockchain ensures the integrity of the voting process, making it extremely difficult for any single entity to manipulate the results. Additionally, the use of cryptographic techniques in blockchain-based e-voting systems can provide a high level of voter anonymity and privacy protection. Research articles emphasize that the transparency of the voting records in a blockchain-based system can enable voters to independently verify the integrity of the election results, thereby increasing trust in the electoral process. However, the implementation of blockchain-based e-voting systems also presents several challenges that need to be carefully addressed. These include the need to ensure the scalability of the system to accommodate a huge number of transactions, the requirement for fast transaction processing to prevent delays in the voting process, and the necessity to navigate regulatory and governance issues related to the use of this technology in elections. In summary, while the potential benefits of blockchain-based e-voting systems are significant, it is essential to address the associated challenges to ensure their security, reliability, and viability in real-world electoral scenarios. Ongoing research and development efforts are focused on overcoming these challenges to realize the full potential of blockchain technology in revolutionizing the electoral process. © The Author(s), under exclusive license to Springer Nature Singapore Pte Ltd. 2024.</t>
  </si>
  <si>
    <t>2-s2.0-85218188884</t>
  </si>
  <si>
    <t>Pathak S.P.; Chandra A.S.; Lohitha G.; Jain M.; Joseph C.; Ravichand M.; Mohammed A.F.K.</t>
  </si>
  <si>
    <t>Pathak, Siddhanth Prafulla (59565544100); Chandra, Akkaraju Sailesh (57223132342); Lohitha, G. (57211779414); Jain, Mini (57216807841); Joseph, Christabell (59207811700); Ravichand, M. (58092832000); Mohammed, Abdelmonaim Fakhry Kamel (59565563200)</t>
  </si>
  <si>
    <t>59565544100; 57223132342; 57211779414; 57216807841; 59207811700; 58092832000; 59565563200</t>
  </si>
  <si>
    <t>Electronic Voting Systems Using a Blockchain-Based Encrypted Identity Management</t>
  </si>
  <si>
    <t>Recent Trends in Engineering and Science for Resource Optimization and Sustainable Development</t>
  </si>
  <si>
    <t>10.1201/9781003596721-15</t>
  </si>
  <si>
    <t>https://www.scopus.com/inward/record.uri?eid=2-s2.0-85218296230&amp;doi=10.1201%2f9781003596721-15&amp;partnerID=40&amp;md5=acb1651499333711a06a2fd5519792cf</t>
  </si>
  <si>
    <t>The use of electronic voting technologies has grown in popularity as a way to make elections more secure and accessible. The implementation of blockchain-based encrypted identity management in electronic voting is explored in this study, which also offers a solid option to improve the reliability and credibility of voting systems. This study explores the possibilities for anonymous and transparent electronic voting while preserving voter privacy and anonymity by incorporating blockchain technology. It has always been challenging to create an electronic voting system that properly satisfies the requirements of administrators. This problem is now being resolved by blockchain technologies, which provide a distributed database with irreversible, encrypted identity management and secure transactions. A fascinating advancement in the realms of data innovation, dependability, and transparency is distributed ledger technology. Distributed ledger technology is commonly used in public blockchain. Virtually limitless potential for earning from sharing economies are provided by blockchain technology. This project aims to determine whether blockchain technology can be used to create electronic voting devices are used as a service. © 2024 selection and editorial matter, Prof. (Dr.) Dorota Jelonek, Prof. (Dr.) Narendra Kumar, Prof. (Dr.) Mamta Chahar, Prof. (Dr.) Rusudan Kinkladze and Prof. (Dr.) Lilla Knop; individual chapters, the contributors.</t>
  </si>
  <si>
    <t>2-s2.0-85218296230</t>
  </si>
  <si>
    <t>Miao M.; Tang L.; Li J.; Zhang X.</t>
  </si>
  <si>
    <t>Miao, Meixia (56519306200); Tang, Lin (58920398100); Li, Jiawei (57874037500); Zhang, Xuefeng (57192504297)</t>
  </si>
  <si>
    <t>56519306200; 58920398100; 57874037500; 57192504297</t>
  </si>
  <si>
    <t>https://www.scopus.com/inward/record.uri?eid=2-s2.0-85186742565&amp;doi=10.1109%2fTNSE.2023.3336516&amp;partnerID=40&amp;md5=37ad4d0f8e6773c41b91e732d2ee48bf</t>
  </si>
  <si>
    <t>Electronic voting plays a key role in the functioning of modern democracies. However, existing electronic voting protocols have some disadvantages, such as inability to trace the identity of malicious voters, insecurity of the voting process, and lack of a score voting paradigm. To address these issues, we propose a novel blockchain-based publicly traceable self-tallying voting protocol that implements scored voting. The protocol enables voters to score each candidate within a specified range. At the end of voting, the candidate with the highest total score is declared the winner of the election. Meanwhile, we take advantage of traceable ring signatures and homomorphic time-lock puzzles to balance the anonymity and accountability, and guarantee time-bounded privacy of the ballots. We prove that the proposed protocol satisfies the properties of full-anonymity, linkability, public traceability and time-bounded privacy. In addition, performance analysis shows that our protocol guarantees various properties of score voting with reasonable overhead. © 2013 IEEE.</t>
  </si>
  <si>
    <t>2-s2.0-85186742565</t>
  </si>
  <si>
    <t>Gupta S.; Gupta K.K.; Shukla P.K.</t>
  </si>
  <si>
    <t>Gupta, Sweta (57748624000); Gupta, Kamlesh Kumar (59077570400); Shukla, Piyush Kumar (56599752300)</t>
  </si>
  <si>
    <t>57748624000; 59077570400; 56599752300</t>
  </si>
  <si>
    <t>Improving the End-to-End Protection in E-Voting Using BVM—Blockchain-Based E-Voting Mechanism</t>
  </si>
  <si>
    <t>Concurrency and Computation: Practice and Experience</t>
  </si>
  <si>
    <t>37</t>
  </si>
  <si>
    <t>e8324</t>
  </si>
  <si>
    <t>10.1002/cpe.8324</t>
  </si>
  <si>
    <t>https://www.scopus.com/inward/record.uri?eid=2-s2.0-85209070717&amp;doi=10.1002%2fcpe.8324&amp;partnerID=40&amp;md5=66800149aa6c9cf15e3fa99d8fa2af59</t>
  </si>
  <si>
    <t>Voting has always been a crucial topic of public attention for democratic reasons. The ease of use and low cost are the result of e-voting being frequently used for such important decision outcomes. However, the tremendous authority and intervening data in current e-voting systems make it risky and difficult to achieve correct equity and clarity in e-voting. So, by combining e-voting with blockchain technology, these issues can be resolved while providing reorganization and intervention-resistant characteristics. A voter's improper manipulation, frequent voting, or non-party voting, may also undermine fairness. A verifier is therefore required to check the e-voting mechanism in order to ensure its effectiveness and control the process equality and fairness. In this paper, a Blockchain-based e-Voting Mechanism (BVM) is developed for providing the end to end security and fairness for transparent voting. This mechanism also provides a zero-knowledge proof (ZP) based verifier to inspect the voting procedure against voter's mis-operations and uses a novel Improved Master-key Administration (IMA) based public key cryptography to attack prevention. The utilization of blockchain technology ensures transparency, anonymity, confidentiality, authentication, tamper resistance, and a high level of data integrity, making it a promising choice for modernizing and enhancing the electoral process. Also, the performance of BVM has been compared with similar voting mechanisms and analyzed based on time complexity, security analysis, performance factors like delay and throughput, and anti-attack examination. © 2024 John Wiley &amp; Sons Ltd.</t>
  </si>
  <si>
    <t>2-s2.0-85209070717</t>
  </si>
  <si>
    <t>Nirmala M.; Giraddi C.V.</t>
  </si>
  <si>
    <t>Nirmala, M. (57189468856); Giraddi, Chandralekha V (59666698900)</t>
  </si>
  <si>
    <t>57189468856; 59666698900</t>
  </si>
  <si>
    <t>https://www.scopus.com/inward/record.uri?eid=2-s2.0-85219620147&amp;doi=10.1109%2fICSCNA63714.2024.10864372&amp;partnerID=40&amp;md5=ac7eb3758033656ac40b9b45e47d7cb0</t>
  </si>
  <si>
    <t>Today most of our daily activities are led by the Internet like banking transactions, shopping, communication, transportation, and so on. Without the internet and its applications, we could not envision our lives. However, many areas need the introduction of the Internet. E-voting has been one such subject of research for many decades to provide a secure, transparent system. Developing a secured voting system is a challenging task as it includes many variables like vote tampering, transparency, security, scalability, etc. The introduction of blockchain technology has made us think about its incorporation into the voting system. Blockchain technology enables transparency, an immutable and secure system for conducting elections. Many implementations of voting systems exist some may fail in usability and others may in scalability, transparency, or security. Unlike existing blockchain voting systems, this implementation prioritizes real-time results, scalability, privacy, and layered access control. The system is being implemented using the Ethereum smart contract framework and meta mask tool. Research shows the Ethereum framework is the most popular choice with 34.91 % portion of the utilized framework. The proposed system focuses on automated winner declaration, decentralized voter registration, pending registered voter approval, and a user-friendly interface. This system has distinguished functionalities based on roles like Admin and User. © 2024 IEEE.</t>
  </si>
  <si>
    <t>2-s2.0-85219620147</t>
  </si>
  <si>
    <t>Jaisinghani O.A.; Ramteke P.L.</t>
  </si>
  <si>
    <t>Jaisinghani, Omprakash A. (59454208800); Ramteke, Prabhakar. L (57485314600)</t>
  </si>
  <si>
    <t>59454208800; 57485314600</t>
  </si>
  <si>
    <t>2024 2nd DMIHER International Conference on Artificial Intelligence in Healthcare, Education and Industry, IDICAIEI 2024</t>
  </si>
  <si>
    <t>https://www.scopus.com/inward/record.uri?eid=2-s2.0-85217857070&amp;doi=10.1109%2fIDICAIEI61867.2024.10842869&amp;partnerID=40&amp;md5=a94ef39b9725e72019d1977e4145ef38</t>
  </si>
  <si>
    <t>Electronic voting has seen persistent security and privacy issues preventing its widespread adoption and success. This research introduces a robust framework that leverages advanced hashing, encryption techniques with blockchain technology which enhance the security of voting transaction and authenticity of voter data. India, which is world's largest democracy, faces electoral challenges such as fake voting and tampering with Electronic Voting Machines (EVMs). Addressing these issues biometric-based voting system that verifies voter identity through fingerprint authentication is the suggested. This system ensures that each voter casts only one authenticated vote, adhering to the principle of "Single voter, Single authenticated vote". Proposed biometric prototype for voting machine and its integration with the Aadhar database can be maintained by the help of Unique Identification Authority of India (UIDAI). This advancement can significantly enhance the device's application at the national level, making it feasible for use in elections across the country. By implementing this biometric-based voting system, efficiency improvement and by implementing blockchain transparency, security, and efficiency achieved. The proposed framework strengthens the electoral process's integrity, transparent, secure, and efficient voting system.  © 2024 IEEE.</t>
  </si>
  <si>
    <t>2-s2.0-85217857070</t>
  </si>
  <si>
    <t>de Miranda L.M.B.; Garcia R.D.; Ramachandran G.S.; Ueyama J.; Guerrini F.M.</t>
  </si>
  <si>
    <t>de Miranda, Lívia Maria Bettini (59233900900); Garcia, Rodrigo Dutra (57226193841); Ramachandran, Gowri Sankar (55600680300); Ueyama, Jo (6701846104); Guerrini, Fábio Müller (16836755500)</t>
  </si>
  <si>
    <t>59233900900; 57226193841; 55600680300; 6701846104; 16836755500</t>
  </si>
  <si>
    <t>Blockchain in inter-organizational collaboration: A privacy-preserving voting system for collective decision-making</t>
  </si>
  <si>
    <t>Journal of Information Security and Applications</t>
  </si>
  <si>
    <t>85</t>
  </si>
  <si>
    <t>103837</t>
  </si>
  <si>
    <t>10.1016/j.jisa.2024.103837</t>
  </si>
  <si>
    <t>https://www.scopus.com/inward/record.uri?eid=2-s2.0-85199540506&amp;doi=10.1016%2fj.jisa.2024.103837&amp;partnerID=40&amp;md5=7194c4324b6f682970ea0f6eb3c3d5f5</t>
  </si>
  <si>
    <t>Electronic voting systems can support a key behavioral process in inter-organizational collaboration – collective decision-making – but typically face challenges related to single points of failure from centralized databases and trusted third parties to deal with privacy voting requirements. To address such issues, this work presents a decentralized voting system based on blockchain technology, Fully Homomorphic Encryption, tokenization, and Proof-of-Stake mechanisms to promote the system's sustainability while enhancing voting privacy and anonymization. Our solution introduces verifiability to voting processes without any trusted intermediaries. We use the inter-organizational collaboration use case since it introduces additional voting requirements in the private domain, such as promoting cooperative behavioral processes to develop trustworthy relationships between organizations. Our proof-of-concept implementation and evaluation results show that the proposed solution provides voting privacy with adequate computational costs. © 2024 Elsevier Ltd</t>
  </si>
  <si>
    <t>2-s2.0-85199540506</t>
  </si>
  <si>
    <t>Abed H.; Al-Zoubi O.; Alayan H.; Alshboul M.</t>
  </si>
  <si>
    <t>Abed, Husni (58729877600); Al-Zoubi, Omar (57218123209); Alayan, Hashem (58729877700); Alshboul, Mohammad (57136835500)</t>
  </si>
  <si>
    <t>58729877600; 57218123209; 58729877700; 57136835500</t>
  </si>
  <si>
    <t>Towards maintaining confidentiality and anonymity in secure blockchain-based e-voting</t>
  </si>
  <si>
    <t>10.1007/s10586-023-04194-5</t>
  </si>
  <si>
    <t>https://www.scopus.com/inward/record.uri?eid=2-s2.0-85178216122&amp;doi=10.1007%2fs10586-023-04194-5&amp;partnerID=40&amp;md5=c8ac3a588b6c944ddbe27934ddc062a7</t>
  </si>
  <si>
    <t>Recently, voting in elections has become a major topic of debate. The legitimacy of election results is being questioned, whether it be elections on the government, municipality, university, or even department level. This led to a general distrust between the voting populations of developing countries and developed nations and electoral committees. Looking at election turnout rates, it becomes clear that an ever-widening rift between voters and trust in traditionally held elections has caused prominent voter apathy. The general population sees policymakers as not having taken serious strides in solving these problems. Electronic voting was seemingly introduced to alleviate some problems. Yet, the public has expressed concerns about election manipulation through hacking since electronic systems are notoriously vulnerable to those kinds of attacks and are hard to shield from. Introducing blockchain technology to this field is a logical step to evolving traditional e-voting systems. Traditional voting and, by extension, e-voting suffer from centralization, where a single entity oversees the election process. This creates a single point of failure. Thus, it becomes easy to tamper with voter data and election results. Blockchain technology offers a solution to decentralize and restore trust in the process; it embraces decentralization, the entire process becomes open to the public, and the need for a centralized managerial entity is reduced. In this paper, we introduce and implement a blockchain-based voting system that addresses the issues mentioned earlier in centralized voting. Moreover, our system proposes solutions to some of the problems and side-effects that are likely to happen when adopting blockchain-based voting systems, especially the anonymity of the voters and the confidentiality of the results until the time of the official announcement. We show that it is possible to have a voting system that accomplishes decentralization and trustworthiness for all the parties involved in the voting process. © The Author(s), under exclusive licence to Springer Science+Business Media, LLC, part of Springer Nature 2023.</t>
  </si>
  <si>
    <t>2-s2.0-85178216122</t>
  </si>
  <si>
    <t>Gomathi A.; Sachidhanandam P.; Kavinkumar R.; Sowndariya K.; Sanju P.; Ram Kumar R.</t>
  </si>
  <si>
    <t>Gomathi, A. (59567160700); Sachidhanandam, P. (57192011014); Kavinkumar, R. (59567098500); Sowndariya, K. (59567423500); Sanju, P. (45561738300); Ram Kumar, R. (59567423600)</t>
  </si>
  <si>
    <t>59567160700; 57192011014; 59567098500; 59567423500; 45561738300; 59567423600</t>
  </si>
  <si>
    <t>Proceedings of the 9th International Conference on Communication and Electronics Systems, ICCES 2024</t>
  </si>
  <si>
    <t>https://www.scopus.com/inward/record.uri?eid=2-s2.0-85218428656&amp;doi=10.1109%2fICCES63552.2024.10860165&amp;partnerID=40&amp;md5=2d96df811a3656b1454a0b8c2f0c7aab</t>
  </si>
  <si>
    <t>This research study investigates the application of Blockchain Technology (BT) to enhance the security and trustworthiness of voting systems. The study begins by reviewing existing voting systems, including cryptographic protocols, paper trails, and electronic voting machines, highlighting their strengths and limitations. Subsequently, it explores the potential of BT to address key challenges such as voter fraud and lack of verifiability. Through case studies and empirical evidence, the study evaluates the effectiveness of Blockchain-based solutions in improving the security, transparency, and efficiency of voting processes. This research contributes to the development of more secure and trustworthy voting systems that can enhance democratic participation and ensure fair and transparent elections. © 2024 IEEE.</t>
  </si>
  <si>
    <t>2-s2.0-85218428656</t>
  </si>
  <si>
    <t>Peelam M.S.; Kumar G.; Shah K.; Chamola V.</t>
  </si>
  <si>
    <t>Peelam, Mritunjay Shall (57263897400); Kumar, Gaurav (58959527400); Shah, Kunjan (58123700100); Chamola, Vinay (55427784900)</t>
  </si>
  <si>
    <t>57263897400; 58959527400; 58123700100; 55427784900</t>
  </si>
  <si>
    <t>DemocracyGuard: Blockchain-based secure voting framework for digital democracy</t>
  </si>
  <si>
    <t>Expert Systems</t>
  </si>
  <si>
    <t>42</t>
  </si>
  <si>
    <t>e13694</t>
  </si>
  <si>
    <t>10.1111/exsy.13694</t>
  </si>
  <si>
    <t>https://www.scopus.com/inward/record.uri?eid=2-s2.0-85201125537&amp;doi=10.1111%2fexsy.13694&amp;partnerID=40&amp;md5=31898a537c3948c0424af4e072b49dbe</t>
  </si>
  <si>
    <t>Online voting is gaining traction in contemporary society to reduce costs and boost voter turnout, allowing individuals to cast their ballots from anywhere with an internet connection. This innovation is cautiously met due to the inherent security risks, where a single vulnerability can lead to widespread vote manipulation. Blockchain technology has emerged as a promising solution to address these concerns and create a trustworthy electoral process. Blockchain offers a decentralized network of nodes that enhances transparency, security, and verifiability. Its distributed ledger and non-repudiation features make it a compelling alternative to traditional electronic voting systems, ensuring the integrity of elections. To further bolster the security of online voting, we propose DemocracyGuard platform on the Ethereum blockchain, which incorporates facial recognition technology to authenticate voters. By leveraging these advancements, DemocracyGuard aims to provide a secure and resilient platform for online voting, paving the way for its broader adoption and revolutionizing the electoral landscape. © 2024 The Author(s). Expert Systems published by John Wiley &amp; Sons Ltd.</t>
  </si>
  <si>
    <t>2-s2.0-85201125537</t>
  </si>
  <si>
    <t>Thi H.T.; Van N.N.; Hieu M.N.; Thi H.P.; Minh T.L.; Trinh Nguyen T.T.</t>
  </si>
  <si>
    <t>Thi, Hanh Tran (59321881700); Van, Nghi Nguyen (58743425400); Hieu, Minh Nguyen (55585100600); Thi, Hien Pham (59420315900); Minh, Tu Le (59420163300); Trinh Nguyen, Thi Tuyet (59420316000)</t>
  </si>
  <si>
    <t>59321881700; 58743425400; 55585100600; 59420315900; 59420163300; 59420316000</t>
  </si>
  <si>
    <t>Proposing a Solution to Improve Safety for Fiat-Shamir ZKP Scheme on Elliptic Curve</t>
  </si>
  <si>
    <t>Communications in Computer and Information Science</t>
  </si>
  <si>
    <t>2191 CCIS</t>
  </si>
  <si>
    <t>10.1007/978-981-97-9616-8_18</t>
  </si>
  <si>
    <t>https://www.scopus.com/inward/record.uri?eid=2-s2.0-85209922393&amp;doi=10.1007%2f978-981-97-9616-8_18&amp;partnerID=40&amp;md5=d06a7ca64f5b6eff247e98b5c892b940</t>
  </si>
  <si>
    <t>Zero-Knowledge Proof (ZKP) scheme is a type of cryptographic technique that is being commonly applied in practice, such as blockchain technology, authentication systems, and electronic voting systems. The Fiat-Shamir ZKP scheme on elliptic curves has been standardized in RFC 8235. In this paper, we will present some weaknesses that exist in the Fiat-Shamir ZKP scheme on elliptic curves, such as being affected by replay attacks and errors caused in the pseudorandom number generator. The goal of the article is to propose security enhancements for the Fiat-Shamir ZKP scheme to combat these limitations. Our method is analyzing, comparing the computational cost, and experimental results of the proposed solution with the original Fiat-Shamir ZKP scheme, which is mentioned in RFC 8235, and providing a user authentication application in the Client-Server model. © The Author(s), under exclusive license to Springer Nature Singapore Pte Ltd. 2025.</t>
  </si>
  <si>
    <t>2-s2.0-85209922393</t>
  </si>
  <si>
    <t>Pinjarkar V.; Pinjarkar U.; Bhor H.; Jain A.</t>
  </si>
  <si>
    <t>Pinjarkar, Vijaya (57202079682); Pinjarkar, Umesh (56698289400); Bhor, Harsh (57202990478); Jain, Amit (59098043600)</t>
  </si>
  <si>
    <t>57202079682; 56698289400; 57202990478; 59098043600</t>
  </si>
  <si>
    <t>Power Ballot: Exploiting Blockchain Technology</t>
  </si>
  <si>
    <t>1136 LNNS</t>
  </si>
  <si>
    <t>10.1007/978-3-031-70789-6_26</t>
  </si>
  <si>
    <t>https://www.scopus.com/inward/record.uri?eid=2-s2.0-85208242344&amp;doi=10.1007%2f978-3-031-70789-6_26&amp;partnerID=40&amp;md5=db4b72878cff5265a64d61ef36e3daff</t>
  </si>
  <si>
    <t>Power Ballot, a blockchain-based voting system, has the potential to revolutionize the electoral process by addressing longstanding issues plaguing traditional voting systems. These issues include vote tampering, electoral fraud, and low voter turnout. Power Ballot leverages the transformative capabilities of blockchain technology to provide solutions. At its core, Power Ballot is a decentralized platform that offers voters a secure and anonymous way to cast their ballots. Blockchain’s immutability and transparency are harnessed to maintain a tamper-proof and auditable record of votes. Once recorded on the blockchain, a vote becomes unchangeable and indelible, ensuring the integrity of the process. Moreover, the use of blockchain technology significantly enhances the security of voting. In traditional systems, votes are vulnerable to manipulation, but Power Ballot encrypts and stores them on a distributed ledger, making it nearly impossible for any party to alter election results. By combining the benefits of blockchain with the principles of democracy, Power Ballot aims to instill trust and transparency in elections, ultimately increasing voter participation and safeguarding the integrity of the democratic process. With its innovative approach, Power Ballot heralds a new era in the way we conduct and secure elections. © The Author(s), under exclusive license to Springer Nature Switzerland AG 2024.</t>
  </si>
  <si>
    <t>2-s2.0-85208242344</t>
  </si>
  <si>
    <t>Nikhare R.V.</t>
  </si>
  <si>
    <t>Nikhare, Rohit Vijay (58765336500)</t>
  </si>
  <si>
    <t>58765336500</t>
  </si>
  <si>
    <t>https://www.scopus.com/inward/record.uri?eid=2-s2.0-85212877399&amp;doi=10.1109%2fICCCNT61001.2024.10726239&amp;partnerID=40&amp;md5=fa2a72973da03947797bb033f10ebc4f</t>
  </si>
  <si>
    <t>Voting is a vital pillar of democracy, upholding the principles of representation and public expression. Over time, the quest for secure and efficient systems has driven the transition from paper ballots to Electronic Voting Machines (EVMs). Nonetheless, persistent concerns surrounding EVM security have spurred the exploration of blockchain-based voting systems. The inherent attributes of transparency and immutability offered by blockchain technology hold promise in augmenting the security and integrity of the voting process. However, blockchain-based voting systems encounter their own distinct challenges. This paper presents a pioneering hybrid voting system model that harmonizes the merits of existing systems with the potential of blockchain technology. In this hybrid model, the authentication of voters is collaboratively facilitated by government employees and blockchain technology. Subsequently, voters can securely register their votes within the blockchain. Striving to strike a delicate equilibrium between convenience and security, this model aims to engender a resilient and all-encompassing voting system that inspires trust. A comprehensive assessment of the strengths and limitations inherent in traditional voting systems is undertaken, while simultaneously exploring the vast potential of blockchain technology. By effectively addressing the concerns pertaining to security and integrity, the proposed hybrid model aspires to forge a path toward a voting system that is both resilient and unequivocally trusted. ©2024 IEEE.</t>
  </si>
  <si>
    <t>2-s2.0-85212877399</t>
  </si>
  <si>
    <t>de Farias J.C.L.A.; Carniel A.; de Melo Bezerra J.; Hirata C.M.</t>
  </si>
  <si>
    <t>de Farias, Júlio César Leitão Albuquerque (58861558900); Carniel, Andrei (57208655198); de Melo Bezerra, Juliana (21742026800); Hirata, Celso Massaki (8961515200)</t>
  </si>
  <si>
    <t>58861558900; 57208655198; 21742026800; 8961515200</t>
  </si>
  <si>
    <t>Approach based on STPA extended with STRIDE and LINDDUN, and blockchain to develop a mission-critical e-voting system</t>
  </si>
  <si>
    <t>81</t>
  </si>
  <si>
    <t>103715</t>
  </si>
  <si>
    <t>10.1016/j.jisa.2024.103715</t>
  </si>
  <si>
    <t>https://www.scopus.com/inward/record.uri?eid=2-s2.0-85183955748&amp;doi=10.1016%2fj.jisa.2024.103715&amp;partnerID=40&amp;md5=c2bdd4454fa43b194421fed025c0ef7b</t>
  </si>
  <si>
    <t>Voting is essential to assure democracy. The voting process is supported by mission-critical systems that have among others functional, cybersecurity, and data privacy requirements. Comprehensive approaches are required to identify the requirements and technologies needed to design the solution. STPA is a method for identifying system safety requirements that have been extended to identify cybersecurity requirements. LINDDUN is a privacy threat modeling methodology that supports analysts in privacy-eliciting and mitigating threats in software architectures. Blockchain is a technology that uses a peer-to-peer computer network as a public distributed ledger. We propose an approach that uses STPA and its extensions to identify the cybersecurity and data privacy requirements, and incorporates the blockchain technology to design the solution for the mission-critical e-voting system. We built a proof of concept of the solution and performed cybersecurity and data privacy tests. The tests showed that the solution meets the critical cybersecurity and data privacy requirements. The major contributions of this paper include an approach that employs cybersecurity and data privacy threat modeling techniques to enhance the STPA analysis of a system, and the design of a Blockchain-based, verifiable e-voting system. © 2024 Elsevier Ltd</t>
  </si>
  <si>
    <t>2-s2.0-85183955748</t>
  </si>
  <si>
    <t>Sharma A.; Tirpathy D.; Deeba K.</t>
  </si>
  <si>
    <t>Sharma, Adamya (59091514400); Tirpathy, Deepak (59091514500); Deeba, K. (53981353000)</t>
  </si>
  <si>
    <t>59091514400; 59091514500; 53981353000</t>
  </si>
  <si>
    <t>2nd International Conference on Emerging Trends in Information Technology and Engineering, ic-ETITE 2024</t>
  </si>
  <si>
    <t>https://www.scopus.com/inward/record.uri?eid=2-s2.0-85192527614&amp;doi=10.1109%2fic-ETITE58242.2024.10493453&amp;partnerID=40&amp;md5=dd4a4f103952fbc8c0c427141673ef18</t>
  </si>
  <si>
    <t>Traditional voting systems suffer from several shortcomings, such as low voter turnout (this can be attributed to factors such as inconvenient polling locations, long wait times, and limited voting hours. Many eligible voters may be discouraged from participating due to these barriers, which can result in an incomplete representation of the electorate's will), and lack of voter anonymity (in some traditional voting systems, it can be challenging to ensure complete voter anonymity. For instance, in small communities, it may be possible to discern how individuals voted based on the order in which they cast their ballots or through visual cues. Lack of anonymity can lead to concerns about coercion or intimidation, as voters may fear retaliation for their choices.). Moreover, the centralized nature of these systems can lead to concerns regarding data integrity and privacy. These challenges undermine the democratic process and diminish public trust in election outcomes. The project aims to address these challenges by implementing an Electronic Voting System (EVS) using Ethereum based blockchain technology and incorporating it with the HAAR Cascade algorithm which will detect users with the aid of machine learning. All voting and user data that goes into the Blockchain is securely stored and can be retrieved to check for correctness in real time by the aid of smart contracts. Blockchain's inherent properties of transparency, immutability, and decentralization offer promising solutions to the problems plaguing traditional voting systems. By incorporating the proposed techniques, the suggested EVS will provide secure, tamper-proof vote storage and counting.  © 2024 IEEE.</t>
  </si>
  <si>
    <t>2-s2.0-85192527614</t>
  </si>
  <si>
    <t>Ajibade P.</t>
  </si>
  <si>
    <t>Ajibade, Patrick (57200070526)</t>
  </si>
  <si>
    <t>57200070526</t>
  </si>
  <si>
    <t>Designing an Information System for Ensuring Electronic Voting Integrity to Prevent Corrupted Electoral Processes</t>
  </si>
  <si>
    <t>African Renaissance</t>
  </si>
  <si>
    <t>10.31920/2516-5305/2023/20n3a10</t>
  </si>
  <si>
    <t>https://www.scopus.com/inward/record.uri?eid=2-s2.0-85189546731&amp;doi=10.31920%2f2516-5305%2f2023%2f20n3a10&amp;partnerID=40&amp;md5=b9809cebd85e960819673bcfabadaa63</t>
  </si>
  <si>
    <t>There was documented election rigging in 1964, 1965, 1979, 1983, 1999, 2003, and now in 2023 in Nigeria. This paper presents practical information systems that can prevent non-citizens and underage voting by using agile records management and software designs. A fraudulent process cannot produce an honest leader. The study focuses on voter portal management. It entails improving voters’ registration, accreditation, verification, and authentication. The study used a living-lab approach to design and present a snippet of codes as an example of how to configure a system for this process. Also, the software design employs the use of service-oriented design to model a sequence diagram to make some of the processes easy to understand. However, one major challenge was the issue of skill. There are a lot of gaps in the literature as many studies did not focus on the technical skills required to facilitate electronic voting systems (EVS). The study concluded that aligning innovative technologies, blockchain, and agile information systems designed with service-oriented software methods will improve e-voting records management processes. The study recommended five necessary measures: Implement secure electronic voting with biometric authentication to prevent fraud; use machine learning to detect non-citizen and underage voters; use blockchain to store voting data securely and ensure transparency; regularly test the electronic voting system; and continuously innovate and improve the system. © 2023 Adonis and Abbey Publishers Ltd. All rights reserved.</t>
  </si>
  <si>
    <t>2-s2.0-85189546731</t>
  </si>
  <si>
    <t>Savaridassan P.; Lohani S.; Gupta H.</t>
  </si>
  <si>
    <t>Savaridassan, P. (57218793150); Lohani, Swapnil (59363853300); Gupta, Harshal (58360207400)</t>
  </si>
  <si>
    <t>57218793150; 59363853300; 58360207400</t>
  </si>
  <si>
    <t>A Block-Chain Based Decentralized Mechanism to Ensure the Security of Electronic Voting System Using Solidity Language</t>
  </si>
  <si>
    <t>2176 CCIS</t>
  </si>
  <si>
    <t>10.1007/978-3-031-68905-5_6</t>
  </si>
  <si>
    <t>https://www.scopus.com/inward/record.uri?eid=2-s2.0-85206157189&amp;doi=10.1007%2f978-3-031-68905-5_6&amp;partnerID=40&amp;md5=ae51870dfbe649d2f7c963c6cfa255f9</t>
  </si>
  <si>
    <t>Electronic voting systems face many security and privacy challenges, including vote tampering, data breaches, and DOS attacks. To address these issues, this research paper proposes a blockchain-based decentralized mechanism to ensure the security of electronic voting systems using the Solidity programming language. The proposed system utilizes smart contracts and decentralized consensus mechanisms ensuring the integrity and transparency of the process. The system provides secure access controls, data encryption, and identity management features to prevent unauthorized access and data breaches. To evaluate the proposed system’s effectiveness, a simulation is conducted using Ganache, a blockchain development tool. The simulation tests the system’s functionality and security by simulating different voting scenarios and verifying the results. The simulation’s findings indicate that the suggested approach is successful in preserving the security and reliability of electronic voting systems. The proposed system’s use of blockchain technology and Solidity programming language provides many benefits, including transparency, immutability, and privacy. This research paper contributes to the development of secure and reliable electronic voting systems and highlights the importance of using blockchain technology and Solidity language to ensure the fairness and transparency of the voting process. © The Author(s), under exclusive license to Springer Nature Switzerland AG 2024.</t>
  </si>
  <si>
    <t>2-s2.0-85206157189</t>
  </si>
  <si>
    <t>Rakshitha C.M.; Hiremani N.; Nataraj K.R.</t>
  </si>
  <si>
    <t>Rakshitha, C.M. (57194442715); Hiremani, Nirmala (57192397838); Nataraj, K.R. (35792514600)</t>
  </si>
  <si>
    <t>57194442715; 57192397838; 35792514600</t>
  </si>
  <si>
    <t>Hybrid Secure Algorithms and Optimal Blockchain to Ensure E-Voting Data Immutability at Cloud</t>
  </si>
  <si>
    <t>https://www.scopus.com/inward/record.uri?eid=2-s2.0-85175038311&amp;partnerID=40&amp;md5=fac7f37606a519d07dbcdea71a5dd7eb</t>
  </si>
  <si>
    <t>Electronic voting (E-voting) sometimes known as "online voting" is a quick, low-cost and secure way of voting that meets real-time data requirements. Nonetheless, with electronic systems, voter security and privacy remain significant impediments. This work focuses on presenting Blockchain-based electronic voting systems since Blockchain technology ensures data immutability and transparency in the voting process. A significant amount of voted data was saved on public cloud storage in this case. However, in this paper, a hybrid secure algorithms-based optimal Blockchain is presented to increase Blockchain performance in terms of security and cloud storage cost. First, the voting data is secured using the Advanced Encryption Standard (AES). The AES secret key is then encrypted using Extended Elliptic Curve Cryptography (EECC). Second, the encrypted data will be stored in the most appropriate blockchain blocks. For optimal block selection, the Extensible Firefly Algorithm (EFFA) is described. Finally, these blocks will be hashed using SHA-256 before being saved on the cloud server. The proposed electronic voting system achieved a high level of security while requiring less storage space, according to simulation results. © 2023, Ismail Saritas. All rights reserved.</t>
  </si>
  <si>
    <t>2-s2.0-85175038311</t>
  </si>
  <si>
    <t>Su P.-C.; Su T.-C.</t>
  </si>
  <si>
    <t>Su, Pin-Chang (7101815322); Su, Tai-Chang (58134267500)</t>
  </si>
  <si>
    <t>7101815322; 58134267500</t>
  </si>
  <si>
    <t>Secure Blockchain-Based Electronic Voting Mechanism</t>
  </si>
  <si>
    <t>International Arab Journal of Information Technology</t>
  </si>
  <si>
    <t>10.34028/iajit/20/2/12</t>
  </si>
  <si>
    <t>https://www.scopus.com/inward/record.uri?eid=2-s2.0-85149704663&amp;doi=10.34028%2fiajit%2f20%2f2%2f12&amp;partnerID=40&amp;md5=9778dbba26fbb374d01c379eb104115f</t>
  </si>
  <si>
    <t>Many countries have strived to popularise electronic voting (e-voting), but owing to various security concerns, largescale elections are still invariably held using paper ballots. Electronic voting systems must find solutions to various issues with authentication, data privacy and integrity, transparency, and verifiability. On the other hand, Blockchain technology offers an innovative solution to many of these problems. In this study, we constructed a private blockchain network with a large number of nodes, which is only accessible to the relevant voters. Because of its decentralised design, the system is robust against attacks by malicious actors. The security of the system was enhanced using an elliptic curve discrete logarithm problem-based blind multi-document signcryption mechanism. As this mechanism can be used to blindly sign and encrypt multiple voting documents in a single pass, it will minimise redundant signing processes and thus improve efficiency. Furthermore, a self-certification mechanism was used in lieu of centralised certificate servers, so that the voters can participate in the computation of public and private keys. In summary, we designed an electronic voting mechanism that is sufficiently secure for practical purposes, which will improve trust in e-voting, and reduce the costs associated with vote checking. © 2023, Zarka Private University. All rights reserved.</t>
  </si>
  <si>
    <t>2-s2.0-85149704663</t>
  </si>
  <si>
    <t>Vaqur M.; Kumar R.; Singh R.; Umang; Gehlot A.; Akram S.V.; Joshi K.</t>
  </si>
  <si>
    <t>Vaqur, Musheer (57216411077); Kumar, Rajesh (58316112300); Singh, Rajesh (57610169600); Umang (57914905300); Gehlot, Anita (57709976000); Akram, Shaik Vaseem (57222756774); Joshi, Kapil (57209511667)</t>
  </si>
  <si>
    <t>57216411077; 58316112300; 57610169600; 57914905300; 57709976000; 57222756774; 57209511667</t>
  </si>
  <si>
    <t>Role of Digitalization in Election Voting Through Industry 4.0 Enabling Technologies</t>
  </si>
  <si>
    <t>International Journal on Recent and Innovation Trends in Computing and Communication</t>
  </si>
  <si>
    <t>10.17762/ijritcc.v11i2.6136</t>
  </si>
  <si>
    <t>https://www.scopus.com/inward/record.uri?eid=2-s2.0-85156133233&amp;doi=10.17762%2fijritcc.v11i2.6136&amp;partnerID=40&amp;md5=07bd894a418a1cc6e754b2136a589f3d</t>
  </si>
  <si>
    <t>The election voting system is one of the essential pillars of democracy to elect the representative for ruling the country. In the election voting system, there are multiple areas such as detection of fake voters, illegal activities for fake voting, booth capturing, ballot monitoring, etc., in which Industry 4.0 can be adopted for the application of real-time monitoring, intelligent detection, enhancing security and transparency of voting and other data during the voting. According to previous research, there are no studies that have presented the significance of industry 4.0 technologies for improving the electronic voting system from a sustainability standpoint. To overcome the research gap, this study aims to present literature about Industry 4.0 technologies on the election voting system. We examined individual industry enabling technologies such as blockchain, artificial intelligence (AI), cloud computing, and the Internet of Things (IoT) that have the potential to strengthen the infrastructure of the election voting system. Based upon the analysis, the study has discussed and recommended suggestions for the future scope such as: IoT and cloud computing-based automatic systems for the detection of fake voters and updating voter attendance after the verification of the voter identity; AI-based illegal, and fake voting activities detection through vision node; blockchain-inspired system for the data integrity in between voter and election commission and robotic assistance system for guiding the voter and also for detecting disputes in the premises of election booth. © 2023 Sunarno Basuki and Perdinanto.</t>
  </si>
  <si>
    <t>2-s2.0-85156133233</t>
  </si>
  <si>
    <t>Aswin Kumar E.; Kumar Parihar A.; Gowtham R.; Gadli I.; Prasath R.; Kumar A.</t>
  </si>
  <si>
    <t>Aswin Kumar, E. (59353521400); Kumar Parihar, Aman (59353102100); Gowtham, R. (57211784370); Gadli, Ibrahim (59353238600); Prasath, R. (56439393500); Kumar, Ashok (59353238700)</t>
  </si>
  <si>
    <t>59353521400; 59353102100; 57211784370; 59353238600; 56439393500; 59353238700</t>
  </si>
  <si>
    <t>Proceedings of International Conference on Circuit Power and Computing Technologies, ICCPCT 2024</t>
  </si>
  <si>
    <t>https://www.scopus.com/inward/record.uri?eid=2-s2.0-85205587768&amp;doi=10.1109%2fICCPCT61902.2024.10673330&amp;partnerID=40&amp;md5=6a2ed2bd806231965db1b87b8dda8a0c</t>
  </si>
  <si>
    <t>In the contemporary age of digital transformation, it is imperative to safeguard the authenticity and confidentiality of electoral processes to uphold democratic ideals. The conventional methods of voting often face various challenges, including fraud, tampering, and lack of transparency. This academic research offers a detailed exploration and idea of online voting system that utilizes blockchain technology. By capitalizing on the centralized and mutable characteristics of blockchain, the proposed system aims to hinder the security, transparency, and reliability of the voting process. By thoroughly examining the fundamental aspects of blockchain, the architecture of the system, security mechanisms, and potential applications, this paper delivers valuable insights into the transformative capabilities of blockchain-based online voting systems. Through its examination of crucial concerns encompassing electoral governance, like data integrity and voter anonymity, this investigation contributes to the advancement of democratic practices in the digital era. © 2024 IEEE.</t>
  </si>
  <si>
    <t>2-s2.0-85205587768</t>
  </si>
  <si>
    <t>Uma Rani V.; Reddy K.Y.; Kumar M.P.; Raju T.R.R.</t>
  </si>
  <si>
    <t>Uma Rani, V. (57201067545); Reddy, Karnati Yogendra (58769754300); Kumar, Mekala Praneeth (58769724800); Raju, Teja Ramana Reddy (58769633400)</t>
  </si>
  <si>
    <t>57201067545; 58769754300; 58769724800; 58769633400</t>
  </si>
  <si>
    <t>Blockchain based voting system using Ethereum network</t>
  </si>
  <si>
    <t>Artificial Intelligence, Blockchain, Computing and Security - Proceedings of the International Conference on Artificial Intelligence, Blockchain, Computing and Security, ICABCS 2023</t>
  </si>
  <si>
    <t>10.1201/9781032684994-61</t>
  </si>
  <si>
    <t>https://www.scopus.com/inward/record.uri?eid=2-s2.0-85186760771&amp;doi=10.1201%2f9781032684994-61&amp;partnerID=40&amp;md5=4ac991a98c739924a10bc44469c764af</t>
  </si>
  <si>
    <t>Ethereum developed the idea of a decentralized application to benefit from the capabilities of blockchain technology. Even though blockchain is one of the most talked-about topics in the IT industry right now, most of it is about cryptocurrency hype and its limited application. On the Ethereum platform, decentralized applications can be developed and tested with the help of the Ethereum virtual computer. As more smart contracts are added, it gets stronger. The process of writing code into the blockchain is known as a smart contract. To protect the blockchain’s integrity, smart contracts establish a virtual contract between the owner and the user. The contract must be accepted by all users. Transactions on the blockchain are governed using smart contracts. Although electronic voting is popular, it is essential to have a trustworthy and secure online voting platform. A transparent and decentralized voting platform is in high demand in a democratic democracy. An electronic voting platform needs to be safe, offer one vote per person, be open, and be simple to use. Ethereum and its extensive network are the best platforms for developing such applications. We are working on a decentralized, Blockchain-based electronic voting system as part of this project. Several nodes store the voting information of users, and if one node fails or is unavailable, users can retrieve their voting information from other operating nodes. Voting information were managed in a single server in the previous centralized server, and if this server was hacked or went down, all voting details would be inaccessible, and this server might be attacked or hacked, altering vote counting data. Immutable data storage is supported by Blockchain storage, which means that data cannot be altered or hacked because each node in the Blockchain will verify each Block storage with the help of hash codes, and if verification fails, the Blockchain or users will receive notification that data has been changed. © 2024, CRC Press/Balkema. All rights reserved.</t>
  </si>
  <si>
    <t>2-s2.0-85186760771</t>
  </si>
  <si>
    <t>Abhigyan A.; Ghosh S.; Brindha R.</t>
  </si>
  <si>
    <t>Abhigyan, Ayush (59222108700); Ghosh, Soham (59222392100); Brindha, R. (57773770400)</t>
  </si>
  <si>
    <t>59222108700; 59222392100; 57773770400</t>
  </si>
  <si>
    <t>Proceedings of the 3rd International Conference on Applied Artificial Intelligence and Computing, ICAAIC 2024</t>
  </si>
  <si>
    <t>https://www.scopus.com/inward/record.uri?eid=2-s2.0-85198721641&amp;doi=10.1109%2fICAAIC60222.2024.10575586&amp;partnerID=40&amp;md5=669d04ea66d560d868a3ebfe958e3964</t>
  </si>
  <si>
    <t>Voting stands as a fundamental right of democracy, granting citizens the right to select leaders and express their voices. Online voting systems, replacing traditional paper ballots, not only enhance efficiency and minimize errors but also facilitate convenient remote voting while guarding against fraudulent practices, thereby enhancing the trust and safety of electoral process. Integrating blockchain technology in electronic voting represents a promising solution. The decentralized and immutable nature of blockchain holds the potential to eliminate existing concerns in e-voting, including issues related to tampering, hacking, and data security breaches. By leveraging blockchain, this study can establish a transparent and trustless system, where every vote is securely recorded and verifiable, ensuring the integrity of the electoral process. This study implements a blockchain-based voting system to combat fraud, streamline procedures, and strengthen the overall security and efficiency of the voting process by ultimately strengthening the foundation of democracy and empowering citizens to participate confidently in shaping their collective future. © 2024 IEEE.</t>
  </si>
  <si>
    <t>2-s2.0-85198721641</t>
  </si>
  <si>
    <t>Snehlata; Shukla P.; Singh A.K.; Tiwari S.; Rishabh; Dwivedi V.K.</t>
  </si>
  <si>
    <t>Snehlata (57211372424); Shukla, Pallavi (7202961281); Singh, Ashutosh Kumar (57215740389); Tiwari, Saloni (58555040500); Rishabh (57933552500); Dwivedi, Vijay Kumar (57221104181)</t>
  </si>
  <si>
    <t>57211372424; 7202961281; 57215740389; 58555040500; 57933552500; 57221104181</t>
  </si>
  <si>
    <t>An Intelligent Blockchain-Oriented Digital Voting System Using NEAR Protocol</t>
  </si>
  <si>
    <t>643</t>
  </si>
  <si>
    <t>10.1007/s42979-023-02038-y</t>
  </si>
  <si>
    <t>https://www.scopus.com/inward/record.uri?eid=2-s2.0-85169137541&amp;doi=10.1007%2fs42979-023-02038-y&amp;partnerID=40&amp;md5=cfc501b1749f369984d0a54fdc17b0db</t>
  </si>
  <si>
    <t>According to today’s social environment, implementing a secure digital system is a challenging task; a traditional voting system (i.e., ballot system) does not offer ambiguity regarding the counting of electoral votes. Voting frauds may fail because of many reasons like pooling booth fraud, and fake voter IDs, so to solve this problem, we need a secured digital voting system, and the best solution implemented is Blockchain. This technique conquers all the problems of the traditional voting system. And this technology is used to provide a highly secure, decentralized, and provide P2P network to verify, process, and record all persons. This opens all possibilities to construct a secure network as well as a decentralized system that does not need third-party involvement. To the best of our knowledge, this is the first attempt to implement blockchain NEAR protocol for digital voting systems. In this paper, our main aim is to build a secure digital voting system based on this blockchain protocol which offers the privacy of a person, security, flexibility, and fairness of the current voting scheme. It also decreases the cost of hosting a countrywide election. © 2023, The Author(s), under exclusive licence to Springer Nature Singapore Pte Ltd.</t>
  </si>
  <si>
    <t>2-s2.0-85169137541</t>
  </si>
  <si>
    <t>Kumar A.; Menaria S.; Sagar K.; Choudhary A.; Bajaj P.K.</t>
  </si>
  <si>
    <t>Kumar, Akshit (57205678511); Menaria, Sourabh (59187162000); Sagar, Karan (59187777400); Choudhary, Aaditya (59188387400); Bajaj, Parveen Kumar (57192098362)</t>
  </si>
  <si>
    <t>57205678511; 59187162000; 59187777400; 59188387400; 57192098362</t>
  </si>
  <si>
    <t>A Blockchain-Based Voting System for Elections</t>
  </si>
  <si>
    <t>969 LNNS</t>
  </si>
  <si>
    <t>10.1007/978-981-97-2082-8_26</t>
  </si>
  <si>
    <t>https://www.scopus.com/inward/record.uri?eid=2-s2.0-85196770215&amp;doi=10.1007%2f978-981-97-2082-8_26&amp;partnerID=40&amp;md5=2a9b5ad5f96cb56a0f34489f46d3d4a8</t>
  </si>
  <si>
    <t>This study focuses on developing a decentralized application (DApp) for polling and voting functions using Ethereum blockchain technology. The aim is to improve the transparency and security of the platform to create an efficient and secure platform for conducting elections and voting. The system provides open access to open elections to encourage inclusiveness and democratic participation. It ensures transparency by making all elections in bloc. Ethereum smart contracts manage the voting process to guarantee the integrity and immutability of votes. The solution integrates with the InterPlanetary File System (IPFS) for decentralized data storage. User interface development using React with TypeScript for efficiency and reliability. Testing and validation using the Sepolia testnet before deploying to the Ethereum mainframe. The result is a functional DApp that enables fairer and safer voting by leveraging the decentralized, transparent, and incorruptible properties of the blockchain. Future challenges include legal considerations, voter education, and ensuring broad access. Overall, however, the use of blockchains and smart contracts greatly increases the reliability and security of voting. © The Author(s), under exclusive license to Springer Nature Singapore Pte Ltd. 2024.</t>
  </si>
  <si>
    <t>2-s2.0-85196770215</t>
  </si>
  <si>
    <t>Averin A.; Bogatyreva V.; Degtyarev V.</t>
  </si>
  <si>
    <t>Averin, A. (57205599875); Bogatyreva, V. (57441974300); Degtyarev, V. (57442095100)</t>
  </si>
  <si>
    <t>57205599875; 57441974300; 57442095100</t>
  </si>
  <si>
    <t>Review of e-voting systems based on blockchain technology</t>
  </si>
  <si>
    <t>2910</t>
  </si>
  <si>
    <t>020032</t>
  </si>
  <si>
    <t>10.1063/5.0167048</t>
  </si>
  <si>
    <t>https://www.scopus.com/inward/record.uri?eid=2-s2.0-85177645699&amp;doi=10.1063%2f5.0167048&amp;partnerID=40&amp;md5=28325def4b24cbb58e6a3f1dd6aaedc6</t>
  </si>
  <si>
    <t>blockchain technology is actively gaining popularity due to its advantages, such as decentralization and integrity of stored information, as well as making it available to all participants in the network. In this regard, it is necessary to consider the impact of blockchain on the sphere of electronic voting. This article discusses the following solutions that exist in the field of electronic voting: the Voatz mobile application, voting on the blockchain in the Moscow City Duma, the Votem platform, voting on the Texas blockchain, E-vox, Polys. The solutions considered were compared using e-voting services that are not based on blockchain technology and use classic solutions: E-voting in Estonia.  © 2023 Author(s).</t>
  </si>
  <si>
    <t>2-s2.0-85177645699</t>
  </si>
  <si>
    <t>Pereira B.M.B.; Torres J.M.; Sobral P.M.; Moreira R.S.; Soares C.P.D.A.; Pereira I.</t>
  </si>
  <si>
    <t>Pereira, Bruno Miguel Batista (58415715400); Torres, José Manuel (24829547100); Sobral, Pedro Miguel (13409134000); Moreira, Rui Silva (36911288700); Soares, Christophe Pinto de Almeida (55361133300); Pereira, Ivo (36675461900)</t>
  </si>
  <si>
    <t>58415715400; 24829547100; 13409134000; 36911288700; 55361133300; 36675461900</t>
  </si>
  <si>
    <t>Blockchain-Based Electronic Voting: A Secure and Transparent Solution</t>
  </si>
  <si>
    <t>Cryptography</t>
  </si>
  <si>
    <t>10.3390/cryptography7020027</t>
  </si>
  <si>
    <t>https://www.scopus.com/inward/record.uri?eid=2-s2.0-85163773109&amp;doi=10.3390%2fcryptography7020027&amp;partnerID=40&amp;md5=d11a7eb1a676582ee871b702df85fc6f</t>
  </si>
  <si>
    <t>Since its appearance in 2008, blockchain technology has found multiple uses in fields such as banking, supply chain management, and healthcare. One of the most intriguing uses of blockchain is in voting systems, where the technology can overcome the security and transparency concerns that plague traditional voting systems. This paper provides a thorough examination of the implementation of a blockchain-based voting system. The proposed system employs cryptographic methods to protect voters’ privacy and anonymity while ensuring the verifiability and integrity of election results. Digital signatures, homomorphic encryption (He), zero-knowledge proofs (ZKPs), and the Byzantine fault-tolerant consensus method underpin the system. A review of the literature on the use of blockchain technology for voting systems supports the analysis and the technical and logistical constraints connected with implementing the suggested system. The study suggests solutions to problems such as managing voter identification and authentication, ensuring accessibility for all voters, and dealing with network latency and scalability. The suggested blockchain-based voting system can provide a safe and transparent platform for casting and counting votes, ensuring election results’ privacy, anonymity, and verifiability. The implementation of blockchain technology can overcome traditional voting systems’ security and transparency shortcomings while also delivering a high level of integrity and traceability. © 2023 by the authors.</t>
  </si>
  <si>
    <t>2-s2.0-85163773109</t>
  </si>
  <si>
    <t>ACM International Conference Proceeding Series</t>
  </si>
  <si>
    <t>https://www.scopus.com/inward/record.uri?eid=2-s2.0-85171304615&amp;doi=10.1145%2f3605423.3605435&amp;partnerID=40&amp;md5=76b178d0602287de869e30690e8343f6</t>
  </si>
  <si>
    <t>A democratic society is built on the concept of voting. The majority of nations need voters to physically attend elections and cast paper ballots. That aforementioned constraint, among others, incurred rising administrative costs and declining voting turnout. Due to that, e-voting emerged as a mechanism that uses technology to let citizens cast votes for candidates or participate in group decision-making. The e-voting technology provides faster results, lessens human error, and more ease for persons with disabilities. Due to the process's lower cost and greater openness, e-voting has attracted a lot of interest lately. Some research has been done to create electronic voting systems that use the blockchain as a public polling system, enabling verifiability and self-tallying. The following study aims to provide using Systematic Literature Review (SLR) a thorough examination of several e-voting systems, to recognize, evaluate, and analyze prior research results in order to guide future work and to bear in mind all the needs, benefits, and downsides of the proposed solutions.  © 2023 ACM.</t>
  </si>
  <si>
    <t>2-s2.0-85171304615</t>
  </si>
  <si>
    <t>Mohsen A.S.; Shujaa M.I.; Wahhab A.B.A.</t>
  </si>
  <si>
    <t>Mohsen, Ahmed Salman (58298875100); Shujaa, Mohamed Ibrahim (57205746871); Wahhab, Ahmed Bahaaulddin A. (58298378000)</t>
  </si>
  <si>
    <t>58298875100; 57205746871; 58298378000</t>
  </si>
  <si>
    <t>Proposed Authentication Platform for E-Voting IoT System</t>
  </si>
  <si>
    <t>https://www.scopus.com/inward/record.uri?eid=2-s2.0-85160850102&amp;partnerID=40&amp;md5=df6994987ec40c35b54349162d0c9b35</t>
  </si>
  <si>
    <t>In recent years, traditional elections have failed to satisfy public and political authorities. The traditional elections paper based is suffering from many issues of cheating the ballots or spoilage of the election documents. As a result to these mentioned issues many countries go forward adopting the electronic voting system to tackle the issues of traditional voting. Elections aren't entirely safe because votes can be easily hacked. It also jeopardizes voter privacy and transparency. Furthermore, counting the ballots takes far too long. This paper suggests a Blockchain-based solution to address all of the problems of traditional elections. Theoretically, vote security, authentication, and data integrity are guaranteed. This research proposed a voting center by using and IOT point that saves the votes as a blockchain block attached to a blockchain. Because the data inside the blockchain is not encrypted so there is a need for encryption to ensure the privacy of the data in each block, accordingly the security is ensured by Speck cipher lightweight block cipher and bakers chaotic key generator to increase the safety of the information in each block (Vote). The reason behind choosing the lightweight is to operate the encryption method on IOT point with a limited hardware resources like Raspberry pi. The use of the blockchain as a secured public leader with a powerful hashing system with light weight speck cipher show a good improvement in block’s data integrity and privacy. Authentication is also provided using a fingerprint logging system. The authentication fingerprint system was accurate and efficient. The proposed e-voting system lets voters Vote either in-office or elsewhere. Finally, the proposed Blockchain voting mechanism significantly reduced the time of creating blocks and encryption of data inside each block. © 2023, Ismail Saritas. All rights reserved.</t>
  </si>
  <si>
    <t>2-s2.0-85160850102</t>
  </si>
  <si>
    <t>Vikkurty S.; Hegde N.P.; Kumar S.V.; Punna S.T.; Poluri H.</t>
  </si>
  <si>
    <t>Vikkurty, Sireesha (57226801743); Hegde, Nagaratna P. (54999362200); Kumar, Sriperambuduri Vinay (57644979600); Punna, Sree Teja (58900379800); Poluri, Himaja (58900195600)</t>
  </si>
  <si>
    <t>57226801743; 54999362200; 57644979600; 58900379800; 58900195600</t>
  </si>
  <si>
    <t>E-Voting Using Block Chain Technology and OTP Generation</t>
  </si>
  <si>
    <t>Lecture Notes in Electrical Engineering</t>
  </si>
  <si>
    <t>1096</t>
  </si>
  <si>
    <t>10.1007/978-981-99-7137-4_47</t>
  </si>
  <si>
    <t>https://www.scopus.com/inward/record.uri?eid=2-s2.0-85185723827&amp;doi=10.1007%2f978-981-99-7137-4_47&amp;partnerID=40&amp;md5=b022402445fde636e5e264e8acbb522f</t>
  </si>
  <si>
    <t>Electronic voting (e-voting) is a type of voting system that allows voters to cast their ballots electronically. Blockchain technology has the potential to revolutionize e-voting by making it more secure, transparent, and efficient. In this write-up, we will explore how e-voting using blockchain works and its benefits. Blockchain is a distributed ledger technology that enables secure and transparent record-keeping. It allows multiple parties to have access to the same database, and all transactions are recorded and verified through a network of nodes. Blockchain is also designed to be immutable, meaning once a transaction is recorded on the blockchain, it cannot be altered or deleted. © The Author(s), under exclusive license to Springer Nature Singapore Pte Ltd. 2024.</t>
  </si>
  <si>
    <t>2-s2.0-85185723827</t>
  </si>
  <si>
    <t>Malla N.A.; Ahmad K.; Ricci L.; Ahmad K.A.B.</t>
  </si>
  <si>
    <t>Malla, Nawaz Abdullah (59315803700); Ahmad, Khaleel (43660915000); Ricci, Laura (7007055633); Ahmad, Khairol Amali Bin (57193530510)</t>
  </si>
  <si>
    <t>59315803700; 43660915000; 7007055633; 57193530510</t>
  </si>
  <si>
    <t>The pandemic: blockchain-based e-voting system, the way forward</t>
  </si>
  <si>
    <t>Diagnosis and Analysis of COVID-19 using Artificial Intelligence and Machine Learning-Based Techniques</t>
  </si>
  <si>
    <t>10.1016/B978-0-323-95374-0.00030-0</t>
  </si>
  <si>
    <t>https://www.scopus.com/inward/record.uri?eid=2-s2.0-85203217570&amp;doi=10.1016%2fB978-0-323-95374-0.00030-0&amp;partnerID=40&amp;md5=935082f04d2f93d75192bbea315797c7</t>
  </si>
  <si>
    <t>Due to the pandemic, the government faced many challenges due to the lack of technology. In this chapter, we have addressed the possibilities of adopting Blockchain technology in healthcare, education, the socio-economic sector, and politics. In a democratic country, an election is a fundamental requirement used as a tool to ascertain public choices in the form of a vote. Voting is one of the primary concerns where it requires security, privacy, trust, and immutability to preserve democracy. Blockchain technology came into existence in 2008. A Blockchain is a chain of blocks that are linked with each other like a linked list in a data structure, which provides the properties of transparency, trust, immutability, and security. Electronic or E-voting has been an exciting area of research for years using different technologies. Since the 1970s, E-voting systems have been deployed to modernize traditional paper-based systems of voting. As a result, the E-voting systems provide increased efficiency and minimized error. However, there are challenges in adopting electronic systems against potential faults. Immutability, transparency, and end-to-end verifiability are only a few of the benefits of Blockchain technology without a third party. Still, there remain some challenges in adopting Blockchain technology for E-voting systems. The chapter presents the challenges and security risks of Blockchain-based voting systems. © 2024 Elsevier Inc. All rights reserved.</t>
  </si>
  <si>
    <t>2-s2.0-85203217570</t>
  </si>
  <si>
    <t>Chen W.; Tu X.; Liu X.; Kong J.; Chen X.; Liu X.</t>
  </si>
  <si>
    <t>Chen, Weitong (59064976600); Tu, Xiaofen (58077576800); Liu, Xin (56455087600); Kong, Jianwei (58420380000); Chen, Xiubo (14630077800); Liu, Xiaomeng (57769891700)</t>
  </si>
  <si>
    <t>59064976600; 58077576800; 56455087600; 58420380000; 14630077800; 57769891700</t>
  </si>
  <si>
    <t>Blockchain-Based Voting Scheme Against Malicious Attacks</t>
  </si>
  <si>
    <t>Mechanisms and Machine Science</t>
  </si>
  <si>
    <t>152 MMS</t>
  </si>
  <si>
    <t>10.1007/978-3-031-49421-5_80</t>
  </si>
  <si>
    <t>https://www.scopus.com/inward/record.uri?eid=2-s2.0-85195593073&amp;doi=10.1007%2f978-3-031-49421-5_80&amp;partnerID=40&amp;md5=3d652c5692e19e0facdf200232dde711</t>
  </si>
  <si>
    <t>In recent years, electronic voting has garnered increasing attention, particularly due to the advancements in blockchain technology, which have made blockchain electronic voting a reality. However, the utilization of blockchain-based online voting raises concerns regarding the potential disclosure of voters’ identity information and other security issues. To address these challenges and ensure secure voting, secure multi-party computation is employed. This paper proposes an electronic voting protocol based on threshold homomorphism and the Paillier encryption algorithm. The protocol enables collaborative voting among participants, eliminating the need for a third-party vote counting agency, while also offering resistance against certain malicious attacks. The security of the protocol is rigorously established using the real/ideal model paradigm. Furthermore, the protocol's efficiency is thoroughly analyzed and validated through experiments. By adopting this novel protocol, electronic voting can be conducted securely and efficiently, leveraging the benefits of blockchain technology while addressing potential vulnerabilities. The proposed approach contributes to the advancement of secure and trustworthy electronic voting systems. © The Author(s), under exclusive license to Springer Nature Switzerland AG 2024.</t>
  </si>
  <si>
    <t>2-s2.0-85195593073</t>
  </si>
  <si>
    <t>Novriansyah M.F.; Harwahyu R.; Sari R.F.</t>
  </si>
  <si>
    <t>Novriansyah, Muhamad Fahriza (57547418400); Harwahyu, Ruki (55001828300); Sari, Riri Fitri (7005028924)</t>
  </si>
  <si>
    <t>57547418400; 55001828300; 7005028924</t>
  </si>
  <si>
    <t>Implementation of Blockchain Technology in Custom E-Voting System</t>
  </si>
  <si>
    <t>2601</t>
  </si>
  <si>
    <t>020016</t>
  </si>
  <si>
    <t>10.1063/5.0129619</t>
  </si>
  <si>
    <t>https://www.scopus.com/inward/record.uri?eid=2-s2.0-85163177985&amp;doi=10.1063%2f5.0129619&amp;partnerID=40&amp;md5=ae86c61461c45a919db62e5996b2ca0b</t>
  </si>
  <si>
    <t>Excessive use of paper waste during the general elections is a consumptive behavior and can damage the environment. In the 2018 Pilkada, there were 54 million unused ballots due to the lack of public participation in each Pilkada. In addition, various ballot manipulations make reduced data integrity. The Custom E-Voting Application is an electronic voting system application for general elections with the application of Blockchain technology to increase security using the Hyperledger Fabric and Hyperledger Composer platforms. The application of this technology can replace conventional paper-based voting systems and databases. This application uses a distributed database so that the database is more secure and maintained its integrity. The results of E-Voting can be seen by voters so that transparency for voters. This application can be implemented in several elections that require transparency of the results with the election time can be set as needed. The problem that is the focus of this research is the proof of the concept of blockchain technology with existing tools and system performance testing. It is hoped that the results of this research can provide an overview of the viability of blockchain technology to handle cases such as the general elections that are critical, massive, and simultaneous. © 2023 American Institute of Physics Inc.. All rights reserved.</t>
  </si>
  <si>
    <t>2-s2.0-85163177985</t>
  </si>
  <si>
    <t>Muthulakshmi S.; Kannammal A.</t>
  </si>
  <si>
    <t>Muthulakshmi, S. (57860536900); Kannammal, A. (15057962300)</t>
  </si>
  <si>
    <t>57860536900; 15057962300</t>
  </si>
  <si>
    <t>Preventing Double Spending Attacks through Crow Search Algorithm to Enhance E-Voting System Security</t>
  </si>
  <si>
    <t>10.4108/eetiot.5208</t>
  </si>
  <si>
    <t>https://www.scopus.com/inward/record.uri?eid=2-s2.0-85186219734&amp;doi=10.4108%2feetiot.5208&amp;partnerID=40&amp;md5=3e71d23c3b5c3c71043a0a9fbe2dc3cb</t>
  </si>
  <si>
    <t>Electronic voting system is the process of polling votes and counting votes. In most of the countries voting may now be done electronically, there are still several difficulties involved, including the expense of paper, how ballots are organized, the possibility of varying results when tallying the votes, and others. Duplicate votes pose a significant concern as they can be fraudulently cast by individuals. To focus on this issue, Distributed Ledger Technology (DLT) is employed to enhance the voting procedure in a secured manner. A directed acyclic graph is used by the Internet of Things Application (IOTA), a promising distributed ledger system. Faster transaction confirmation, high scalability and zero transaction fees are achieved via the Directed Acyclic Graph structure. In both IOTA tangle and blockchain technology, the public cast duplicate votes. The unauthorized user can create duplicate votes in the blockchain as well as IOTA tangle. This can be focused in this proposed method. The double spending problem can be solved by using Crow Search Algorithm (CSA). This Optimization problem produces an improved result for resolving double spending in e-voting systems. © 2024 S. Muthulakshmi et al.</t>
  </si>
  <si>
    <t>2-s2.0-85186219734</t>
  </si>
  <si>
    <t>Rafianti D.S.; Ramadhan I.; Syariati A.R.; Prasetiyo A.P.; Supriatna K.; Setyaningrum L.</t>
  </si>
  <si>
    <t>Rafianti, Dewi Suci (58140316400); Ramadhan, Insan (58985397600); Syariati, Ali Reza (58139460300); Prasetiyo, Andri Puji (58140104900); Supriatna, Kusnanda (58528567100); Setyaningrum, Lindri (58139024000)</t>
  </si>
  <si>
    <t>58140316400; 58985397600; 58139460300; 58140104900; 58528567100; 58139024000</t>
  </si>
  <si>
    <t>Proceedings - International Conference on Informatics and Computational Sciences</t>
  </si>
  <si>
    <t>https://www.scopus.com/inward/record.uri?eid=2-s2.0-85202832446&amp;doi=10.1109%2fICICoS62600.2024.10636912&amp;partnerID=40&amp;md5=4b0f194ce78c42c97105bb7d9c615af7</t>
  </si>
  <si>
    <t>Traditional voting has its weaknesses, especially when it comes to cheating and miscalculations, which can affect the reliability of the results. These can be solved by using e-voting technology. However, the use of e-voting is fraught with issues of public trust, especially security. Blockchain-based e-voting could improve security and increase transparency. The primary goal of this research is to employ bibliometric analysis to gain a thorough understanding of how scientific productivity has evolved over the years, the significant impact of published research in the domain of blockchain-based e-voting systems, and the identification of emerging research themes through the study of terminological co-occurrences. The PRISMA method is used to develop the necessary inclusion criteria for literature searches, including keywords, databases, year of publication, accessibility, and key articles. Finally, the VOSviewer software is used to assist in the visualization of author networks and keyword co-occurrences. The findings revealed that India had the highest rate of publications, IEEE had the most publications on the topic, and it was also the most referenced publisher in the field of blockchain-based electronic voting. Blockchain-based e-voting emerged in 2018, and current research trends include scalability, law, costs, real-time systems, and market research.  © 2024 IEEE.</t>
  </si>
  <si>
    <t>2-s2.0-85202832446</t>
  </si>
  <si>
    <t>Stančíková I.; Homoliak I.</t>
  </si>
  <si>
    <t>Stančíková, Ivana (57741094100); Homoliak, Ivan (56201391100)</t>
  </si>
  <si>
    <t>57741094100; 56201391100</t>
  </si>
  <si>
    <t>Proceedings of the ACM Symposium on Applied Computing</t>
  </si>
  <si>
    <t>https://www.scopus.com/inward/record.uri?eid=2-s2.0-85162903422&amp;doi=10.1145%2f3555776.3578603&amp;partnerID=40&amp;md5=0c034e1ff89e783041df09ac8cbdeaae</t>
  </si>
  <si>
    <t>Decentralized electronic voting solutions represent a promising advancement in electronic voting. One of the e-voting paradigms, the self-tallying scheme, offers strong protection of the voters' privacy while making the whole voting process verifiable. Decentralized smart contract platforms became interesting practical instantiation of the immutable bulletin board that this scheme requires to preserve its properties. Existing smart contract-based approaches employing the self-tallying scheme (such as OVN or BBB-Voting) are only suitable for a boardroom voting due to their scalability limitation. The goal of our work is to build on existing solutions to achieve scalability without losing privacy guarantees and verifiability. We present SBvote, a blockchain-based self-tallying voting protocol that is scalable in the number of voters, and therefore suitable for large-scale elections. The evaluation of our proof-of-concept implementation shows that the protocol's scalability is limited only by the underlying blockchain platform. We evaluated the scalability of SBvote on two public smart contract platforms - Gnosis and Harmony. Despite the limitations imposed by the throughput of the blockchain platforms, SBvote can accommodate elections with millions of voters.  © 2023 ACM.</t>
  </si>
  <si>
    <t>All Open Access; Bronze Open Access; Green Open Access</t>
  </si>
  <si>
    <t>2-s2.0-85162903422</t>
  </si>
  <si>
    <t>Li C.; Palanisamy B.; Xu R.; Duan L.; Liu J.; Wang W.</t>
  </si>
  <si>
    <t>Li, Chao (59055493100); Palanisamy, Balaji (22981009700); Xu, Runhua (55931339700); Duan, Li (57220062650); Liu, Jiqiang (55865525600); Wang, Wei (57233286200)</t>
  </si>
  <si>
    <t>59055493100; 22981009700; 55931339700; 57220062650; 55865525600; 57233286200</t>
  </si>
  <si>
    <t>How Hard is Takeover in DPoS Blockchains? Understanding the Security of Coin-based Voting Governance</t>
  </si>
  <si>
    <t>CCS 2023 - Proceedings of the 2023 ACM SIGSAC Conference on Computer and Communications Security</t>
  </si>
  <si>
    <t>10.1145/3576915.3623171</t>
  </si>
  <si>
    <t>https://www.scopus.com/inward/record.uri?eid=2-s2.0-85174997816&amp;doi=10.1145%2f3576915.3623171&amp;partnerID=40&amp;md5=c1b6f1e3a07aa55d1b67617e9d3f2114</t>
  </si>
  <si>
    <t>Delegated-Proof-of-Stake (DPoS) blockchains, such as EOSIO, Steem and TRON, are governed by a committee of block producers elected via a coin-based voting system. We recently witnessed the first de facto blockchain takeover that happened between Steem and TRON. Within one hour of this incident, TRON founder took over the entire Steem committee, forcing the original Steem community to leave the blockchain that they maintained for years. This is a historical event in the evolution of blockchains and Web 3.0. Despite its significant disruptive impact, little is known about how vulnerable DPoS blockchains are in general to takeovers and the ways in which we can improve their resistance to takeovers. In this paper, we demonstrate that the resistance of a DPoS blockchain to takeovers is governed by both the theoretical design and the actual use of its underlying coin-based voting governance system. When voters actively cooperate to resist potential takeovers, our theoretical analysis reveals that the current active resistance of DPoS blockchains is far below the theoretical upper bound. However in practice, voter preferences could be significantly different. This paper presents the first large-scale empirical study of the passive takeover resistance of EOSIO, Steem and TRON. Our study identifies the diversity in voter preferences and characterizes the impact of this diversity on takeover resistance. Through both theoretical and empirical analyses, our study provides novel insights into the security of coin-based voting governance and suggests potential ways to improve the takeover resistance of any blockchain that implements this governance model. © 2023 Copyright held by the owner/author(s).</t>
  </si>
  <si>
    <t>2-s2.0-85174997816</t>
  </si>
  <si>
    <t>Chentouf F.Z.; Bouchkaren S.</t>
  </si>
  <si>
    <t>Chentouf, Fatima Zahrae (58002703800); Bouchkaren, Said (56308403400)</t>
  </si>
  <si>
    <t>58002703800; 56308403400</t>
  </si>
  <si>
    <t>Security and privacy in smart city: a secure e-voting system based on blockchain</t>
  </si>
  <si>
    <t>10.11591/ijece.v13i2.pp1848-1857</t>
  </si>
  <si>
    <t>https://www.scopus.com/inward/record.uri?eid=2-s2.0-85143859159&amp;doi=10.11591%2fijece.v13i2.pp1848-1857&amp;partnerID=40&amp;md5=ed05e176e1b08e2f2e0571c1fc64832e</t>
  </si>
  <si>
    <t>In recent years, the internet of things (IoT) growth has brought about many technological changes, including the emergence of the notion of the smart city. The development of a smart city requires the integration of IoT devices and information and communication technologies to improve the quality of lives of citizens in many areas such as health, economy, business, agriculture, and transport. However, with this evolution, many cybersecurity risks and challenges have been raised, so it is necessary to develop these technologies in a protected way to avoid being compromised by attackers. Blockchain, being a new technology based on cryptographic principles, can play an important role in securing smart cities. In this survey, we discussed different applications of blockchain technology in smart cities and also studied how blockchain features (transparency, democracy, decentralization, and security) can help in the improvement of smart city services. This analysis will help us to implement an electronic voting model using a smart contract based on the Ethereum blockchain to highlight how blockchain technology can be implemented in smart cities to promote security. © 2023 Institute of Advanced Engineering and Science. All rights reserved.</t>
  </si>
  <si>
    <t>All Open Access; Gold Open Access; Green Open Access</t>
  </si>
  <si>
    <t>2-s2.0-85143859159</t>
  </si>
  <si>
    <t>Mahanayak S.P.; Nikhita B.; Bilgaiyan S.</t>
  </si>
  <si>
    <t>Mahanayak, Siddhant Prateek (58555040600); Nikhita, Barat (58554772400); Bilgaiyan, Saurabh (56126787500)</t>
  </si>
  <si>
    <t>58555040600; 58554772400; 56126787500</t>
  </si>
  <si>
    <t>Enhancing E-Voting Security with Quantum-Resistant Encryption: A Blockchain-Based Approach Utilizing Elliptic Curve Diffie–Hellman and Decentralized Storage</t>
  </si>
  <si>
    <t>642</t>
  </si>
  <si>
    <t>10.1007/s42979-023-02041-3</t>
  </si>
  <si>
    <t>https://www.scopus.com/inward/record.uri?eid=2-s2.0-85169141707&amp;doi=10.1007%2fs42979-023-02041-3&amp;partnerID=40&amp;md5=8b53dae7278ec7b6d0a660d8075d429f</t>
  </si>
  <si>
    <t>In this paper, an end-to-end secure, anonymous, anti-quantum, tamper-resistant e-voting system has been proposed using blockchain-based decentralized architecture. The available key generation and key exchange algorithms have been analyzed based on different parameters. Currently, almost all models are prone to quantum type of attacks. The proposed methodology implements the concepts of quantum cryptography, thus preventing these types of attacks. After the registration and authentication phases, voters cast votes which are then encrypted using Elliptical Curve-Diffie–Hellman key agreement protocol. Smart contracts and some libraries are used for automating the execution. These contracts are deployed over Polygon network that uses a modified proof-of-stake consensus mechanism. Polygon has the ability to process the transactions at a faster rate and also has lower transaction fees compared to Ethereum. InterPlanetary File system (IPFS) which is a more reliable and decentralized alternative to cloud storage system has been used. It also provides security benefits and makes it impossible for the third party to access the voting information. © 2023, The Author(s), under exclusive licence to Springer Nature Singapore Pte Ltd.</t>
  </si>
  <si>
    <t>2-s2.0-85169141707</t>
  </si>
  <si>
    <t>Julian A.; Priya M.S.L.; Chamundeeswari V.V.</t>
  </si>
  <si>
    <t>Julian, Anitha (57205204222); Priya, M.S. Lekshmi (58502651100); Chamundeeswari, V. Vijaya (56366363700)</t>
  </si>
  <si>
    <t>57205204222; 58502651100; 56366363700</t>
  </si>
  <si>
    <t>E-voting system with secure blockchain alert on data tampering</t>
  </si>
  <si>
    <t>10.1201/9781032684994-87</t>
  </si>
  <si>
    <t>https://www.scopus.com/inward/record.uri?eid=2-s2.0-85186771056&amp;doi=10.1201%2f9781032684994-87&amp;partnerID=40&amp;md5=a0c0f67d757767c662f99179b8c4a9b1</t>
  </si>
  <si>
    <t>With the growth of Blockchain technology in the second decade of the new millennium, numerous applications throughout the globe have been interested in intriguing new uses. The subject of electronic voting is one of the difficult uses of blockchain technology. Since the election is being conducted offline, security is of the utmost importance. An organization still has full access to the current electoral system’s centralized infrastructure. The entity that controls the database and has complete control over the system is mostly to blame for the issues because it is using antiquated election systems. A significant factor that seriously affects the system is database manipulation. The use of blockchain technology is one of the efficient solutions to this issue. Block chain technology is the best option because it has a decentralized structure and a shared database. This paper explores the potential for using Blockchain technology in e-voting systems to enhance the voting process by addressing issues of trustlessness, privacy, and security with effective face authentication techniques using Haar cascade and Support Vector Machine Algorithms. © 2024, CRC Press/Balkema. All rights reserved.</t>
  </si>
  <si>
    <t>2-s2.0-85186771056</t>
  </si>
  <si>
    <t>Tu S.-F.; Hsu C.-S.; You B.-L.</t>
  </si>
  <si>
    <t>Tu, Shu-Fen (8968551700); Hsu, Ching-Sheng (35242358500); You, Bo-Long (58577576400)</t>
  </si>
  <si>
    <t>8968551700; 35242358500; 58577576400</t>
  </si>
  <si>
    <t>An On-Site Electronic Voting System Using Blockchain and Biometrics</t>
  </si>
  <si>
    <t>10.34028/iajit/20/5/13</t>
  </si>
  <si>
    <t>https://www.scopus.com/inward/record.uri?eid=2-s2.0-85171259799&amp;doi=10.34028%2fiajit%2f20%2f5%2f13&amp;partnerID=40&amp;md5=11e1b15fafa25a8352fb5d27c93d433f</t>
  </si>
  <si>
    <t>Electronic voting (e-voting) improves the convenience of voting and the efficiency of vote counting. With the rise of blockchain technology, many studies have proposed e-voting systems using blockchain technology. Most of them consider the usage scenario of remote voting and pay less attention to that of voting conducted at polling stations. In view of this research gap, this study proposed a blockchain-based system for e-voting at polling stations. We designed a system process integrating blockchain technology and voter’s biometrics to prevent data tampering and imposter voting. In addition, the blockchain platform adopted in our proposed system is Hyperledger Fabric (HF). Therefore, based on the HF framework, we specified how to deploy a blockchain network customized for this study. Finally, this study provided a property analysis of the proposed system and implemented a simulation system. In conclusion, the proposed system meets the requirements e-voting from two aspects. First, in terms of technology, our system adopted blockchain, digital signature, and biometric identification to achieve eligibility and immutability. Second, in terms of system process, the roles of government agencies and inspectors are incorporated to achieve transparency, receipt-freeness and accessibility. © 2023, Zarka Private University. All rights reserved.</t>
  </si>
  <si>
    <t>2-s2.0-85171259799</t>
  </si>
  <si>
    <t>Neloy M.N.; Wahab M.A.; Wasif S.; All Noman A.; Rahaman M.; Pranto T.H.; Haque A.K.M.B.; Rahman R.M.</t>
  </si>
  <si>
    <t>Neloy, Mohammad Nabiluzzaman (58791764300); Wahab, Md. Abdul (58791729800); Wasif, Sheikh (58790954700); All Noman, Abdulla (58986188500); Rahaman, Mustafizur (57220153409); Pranto, Tahmid Hasan (57223352190); Haque, A. K. M. Bahalul (57216946918); Rahman, Rashedur M. (57202814494)</t>
  </si>
  <si>
    <t>58791764300; 58791729800; 58790954700; 58986188500; 57220153409; 57223352190; 57216946918; 57202814494</t>
  </si>
  <si>
    <t>A remote and cost-optimized voting system using blockchain and smart contract</t>
  </si>
  <si>
    <t>IET Blockchain</t>
  </si>
  <si>
    <t>10.1049/blc2.12021</t>
  </si>
  <si>
    <t>https://www.scopus.com/inward/record.uri?eid=2-s2.0-85178277904&amp;doi=10.1049%2fblc2.12021&amp;partnerID=40&amp;md5=84ed1daa7907c2624015998ecc971662</t>
  </si>
  <si>
    <t>Traditional voting procedures are non-remote, time-consuming, and less secure. While the voter believes their vote was submitted successfully, the authority does not provide evidence that the vote was counted and tallied. In most cases, the anonymity of a voter is also not sure, as the voter's details are included in the ballot papers. Many voters consider this voting system untrustworthy and manipulative, discouraging them from voting, and consequently, an election loses a significant number of participants. Although the inclusion of electronic voting systems (EVS) has increased efficiency; however, it has raised concerns over security, legitimacy, and transparency. To mitigate these problems, blockchain technology has been leveraged and smart contract facilities with a combination of artificial intelligence (AI) to propose a remote voting system that makes the overall voting procedure transparent, semi-decentralized, and secure. In addition, a system that aids in boosting the number of turnouts in an election through an incentivization policy for the voters have also developed. Through the proposed virtual campaigning feature, the authority can generate a decent amount of revenue, which downsizes the overall cost of an election. To reduce the associated cost of transactions using smart contracts, this system implements a hybrid storage system where only a few cardinal data are stored in the blockchain network. © 2023 The Authors. IET Blockchain published by John Wiley &amp; Sons Ltd on behalf of The Institution of Engineering and Technology.</t>
  </si>
  <si>
    <t>2-s2.0-85178277904</t>
  </si>
  <si>
    <t>Singh A.; Ganesh A.; Patil R.R.; Kumar S.; Rani R.; Pippal S.K.</t>
  </si>
  <si>
    <t>Singh, Abhay (58554922800); Ganesh, Ankush (58555056600); Patil, Rutuja Rajendra (57213376095); Kumar, Sumit (57190867920); Rani, Ruchi (56321161900); Pippal, Sanjeev Kumar (54279333400)</t>
  </si>
  <si>
    <t>58554922800; 58555056600; 57213376095; 57190867920; 56321161900; 54279333400</t>
  </si>
  <si>
    <t>Secure Voting Website Using Ethereum and Smart Contracts</t>
  </si>
  <si>
    <t>Applied System Innovation</t>
  </si>
  <si>
    <t>10.3390/asi6040070</t>
  </si>
  <si>
    <t>https://www.scopus.com/inward/record.uri?eid=2-s2.0-85169094632&amp;doi=10.3390%2fasi6040070&amp;partnerID=40&amp;md5=101ffd819960b1db20130ceb36691958</t>
  </si>
  <si>
    <t>Voting is a democratic process that allows individuals to choose their leaders and voice their opinions. However, the current situation with physical voting involves long queues, paper-based ballots, and security challenges. Blockchain-based voting models have appeared as a method to address the limitations of traditional voting methods. As blockchain is distributed and decentralized, which uses hash functions for securing transactions, it dramatically improves the existing voting system. These digital platforms eliminate the need for physical presence, reduce paperwork, and ensure the integrity of votes through transparent and tamper-proof blockchain technology. This paper introduces a blockchain-based voting model to enhance accessibility, security, and efficiency in the voting process. The research focuses on developing a robust and user-friendly voting system by leveraging the advantages of decentralized technology. The proposed model employs Ethereum as the underlying blockchain platform through an innovative and iterative approach. The model uses Smart contracts to record and validate votes, while AI-based facial recognition technology is integrated to verify the identity of voters. Rigorous testing and analysis are conducted to validate the effectiveness and reliability of the proposed blockchain-based voting model. The system underwent extensive simulation scenarios and stress tests to evaluate its performance, security, and usability. © 2023 by the authors.</t>
  </si>
  <si>
    <t>2-s2.0-85169094632</t>
  </si>
  <si>
    <t>Chafiq T.; Azmi R.; Mohammed O.</t>
  </si>
  <si>
    <t>Chafiq, Tarik (57035452200); Azmi, Rida (57339141200); Mohammed, Ouadoud (58876665200)</t>
  </si>
  <si>
    <t>57035452200; 57339141200; 58876665200</t>
  </si>
  <si>
    <t>Blockchain-based electronic voting systems: A case study in Morocco</t>
  </si>
  <si>
    <t>International Journal of Intelligent Networks</t>
  </si>
  <si>
    <t>10.1016/j.ijin.2024.01.004</t>
  </si>
  <si>
    <t>https://www.scopus.com/inward/record.uri?eid=2-s2.0-85184663435&amp;doi=10.1016%2fj.ijin.2024.01.004&amp;partnerID=40&amp;md5=64ab1c7e24784090286d0d302ac27ca9</t>
  </si>
  <si>
    <t>This research examines the feasibility of implementing blockchain-based electronic voting systems in Morocco to enhance electoral transparency and integrity. The study employs a methodology that combines Distributed Permission Ledger Technology (DPLT) and the Solana blockchain, resulting in a multilayered system. The main findings highlight the effectiveness of blockchain technology in mitigating electoral fraud and manipulation when implemented with precision, underscoring the importance of meticulous design and execution. These findings contribute significantly to discussions surrounding the modernization of electoral processes in the digital age and support the hypothesis that blockchain can address vulnerabilities in traditional voting methods. Moreover, the study marks a significant step toward modernizing elections, preserving democratic principles, and reinforcing the role of technology in addressing persistent electoral challenges, ultimately enhancing accessibility, security, and transparency in elections and strengthening democracy in the digital era. © 2024 The Authors</t>
  </si>
  <si>
    <t>2-s2.0-85184663435</t>
  </si>
  <si>
    <t>Sharma P.; Gupta A.; Pandey A.D.; Negi A.S.; Mishra K.V.; Garg R.</t>
  </si>
  <si>
    <t>Sharma, Prateek (59353729100); Gupta, Abha (59353444800); Pandey, Anant Dev (59353587500); Negi, Aman Singh (59353444900); Mishra, Kunwar Vabhav (59353729200); Garg, Rohit (58893732400)</t>
  </si>
  <si>
    <t>59353729100; 59353444800; 59353587500; 59353444900; 59353729200; 58893732400</t>
  </si>
  <si>
    <t>Proceedings - 2024 International Conference on Emerging Innovations and Advanced Computing, INNOCOMP 2024</t>
  </si>
  <si>
    <t>https://www.scopus.com/inward/record.uri?eid=2-s2.0-85205560142&amp;doi=10.1109%2fINNOCOMP63224.2024.00033&amp;partnerID=40&amp;md5=4d244b9a903d3013bae22bf8e66157c6</t>
  </si>
  <si>
    <t>Heading to this journey of modernization, where everyone is choosing online systems in each and every sector especially after the hit of COVID-19 in past few years. Then why should we limit our journey to this offline era of voting and choosing representatives for the elections? We all are known to this fact that even after choosing electronic voting too, centralized system is being used by this online voting system which is again not at all trustworthy as they are having full access to the web services or web applications upon which they are performing voting and hence could lead to many problems before us such as vote theft, vote losses and even much more. DDOS (Distributed Denial of Service) attacks could be performed on these websites and can flood their services with thousands of requests which could crash their whole server and much more threats are even possible. But, with use of this Blockchain technology using our connected components, the consumption of energy will surely be minimized and resource utilization will be maximized along with increased security and reliability too as we will be giving extreme security to our Ballot which will be providing security functions to our votes. Hence with our designed project, we will be seeing that how these fixtures will be working and securing the ballot with full reliability and will be giving us secure vote counts. © 2024 IEEE.</t>
  </si>
  <si>
    <t>2-s2.0-85205560142</t>
  </si>
  <si>
    <t>Nagaria A.; Shingadiya C.</t>
  </si>
  <si>
    <t>Nagaria, Anjana (58725979700); Shingadiya, Chetan (57963897300)</t>
  </si>
  <si>
    <t>58725979700; 57963897300</t>
  </si>
  <si>
    <t>An Investigation: Voting System Using Blockchain Technology</t>
  </si>
  <si>
    <t>2963</t>
  </si>
  <si>
    <t>020030</t>
  </si>
  <si>
    <t>10.1063/5.0183466</t>
  </si>
  <si>
    <t>https://www.scopus.com/inward/record.uri?eid=2-s2.0-85178054961&amp;doi=10.1063%2f5.0183466&amp;partnerID=40&amp;md5=a4720845b243ab09fc0cdefac7b5cb2d</t>
  </si>
  <si>
    <t>In any democratic country, Voting is the root of democracy. It is the process that allows every single citizen to contribute to the democracy of the country. India is one of the countries with flawed democracy having a fair and free voting system in the elections. Worldwide countries, including India, are facing issues of security and transparency in the voting system. There are many opportunities due to technological advancements to make the voting system more powerful and trustworthy. Blockchain Technology is the latest advancement that offers a secure and temper-free system. This is the almost perfectly suitable option to provide privacy to voters and trust in any voting system in the current era. The main objective of this study is to find out the work done in blockchain technology in the field of electronic voting. In this paper, we have reviewed papers which are describing different systems for voting using blockchain. In the next step, we are able to find out the limitations identified from the review of the blockchain-based electronic voting system. In the final step, we can conclude about the role of blockchain technology in Electronic Voting. The review will be useful to understand the role of blockchain in improving the voting system worldwide. © 2023 American Institute of Physics Inc.. All rights reserved.</t>
  </si>
  <si>
    <t>2-s2.0-85178054961</t>
  </si>
  <si>
    <t>Wang L.; Li H.; Li Y.; Yu Y.; Du X.</t>
  </si>
  <si>
    <t>Wang, Lianhai (10041394500); Li, Huilin (57211504434); Li, Yannan (55961810800); Yu, Yong (55628587839); Du, Xiaojiang (8371278000)</t>
  </si>
  <si>
    <t>10041394500; 57211504434; 55961810800; 55628587839; 8371278000</t>
  </si>
  <si>
    <t>https://www.scopus.com/inward/record.uri?eid=2-s2.0-85206815803&amp;doi=10.1109%2fMWC.014.2300520&amp;partnerID=40&amp;md5=b353311ca26994a5391fa163e164760a</t>
  </si>
  <si>
    <t>Voting has been widely deployed in wireless networks for identifying suspicious nodes. However, a majority of voting protocols employed currently in wireless networks require a central party to tally the votes, which is subject to the issue of single point of failure. To address this issue, in this article, we propose a self-tallying voting system based on blockchain. While ensuring that the voting results are publicly verifiable, it avoids reliance on secure channels and trustworthy hardware. Specifically, our proposed framework uses smart contracts as an administrator to execute the business logic of the e-voting system, including voter authentication, vote casting, and ballot tallying. All communication does not require a trusted environment and can be deployed in conventional wireless networks. All the files and information are stored on the blockchain including the encrypted ballots and the tallying result, to guarantee the tamper-proof and transparency. We present two instantiations of the voting system, with one focusing on the fairness of the voters based on ElGamal-style encryption, and the other one achieving traceability event-oriented linkable group signatures. The proposed voting system is both trustworthy and efficient by taking advantage of the immutability and transparency of the blockchain. We show that both of the proposed voting systems can achieve security, transparency, public verifiability, cost-effectiveness, high scalability, and efficiency. We also implement and evaluate the proposed voting system to show the superior performance.  © 2002-2012 IEEE.</t>
  </si>
  <si>
    <t>2-s2.0-85206815803</t>
  </si>
  <si>
    <t>Kalaiselvi K.; Saravanan K.; Shalini M.; Venkatesan T.; Ravi S.; Karthi J.</t>
  </si>
  <si>
    <t>Kalaiselvi, K. (58566282100); Saravanan, K. (57202098322); Shalini, M. (54899141300); Venkatesan, T. (59008521300); Ravi, S. (56073498000); Karthi, J. (59274932200)</t>
  </si>
  <si>
    <t>58566282100; 57202098322; 54899141300; 59008521300; 56073498000; 59274932200</t>
  </si>
  <si>
    <t>2024 International Conference on Intelligent Systems for Cybersecurity, ISCS 2024</t>
  </si>
  <si>
    <t>https://www.scopus.com/inward/record.uri?eid=2-s2.0-85199307462&amp;doi=10.1109%2fISCS61804.2024.10581204&amp;partnerID=40&amp;md5=2b1ba43bd99f09b39b0657fd751a523c</t>
  </si>
  <si>
    <t>The abstract presents a concise overview of the methodology and key findings of the experimental evaluation conducted for a Blockchain Assisted Electronic Voting System (BAEVS) employing a Secured Authentication Scheme. This study focuses on the design, implementation, and assessment of the BAEVS, aiming to enhance the transparency, security, and reliability of electronic voting processes. The methodology encompasses three main stages: Prototype Development, Blockchain Platform Selection, and Smart Contract Implementation. The prototype is developed using modern web development frameworks to ensure usability and accessibility for diverse users. A suitable blockchain platform, such as Ethereum or Hyperledger Fabric, is chosen to implement the distributed ledger component, considering factors such as scalability and security. Smart contracts, developed in platform-specific languages, govern the voting process and undergo rigorous testing to ensure correctness and reliability. The experimental evaluation reveals promising results, demonstrating the effectiveness of the BAEVS in providing secure and transparent electronic voting. Overall, this study contributes to the advancement of electronic voting systems by offering insights into the design and implementation of blockchain-assisted solutions with secured authentication mechanisms. © 2024 IEEE.</t>
  </si>
  <si>
    <t>2-s2.0-85199307462</t>
  </si>
  <si>
    <t>Mahalakshmi M.; Bhatnagar V.; Pandita K.A.</t>
  </si>
  <si>
    <t>Mahalakshmi, M. (57213573549); Bhatnagar, Vedant (59228855400); Pandita, Kumar Adarsh (59228739400)</t>
  </si>
  <si>
    <t>57213573549; 59228855400; 59228739400</t>
  </si>
  <si>
    <t>https://www.scopus.com/inward/record.uri?eid=2-s2.0-85199302159&amp;doi=10.1109%2fISCS61804.2024.10581197&amp;partnerID=40&amp;md5=d10f0f1ba28e80e23c3cb9184c3d9012</t>
  </si>
  <si>
    <t>Developing a robust electronic voting system that upholds the principles of loveliness and sequestration essential in traditional voting styles, while employing the translucency and rigidity of electronic systems, has posed a patient challenge. This ongoing exploration trials to explore the operation of block chain technology as a means to produce allotted electronic voting systems. The study introduces an ingenious electronic voting model grounded on block chain, leveled at mollifying some of the failings observed in being systems. colorful block chain fabrics are assessed for their felicity in constructing such a system. Through a case study fastening on the electoral process, the paper illustrates the eventuality of allotted tally technologies in enhancing the screen and obscurity of choices. Throughout the design evolution, we remain aware of two intermediary questions Can block chain technology be effectively employed to expedite the deployment of meaningful, high- performing operations that extend distinct vantages over traditional styles? And can block chain grease the deployment of operations while maintaining respectable interpretation within being constraints? We cast to manipulate these inquiries through our exploration bid, which involves expansive testing, dissection, and iterative refinement of the proffered block chain grounded electronic voting system. By using creations in block chain technology and integrating them with established principles of advancing veracity, our end is to establish a complete result that not only meets the rigid demands of secure electronic voting but also sets a new metric for translucency, loveliness, and effectiveness in electoral processes.Through collaboration with stakeholders, policymakers, and experts in the field, we strive to ensure that our result isn't only technically sound but also ultra practical and scalable, paving the expressway for wide relinquishment and trust in electronic voting systems. © 2024 IEEE.</t>
  </si>
  <si>
    <t>2-s2.0-85199302159</t>
  </si>
  <si>
    <t>Hanne T.; Deepak S.; Dhil Rohith B.; Sri Hari Nivas S.P.; Shobika S.T.</t>
  </si>
  <si>
    <t>Hanne, Thomas (6602279467); Deepak, S. (58907501300); Dhil Rohith, B. (58907405300); Sri Hari Nivas, S.P. (58907501400); Shobika, S.T. (58907468800)</t>
  </si>
  <si>
    <t>6602279467; 58907501300; 58907405300; 58907501400; 58907468800</t>
  </si>
  <si>
    <t>Blockchain Based E Voting System</t>
  </si>
  <si>
    <t>Blockchain Intelligent Systems: Protocols, Application and Approaches for Future Generation Computing</t>
  </si>
  <si>
    <t>https://www.scopus.com/inward/record.uri?eid=2-s2.0-85185998106&amp;partnerID=40&amp;md5=3a6fc1f9de6d34130e46306cc572b537</t>
  </si>
  <si>
    <t>The following abstract will give a overview of electronic based voting system depend on block chain based technology. The only motive of this research will be research the current used methodology and proposed system of online based e voting system and related difficulties identification for future prevention and development. Online based voting system is a perfect replacement. Electronic voting solution with non-reputed, low secured applications. It also has a great capacity to minimize the organize cost and turn up with maximum no of voting. Even a minimum vulnerability can lead to a large number of vote manipulations in a voting system. Electronic voting system must be completely safe and protected, accurate, legible, convenient when used for traditional voting system. The another main motive of block chain based system is to eliminate the use of ballot papers and eliminate the voters from travelling from place to place for casting votes rather than casting from operating from wherever they are. Through various research and studies it is discovered that block chain based voting system is a perfect replacement and help to solve various problems in voting system. The major defined issue in this voting system is the speed of transaction and protection of privacy.to a better develop of block based electronic voting system Privacy, transact speed must be developed. © 2024 E. Golden Julie, Y. Harold Robinson, J. Jesu Vedha Nayahi and Thavavel Vaiyapuri CRC Press is an imprint of Taylor &amp; Francis Group, LLC.</t>
  </si>
  <si>
    <t>2-s2.0-85185998106</t>
  </si>
  <si>
    <t>Ramyadevi R.; Priya V.</t>
  </si>
  <si>
    <t>Ramyadevi, R. (57933563600); Priya, V. (58021757500)</t>
  </si>
  <si>
    <t>57933563600; 58021757500</t>
  </si>
  <si>
    <t>Proceedings - International Conference on Computing, Power, and Communication Technologies, IC2PCT 2024</t>
  </si>
  <si>
    <t>https://www.scopus.com/inward/record.uri?eid=2-s2.0-85191160977&amp;doi=10.1109%2fIC2PCT60090.2024.10486507&amp;partnerID=40&amp;md5=039f8b802a06c8e1e1d0f27dfa75c08b</t>
  </si>
  <si>
    <t>In the domain of democratic procedures, traditional paper-based voting method have been the standard practice in numerous countries. However, the emergence of advanced technology in the 21st century has underscored the imperative for a more dependable and secures digital voting method. This research project aims to tackle the defiance related to digital voting by introducing a Blockchain based e-voting system. The developed system relies on a web application constructed using a Python web-based framework, offering a friendly accessible interface for voters. Security concerns inherent in digital voting are addressed through the incorporation of Blockchain technology, ensuring transparency, decentralization, and resistance to tampering. A pivotal aspect of the implemented system is the three-tiered One Time Password (OTP) mechanism. This mechanism includes a simulated OTP for training purposes, an alert OTP to notify authorities of potential threats, and the authentic OTP for casting the actual vote. The simulated one-time password (OTP) allows users to familiarize themselves with the voting process, while the alert OTP serves as a proactive safeguard against coercion or unauthorized voting attempts. The security of the system is enhanced by the inherent capability of Blockchain to eradicate counterfeit or manipulated votes. The decentralized structure of Blockchain ensures that only legitimate votes are taken into account, thereby enhancing the overall integrity of the electoral process.  © 2024 IEEE.</t>
  </si>
  <si>
    <t>2-s2.0-85191160977</t>
  </si>
  <si>
    <t>Sun X.; Cui A.; Chen H.; Su X.</t>
  </si>
  <si>
    <t>Sun, Xin (55901698900); Cui, Anran (57854183800); Chen, Hui (58939789300); Su, Xingchi (57195636016)</t>
  </si>
  <si>
    <t>55901698900; 57854183800; 58939789300; 57195636016</t>
  </si>
  <si>
    <t>A Practical Multi-candidate Voting Protocol on Quantum Blockchain Adapted for Various Tally Principles</t>
  </si>
  <si>
    <t>Lecture Notes in Computer Science (including subseries Lecture Notes in Artificial Intelligence and Lecture Notes in Bioinformatics)</t>
  </si>
  <si>
    <t>14527 LNCS</t>
  </si>
  <si>
    <t>10.1007/978-981-97-0945-8_17</t>
  </si>
  <si>
    <t>https://www.scopus.com/inward/record.uri?eid=2-s2.0-85187798074&amp;doi=10.1007%2f978-981-97-0945-8_17&amp;partnerID=40&amp;md5=3746d914a59a2669a0717ea01bcc8774</t>
  </si>
  <si>
    <t>Quantum secure voting aims to provide various approaches to performing electronic voting via quantum technologies, like entangled particles or quantum key distribution, so as to guarantee the security of the voting procedures against forthcoming quantum computers. Beyond the widely studied two-candidate vote, this paper steps to the multi-candidate case. Based on quantum blockchain and quantum secure communication, a class of relatively simple voting protocols is designed. They satisfy several paramount properties regarding secure voting protocols. These protocols can be implemented using presently available technology. Moreover, they show great potential in tallying ballots with respect to different principles, such as Borda rules and maximal lotteries. © The Author(s), under exclusive license to Springer Nature Singapore Pte Ltd. 2024.</t>
  </si>
  <si>
    <t>2-s2.0-85187798074</t>
  </si>
  <si>
    <t>Salem Z.; Elrabiei S.</t>
  </si>
  <si>
    <t>Salem, Ziyad (59258733500); Elrabiei, Sarra (36179572700)</t>
  </si>
  <si>
    <t>59258733500; 36179572700</t>
  </si>
  <si>
    <t>2024 IEEE 4th International Maghreb Meeting of the Conference on Sciences and Techniques of Automatic Control and Computer Engineering, MI-STA 2024 - Proceeding</t>
  </si>
  <si>
    <t>https://www.scopus.com/inward/record.uri?eid=2-s2.0-85201149094&amp;doi=10.1109%2fMI-STA61267.2024.10599690&amp;partnerID=40&amp;md5=0e1bfa89cbb1fa666e5518ed1012a7da</t>
  </si>
  <si>
    <t>The local election system is based on traditional paper methods, which poses various risks to the security and integrity of the electoral process. In an effort to address these challenges and improve the accuracy and transparency of elections in Libya, this paper proposes the implementation of a blockchain-based e-voting system. Leveraging blockchain's decentralized nature, cryptographic foundations, and transparency, the proposed system aims to replace the paper-based method and provide a secure and transparent solution that ensures the integrity and tamper-proof platform of the election process. Additionally, the implementation of a proof-of-work consensus algorithm will ensure that the system is decentralized and operates in a transparent manner, ensuring the accuracy and security of the election results. This paper will provide a viable solution to the existing challenges in the Libyan election system and support the country's journey towards a more secure, transparent, and democratic future.  © 2024 IEEE.</t>
  </si>
  <si>
    <t>2-s2.0-85201149094</t>
  </si>
  <si>
    <t>Kurniawan D.H.; Sukarno P.; Wardana A.A.</t>
  </si>
  <si>
    <t>Kurniawan, Dhimas Hafid (59256067700); Sukarno, Parman (26421465400); Wardana, Aulia Arif (57203123755)</t>
  </si>
  <si>
    <t>59256067700; 26421465400; 57203123755</t>
  </si>
  <si>
    <t>E-voting and E-recapitulation System Using Smart Cards and Smart Contracts on the Ethereum Blockchain</t>
  </si>
  <si>
    <t>1013 LNNS</t>
  </si>
  <si>
    <t>10.1007/978-981-97-3559-4_12</t>
  </si>
  <si>
    <t>https://www.scopus.com/inward/record.uri?eid=2-s2.0-85201018041&amp;doi=10.1007%2f978-981-97-3559-4_12&amp;partnerID=40&amp;md5=9525b3976a2f2f427fd3e749d5df0b91</t>
  </si>
  <si>
    <t>In traditional voting systems, challenges arise in verifying voter data and preventing data manipulation before it reaches the central database. This study introduces a comprehensive solution, combining blockchain technology, smart contracts, and smart card integration, to address these issues. By leveraging smart contracts and blockchain, we establish a secure and efficient method for validating the personal data of voting participants. Smart card technology streamlines the registration process, while blockchain serves as a decentralized, customizable database through smart contracts. This approach reduces the risk of counterfeit identity cards and ensures real-time data transmission, mitigating bottlenecks and enhancing audit trails. The adaptable E-voting and E-recapitulation system can be seamlessly implemented across various levels of government elections, from local to national, accommodating diverse geographic scales and data requirements. © The Author(s), under exclusive license to Springer Nature Singapore Pte Ltd. 2024.</t>
  </si>
  <si>
    <t>2-s2.0-85201018041</t>
  </si>
  <si>
    <t>Reddy E.J.; Kumar D.R.; Babu T.V.</t>
  </si>
  <si>
    <t>Reddy, E. Jithendra (59155838700); Kumar, D. Rohit (59616674500); Babu, T. Venket (58264937500)</t>
  </si>
  <si>
    <t>59155838700; 59616674500; 58264937500</t>
  </si>
  <si>
    <t>2nd International Conference on Artificial Intelligence and Machine Learning Applications: Healthcare and Internet of Things, AIMLA 2024</t>
  </si>
  <si>
    <t>https://www.scopus.com/inward/record.uri?eid=2-s2.0-85195154772&amp;doi=10.1109%2fAIMLA59606.2024.10531437&amp;partnerID=40&amp;md5=4ebab5de667237b21d4dd21a84cf2051</t>
  </si>
  <si>
    <t>Voting is a way of taking collective selections with the aid of a group of human beings. Your comment or opinion for the agreement. The final results of the referendum should have extreme effects. Integrity should be maintained in this kind of way that there is no difference fraud or fraud in balloting. This is very It is critical that the voting is honest and impartial. This electronic voting machine is designed to eliminate all possibilities of fraud and enhance the reliability and credibility of voting. This purpose consists of things, viz. Administrators and Senior (Users). When electorate log in the usage of their valid username and password, they could view the upcoming elections and look at the applicants contesting the elections. Users can test the effects after the election is over. The device additionally indicates how a lot a user's likes have been shared. On the other hand, the administrator of the software can view the listing of contesting applicants, voter listing and voter list. Since it stores facts the use of a system lock, it's far very at ease and can be effortlessly checked for symptoms of tampering and misuse.  © 2024 IEEE.</t>
  </si>
  <si>
    <t>2-s2.0-85195154772</t>
  </si>
  <si>
    <t>Farhan M.; Nur A.H.; Salih A.; Sulaiman R.B.</t>
  </si>
  <si>
    <t>Farhan, Maruf (58771500300); Nur, Abdullah Hafez (58978594000); Salih, Abdul (58771640900); Sulaiman, Rejwan Bin (57225905781)</t>
  </si>
  <si>
    <t>58771500300; 58978594000; 58771640900; 57225905781</t>
  </si>
  <si>
    <t>2024 International Conference on Advances in Computing, Communication, Electrical, and Smart Systems: Innovation for Sustainability, iCACCESS 2024</t>
  </si>
  <si>
    <t>https://www.scopus.com/inward/record.uri?eid=2-s2.0-85191957254&amp;doi=10.1109%2fiCACCESS61735.2024.10499541&amp;partnerID=40&amp;md5=0157ccd059c6b5061c27e1c329eebf9c</t>
  </si>
  <si>
    <t>The blockchain is a revolutionary computing framework that uses a unique data structure to create a record-keeping system that is accessible, communal, and decentralized. It has a wide range of applications in several disciplines. The worldwide implementation of electronic voting systems in public elections is increasing, propelled by the many benefits they provide. These systems, known for facilitating remote voting and accelerating the vote-tabulation process, are becoming increasingly popular due to their ability to improve confidentiality and reduce voting prejudices. By incorporating blockchain technology, the voting process is strengthened since it utilises an unchangeable storing mechanism for votes, hence reducing the possibility of manipulation and guaranteeing the trustworthiness of elections. This study offers a thorough analysis of the present state of blockchain-based electronic voting systems, investigating their deployment by different countries and organizations, as well as recommendations put out in academic research. In addition, the study examines the difficulties these systems face and proposes potential directions for future research to enhance the dependability of blockchain e-voting systems. © 2024 IEEE.</t>
  </si>
  <si>
    <t>2-s2.0-85191957254</t>
  </si>
  <si>
    <t>Cavinkumaran M.; Srinivasan A.; Vijayakumar K.</t>
  </si>
  <si>
    <t>Cavinkumaran, M. (58981322600); Srinivasan, Arjun (58982252600); Vijayakumar, K. (57217192716)</t>
  </si>
  <si>
    <t>58981322600; 58982252600; 57217192716</t>
  </si>
  <si>
    <t>Hyperledger Iroha for a Secure and Efficient Voting System</t>
  </si>
  <si>
    <t>2nd International Conference on Intelligent Data Communication Technologies and Internet of Things, IDCIoT 2024</t>
  </si>
  <si>
    <t>10.1109/IDCIoT59759.2024.10467774</t>
  </si>
  <si>
    <t>https://www.scopus.com/inward/record.uri?eid=2-s2.0-85190151400&amp;doi=10.1109%2fIDCIoT59759.2024.10467774&amp;partnerID=40&amp;md5=b5fd6961ea505a9d351a5e17ed618b7e</t>
  </si>
  <si>
    <t>In an era of rapidly advancing technology, the need for secure and efficient electoral processes has never been more crucial. Therefore, a comprehensive voting system is proposed, leveraging the power of Hyperledger Iroha and seamlessly integrating with Django and React frameworks. The system offers a user-friendly android application for voters and a separate administration portal for efficient election management. The Hyperledger Iroha framework forms the backbone of the system, providing a robust and tamper-proof ledger for recording votes. It Brings the power of permission-based blockchain with Yet Another Consensus algorithm. Furthermore, the versatile architecture of this system extends its applicability beyond democratic elections, offering a flexible framework for various voting scenarios, including corporate decision-making, community polls, and organizational surveys. Through this innovative amalgamation of technologies, the project aims to set a new standard for secure and efficient voting systems, contributing to the advancement of democratic practices worldwide.  © 2024 IEEE.</t>
  </si>
  <si>
    <t>2-s2.0-85190151400</t>
  </si>
  <si>
    <t>Killer C.; Rodrigues B.; Scheid E.J.; Franco M.F.; Stiller B.</t>
  </si>
  <si>
    <t>Killer, Christian (57190031170); Rodrigues, Bruno (56419515800); Scheid, Eder John (57191040937); Franco, Muriel Figueredo (57191341688); Stiller, Burkhard (7004689641)</t>
  </si>
  <si>
    <t>57190031170; 56419515800; 57191040937; 57191341688; 7004689641</t>
  </si>
  <si>
    <t>From Centralized to Decentralized Remote Electronic Voting</t>
  </si>
  <si>
    <t>Advances in Information Security</t>
  </si>
  <si>
    <t>105</t>
  </si>
  <si>
    <t>10.1007/978-3-031-32146-7_16</t>
  </si>
  <si>
    <t>https://www.scopus.com/inward/record.uri?eid=2-s2.0-85188958688&amp;doi=10.1007%2f978-3-031-32146-7_16&amp;partnerID=40&amp;md5=62fcbff6e57607f7045a746b9f6c608e</t>
  </si>
  <si>
    <t>Elections generally involve the simple tasks of counting votes and publishing the final tally to voters. Depending on the election’s scope, these processes require sophisticated methods embedded in the electorate’s various technological and societal factors (e.g., the voting culture). An election’s integrity is the pinnacle of the trust placed in the voting process and its final results. Previous research on cryptographic voting schemes continuously refined voting protocols to achieve private and verifiable elections. These cryptographic schemes enable novel ways to allow remote voting systems to (i) provide a remote voting alternative to on-site voting with a ballot box and (ii) offer a technical path to building an end-to-end verifiable Electronic Voting system by applying cryptographic primitives. This chapter explicitly addresses Remote Electronic Voting (REV), which enables vote casting in an uncontrolled environment and vote transmission over communication channels (e.g., over the Internet). Further, this chapter clarifies how the Distributed Ledger (DL) technology can enhance the decentralization of the electoral process, ensuring transparency and the ability to verify results while guaranteeing the confidentiality of voters. Thus, necessary cryptographic fundamentals and examples of voting schemes, their properties, and trade-offs will be investigated. The different approaches toward REV systems are detailed, followed by an overview of related work. Further, a centralized REV voting system architecture, all stakeholders involved, and critical trust assumptions are outlined. This leads to the proposal of a fully decentralized architecture, which is being evaluated in qualified discussions with respect to long-term privacy, verifiability, and voter authentication. Finally, open research aspects are complemented by overall considerations on decentralized REV. © The Author(s), under exclusive license to Springer Nature Switzerland AG 2024.</t>
  </si>
  <si>
    <t>2-s2.0-85188958688</t>
  </si>
  <si>
    <t>Gochhi S.K.; Sahoo S.; Samanta P.K.; Panda S.K.; Sahoo J.R.</t>
  </si>
  <si>
    <t>Gochhi, Soubhagya Kumar (59125696600); Sahoo, Soumya (54788413600); Samanta, Prabeer Kishore (59125521900); Panda, Sanjeeb Kumar (57217153128); Sahoo, Jyoti Ranjan (58824974900)</t>
  </si>
  <si>
    <t>59125696600; 54788413600; 59125521900; 57217153128; 58824974900</t>
  </si>
  <si>
    <t>Proceedings of 2nd International Conference on Advancements in Smart, Secure and Intelligent Computing, ASSIC 2024</t>
  </si>
  <si>
    <t>https://www.scopus.com/inward/record.uri?eid=2-s2.0-85192978562&amp;doi=10.1109%2fASSIC60049.2024.10507924&amp;partnerID=40&amp;md5=150df26387f483e2384f476d1dd73922</t>
  </si>
  <si>
    <t>The erosion of voter rights and the growing distrust in both traditional and digital voting systems have created an urgent need for a more robust and transparent solution. Blockchain technology emerges as a beacon of hope in addressing these significant shortcomings, By harnessing the power of decentralization, blockchain offers the potential to revolutionize the election process, substantially reducing the risks associated with manipulation and fraud. Blockchain-based e-voting solutions, characterized by their decentralized architecture, cryptographic security measures, and unparalleled transparency, employ smart contracts to further fortify the pillars of security and fairness in elections. Nevertheless, it is crucial to acknowledge and tackle the challenges that lie ahead. Issues like preserving voter privacy and achieving scalability in blockchain-based e-voting systems must be addressed head-on. While the application of blockchain extends far beyond voting, resolving scalability concerns and navigating resistance from established power structures will be instrumental in realizing widespread adoption. In conclusion, the mounting distrust in traditional voting systems, coupled with the limitations of digital alternatives, underscores the pressing need to explore blockchain technology as a means of enhancing electronic voting. By doing so, We can create the conditions for a safer and equitable democratic process that safeguards the fundamental rights of voters. © 2024 IEEE.</t>
  </si>
  <si>
    <t>2-s2.0-85192978562</t>
  </si>
  <si>
    <t>Rai B.K.; Sahu M.K.; Akulwar V.</t>
  </si>
  <si>
    <t>Rai, Bipin Kumar (57420954100); Sahu, Mukul Kumar (58769537400); Akulwar, Viraaj (58769723400)</t>
  </si>
  <si>
    <t>57420954100; 58769537400; 58769723400</t>
  </si>
  <si>
    <t>V2E: Blockchain based E-voting system</t>
  </si>
  <si>
    <t>10.1201/9781003393580-115</t>
  </si>
  <si>
    <t>https://www.scopus.com/inward/record.uri?eid=2-s2.0-85186727960&amp;doi=10.1201%2f9781003393580-115&amp;partnerID=40&amp;md5=a9aeacbc9a0c4f4252feebdcc42fc80c</t>
  </si>
  <si>
    <t>The Information Age, embraced by the 21st century, has seen the rapid adoption of new technologies, including in the election process. However, the security and transparency of both voters and their votes remain a concern with the centralized traditional system. The database can be tampered with, vote rigging, hacking, and booth capturing are possible. Blockchain technology provides a solution based on a decentralized and distributed system, where the database is controlled and owned by multiple users. E-voting is a quick, inexpensive, and effective way to cast a vote. Our proposed V2E system uses a Peer-to-peer network that enhances accountability and security. We will employ distributed ledger technologies to prevent vote faking and design a user credential model based on cryptographically secure Hash Functions to provide authenticity and non-repudiation. Since votes will be updated synchronously to the ledger, vote rigging, hacking, or system destruction will be nearly impossible. © 2024 The Author(s).</t>
  </si>
  <si>
    <t>2-s2.0-85186727960</t>
  </si>
  <si>
    <t>Murali B.; Munikrishnan L.P.; Anandharaj S.S.; Vedhanayagam S.</t>
  </si>
  <si>
    <t>Murali, Bhavani (57211027429); Munikrishnan, Lavanya Paravathareddy (57226834536); Anandharaj, Sathya Sofia (56167914300); Vedhanayagam, Sumathy (57212708697)</t>
  </si>
  <si>
    <t>57211027429; 57226834536; 56167914300; 57212708697</t>
  </si>
  <si>
    <t>Block chain based public voting system</t>
  </si>
  <si>
    <t>2790</t>
  </si>
  <si>
    <t>020108</t>
  </si>
  <si>
    <t>10.1063/5.0152419</t>
  </si>
  <si>
    <t>https://www.scopus.com/inward/record.uri?eid=2-s2.0-85178552338&amp;doi=10.1063%2f5.0152419&amp;partnerID=40&amp;md5=5bd5278e7aa59d1c6b20620049c4e989</t>
  </si>
  <si>
    <t>The goal of this paper's blockchain-based E-voting system is to provide a secure and open election environmentin which users can only vote once and the total number of votes cast is displayed in real time without the ability to change it after the election. To ensure that votes are not tampered with or the systems are not rigged, the secure electronic voting technique employs blockchain, a decentralised, peer-to-peer transaction record. The Blockchain technique can be used to register and report cast votes, preventing various forms of voting fraud. Blockchain will address a variety of concerns when it comes to online voting. Because Blockchain's online voting programme has no difficulties with Internet connectivity protection, any hacker with terminal access would be unable to influence other nodes. This method allows voters to participate in the voting process without disclosing their identity or political beliefs. Blockchain technology cannot be used to govern, record errors, modify, or produce counterfeit IDs. The results will be announced later when each vote has been counted as a single transaction. These ballots will be tallied.  © 2023 Author(s).</t>
  </si>
  <si>
    <t>2-s2.0-85178552338</t>
  </si>
  <si>
    <t>Lu S.; Li Z.; Miao X.; Han Q.; Zheng J.</t>
  </si>
  <si>
    <t>Lu, Siqi (56368037900); Li, Zhaoxuan (57219308615); Miao, Xuyang (57222030641); Han, Qingdi (57223085198); Zheng, Jianhua (55042974900)</t>
  </si>
  <si>
    <t>56368037900; 57219308615; 57222030641; 57223085198; 55042974900</t>
  </si>
  <si>
    <t>https://www.scopus.com/inward/record.uri?eid=2-s2.0-85128259742&amp;doi=10.1109%2fTCSS.2022.3162869&amp;partnerID=40&amp;md5=56b0c230bc101d6aa20abfe37d2e30d7</t>
  </si>
  <si>
    <t>This article proposes private intersection weighted sum (PIWS), a scalable, fair, and privacy-preserving intersection weighted sum protocol and applies it to voting scenarios. The PIWS protocol can privately calculate the intersection of identity index sets maintained by each participant and can privately calculate the weighted sum of the data associated with the identity indexes of the intersection set. After the execution of the protocol, both parties can only know the weighted sum, but not any additional information, such as any identity index or associated data of the other party. The PIWS protocol is very suitable for the privacy-preserving weighted voting scenarios and has three novel characteristics. First, it does not require as many semitrusted tally clerks as other protocols, which greatly reduces the deployment, communication, and calculation costs involved. It only requires the distributed deployment of voting servers and weight servers that are honest but curious. This is consistent with the deployment framework of the future big data application backgrounds. Second, perfect privacy protection and ballot secrecy are achieved. That is, the voting terminal or polling station provides encryption services for ballots immediately after each ballot is cast. All voting information is then expressed in ciphertext throughout the weighting and counting processes, until the final result of the weighted vote is passed to the voting server in the ciphertext. After decryption, the voting server only knows the results of the voting and it has no knowledge of the content or preference of the ballots, the privacy of the voters, or even the process of counting the votes. This design avoids the disclosure of voter privacy and ballot information, and the ciphertext form also prevents malicious users from cheating or tampering with voter or ballot information during the counting process. To better explain the security of our protocol, we present the provable security of the protocol under the honest-but-curious model and show the formal verification obtained using the Tamarin prover software. Third, our protocol not only achieves the function of an optional weighted voting protocol but also is relatively lightweight and efficient. The efficiency analysis results of the deployed voting system in terms of communication, storage, and calculation show that the protocol meets the requirements applicable to real-world applications. In summary, PIWS is superior to existing voting protocols in terms of function, security, and efficiency, and can be harmoniously applied to model updating of federated learning, consensus building of blockchain systems, or decision-making in artificial intelligence.  © 2014 IEEE.</t>
  </si>
  <si>
    <t>2-s2.0-85128259742</t>
  </si>
  <si>
    <t>Maurya A.; Dwivedi R.K.</t>
  </si>
  <si>
    <t>Maurya, Alka (58976629900); Dwivedi, Rajendra Kumar (57202050276)</t>
  </si>
  <si>
    <t>58976629900; 57202050276</t>
  </si>
  <si>
    <t>Proceedings of the 2nd International Conference on Intelligent and Innovative Technologies in Computing, Electrical and Electronics, ICIITCEE 2024</t>
  </si>
  <si>
    <t>https://www.scopus.com/inward/record.uri?eid=2-s2.0-85189793566&amp;doi=10.1109%2fIITCEE59897.2024.10467713&amp;partnerID=40&amp;md5=7e1d9af9d59ce9cb29b2e10b6ec2c13b</t>
  </si>
  <si>
    <t>The advent of electronic voting (e-voting) systems has promised greater accessibility, efficiency, and transparency in the process of electoral. However, by adopting e-voting systems, they bring forth significant challenges, primarily related to security and scalability. Old e-voting systems encounter threats such as vote manipulation and denial-of-service attacks, making it imperative to design robust and secure solutions. This research focuses on addressing these challenges through a collaborative approach utilizing sharding technology with interoperability enabling it to handle a vast number of votes simultaneously without compromising performance or security. Recognizing the importance of seamless data exchange, our e-voting system places a strong emphasis on interoperability. The consensus mechanism providing rapid transaction finality, enhanced security, and resilience against malicious actors. It ensures the integrity in the process of voting and safeguards against alterations. We present a pioneering approach to reduce all kind of challenges in existing model by giving a secure e-voting that harnesses the power of sharding blockchain, interoperability, and a novel consensus mechanism. The analysis of blockchain structure that provide blockchain as a service initiates the article. Then, based on blockchain technology, we suggest a unique electronic voting method. That resolves all the issues we found. This reduces the cost of holding a national poll and enhances security. © 2024 IEEE.</t>
  </si>
  <si>
    <t>2-s2.0-85189793566</t>
  </si>
  <si>
    <t>Shah B.; Vasoya A.; Shah K.; Sange S.; Shah P.; Rindhe B.; Reddy M.</t>
  </si>
  <si>
    <t>Shah, Bhoomi (57213319769); Vasoya, Anil (57189035159); Shah, Kamal (57198602799); Sange, Sanjay (35293385900); Shah, Parshvi (58814414500); Rindhe, Baban (36053494200); Reddy, Mohini (57217352582)</t>
  </si>
  <si>
    <t>57213319769; 57189035159; 57198602799; 35293385900; 58814414500; 36053494200; 57217352582</t>
  </si>
  <si>
    <t>Transparent E-Voting: Paving the Way for the Future of Democracy using Blockchain</t>
  </si>
  <si>
    <t>https://www.scopus.com/inward/record.uri?eid=2-s2.0-85182481519&amp;partnerID=40&amp;md5=04877d24e083daa93b788953679494ad</t>
  </si>
  <si>
    <t>In this work, an online E-voting system has been proposed that provides security, transparency, non-repudiation, etc. as the current voting systems which use Electronic Voting Machines (EVMs) have many limitations. These limitations are owing to the fact that EVMs are susceptible to tampering. This may cause a crucial impact on the judgement on any voting system and hence the entire system can be manipulated. Owing to widespread employment of voting system, it becomes necessary to provide a transparent and tamperproof voting system. For the same, a blockchain based system has been proposed that can be implemented for reality shows. This block chain based decentralized system is capable of breaking through the conventional centralized system and thus has a huge scope for widespread deployment. The proposed system uses a decentralized ledger for storing information which is maintained by the people in the network opposite to the centralized authority. The authors have utilized Ethereum as the foundational technology for constructing and operating the proposed system. Based on the implementation of the proposed system, it is evident that the proposed system can be widely used in real life nullifying the chances of manipulations in voting. © 2024, Ismail Saritas. All rights reserved.</t>
  </si>
  <si>
    <t>2-s2.0-85182481519</t>
  </si>
  <si>
    <t>Andi; Kusuma G.P.</t>
  </si>
  <si>
    <t>Andi (57944253900); Kusuma, Gede Putra (24474615100)</t>
  </si>
  <si>
    <t>57944253900; 24474615100</t>
  </si>
  <si>
    <t>MAXIMIZING THE USE OF BLOCK PAYLOAD IN BLOCKCHAIN-BASED E-VOTING</t>
  </si>
  <si>
    <t>101</t>
  </si>
  <si>
    <t>https://www.scopus.com/inward/record.uri?eid=2-s2.0-85174898750&amp;partnerID=40&amp;md5=787193ce417b77dfa06acb0491257db6</t>
  </si>
  <si>
    <t>Nowadays, internet users are increasing in Indonesia so that it is a good opportunity if traditional paper-based voting is replaced with online voting called e-voting. E-voting has many advantages including environmentally friendly and increased efficiency. However, security issues have always been a barrier to its implementation because e-voting uses a centralized system. Therefore, many researchers propose a combination of e-voting with a decentralized system called blockchain. They believe that voting data becomes more secure because of the immutability of blockchain. However, the process of storing and validating on blockchain is quite slow, so it is not yet feasible to combine it with e-voting. Hence, there are researchers who propose validation from a centralized system such as a fingerprint, but this validation is not secure enough because it can be tampered with. There are also researchers who propose reducing or enlarging the block size on the blockchain to speed up processes on the blockchain. However, increasing the block size slows down the propagation of the block to other nodes. On the other hand, reducing the block size escalates the block composition time to clear all the transactions from the memory pool called mempool. Eventually, e-voting remains inapplicable although e-voting is combined with a modified blockchain in particular blocksize. Thus, we propose optimizing the capacity utilization of a block without changing the capacity of the block itself. Experimental results reveal that the more transactions that can be contained in a block, the faster the data search process, especially in the validation process of uniqueness feature in e-voting and vice versa.  © 2023 Little Lion Scientific.</t>
  </si>
  <si>
    <t>2-s2.0-85174898750</t>
  </si>
  <si>
    <t>Chinnasamy P.; Ayyasamy R.K.; Alagarsundaram P.; Dhanasekaran S.; Kumar B.S.; Kiran A.</t>
  </si>
  <si>
    <t>Chinnasamy, P. (57201503238); Ayyasamy, Ramesh Kumar (36607455000); Alagarsundaram, Poovendran (59140950000); Dhanasekaran, S. (57192556901); Kumar, B. Santhosh (56448984500); Kiran, Ajmeera (57203283005)</t>
  </si>
  <si>
    <t>57201503238; 36607455000; 59140950000; 57192556901; 56448984500; 57203283005</t>
  </si>
  <si>
    <t>Proceedings of 2024 International Conference on Science, Technology, Engineering and Management, ICSTEM 2024</t>
  </si>
  <si>
    <t>https://www.scopus.com/inward/record.uri?eid=2-s2.0-85197931329&amp;doi=10.1109%2fICSTEM61137.2024.10560826&amp;partnerID=40&amp;md5=664feaa6ff5ce06e157b8a8d7cf9c5d2</t>
  </si>
  <si>
    <t>In today's world, voting online is becoming increasingly popular. It has a lot of power to reduce administrative costs and increase the number of voters. Eliminates the need for ballot papers or polling stations, allowing citizens to vote anywhere via the Internet. Apart from these benefits, online voting methods are viewed with extreme caution as they pose additional risks. One mistake can easily lead to disaster. When used in elections, electronic voting systems must be legitimate, accurate, secure, and competent. However, the ability to have difficulty with computer voting methods can reduce acceptance. Blockchain technology is created to address these concerns and provides separate nodes for electronic voting. It is used to create electronic voting systems because of its ultimate verification benefits. With distributed, non-disposable features, and security protection, this technology is a great way to establish common electronic voting solutions. Blockchain is a system where each item is treated as a block, with a link that connects all these blocks, hence the name Block-Chain. Each block contains all possible data for one business, as well as a timestamp and, in exceptional cases, once. The hashing function is used to determine the hash value of all data in a block. All data blocks are accelerated with the same function. The field across all blockchain blocks contains the precedent block address. Improving security Face recognition is used. Face recognition helps to ensure that the voter is legal or not. It helps election planners identify fraudulent voters and removes them from participating in the voting process. Voting with E using the blockchain facilitates the proper distribution of votes and ensures the security of total data throughout the process. It makes the election clean and protects the vote of the affected people. © 2024 IEEE.</t>
  </si>
  <si>
    <t>2-s2.0-85197931329</t>
  </si>
  <si>
    <t>Kothari S.; Iyer V.; Jain V.; Mathur R.; Anand A.</t>
  </si>
  <si>
    <t>Kothari, Sonali (57210409873); Iyer, Varsha (59068072000); Jain, Vardhaman (59066559600); Mathur, Ruchir (57205492386); Anand, Abhishek (59067063300)</t>
  </si>
  <si>
    <t>57210409873; 59068072000; 59066559600; 57205492386; 59067063300</t>
  </si>
  <si>
    <t>WebChainVote: An Ethereum-Based Digital Voting System</t>
  </si>
  <si>
    <t>908</t>
  </si>
  <si>
    <t>10.1007/978-981-97-0210-7_3</t>
  </si>
  <si>
    <t>https://www.scopus.com/inward/record.uri?eid=2-s2.0-85192358968&amp;doi=10.1007%2f978-981-97-0210-7_3&amp;partnerID=40&amp;md5=101721b324bf481e96be981273c24398</t>
  </si>
  <si>
    <t>Elections are a cornerstone of democracy, and ensuring the credibility of the voting process becomes essential to maintain the legitimacy of democratic institutions. In recent years, blockchain technology has been suggested as an alternative solution for improving the transparency and security of the voting process. However, existing digital voting systems running on blockchain face several challenges, including user accessibility, security vulnerabilities, and the potential for manipulation or control by centralized authorities. The proposed paper proposes a novel digital voting system based on the Ethereum blockchain that addresses these challenges through a hybrid approach to security and a user-friendly and east-to-navigate interface. The proposed method combines the security benefits of blockchain technology with the accessibility and reliability of traditional paper ballots, creating a more robust and reliable electoral process. The proposed system uses cryptographic techniques, biometric identification, and several authentication methods to protect voter privacy and security. In addition, the proposed work has designed an interface that is clean, simple to use, and open to voters of all ages and abilities, including those with disabilities. © The Author(s), under exclusive license to Springer Nature Singapore Pte Ltd. 2024.</t>
  </si>
  <si>
    <t>2-s2.0-85192358968</t>
  </si>
  <si>
    <t>Goharshady A.K.; Lin Z.</t>
  </si>
  <si>
    <t>Goharshady, Amir Kafshdar (56711289400); Lin, Zhaorun (59352887700)</t>
  </si>
  <si>
    <t>56711289400; 59352887700</t>
  </si>
  <si>
    <t>Proceedings - 2024 IEEE International Conference on Blockchain, Blockchain 2024</t>
  </si>
  <si>
    <t>https://www.scopus.com/inward/record.uri?eid=2-s2.0-85205596838&amp;doi=10.1109%2fBlockchain62396.2024.00016&amp;partnerID=40&amp;md5=11c96f78664540cc2fff22e0c9eea68c</t>
  </si>
  <si>
    <t>Electronic voting has been a hot research topic for decades and has recently garnered much attention due to the invention of programmable blockchains that support smart contracts. This is the ideal framework and technology for electronic voting since voting protocols implemented as smart contracts automatically inherit many desired properties from the underlying blockchain, e.g. verifiability, transparency and pseduonymity. However, the public and decentralized nature of the blockchain allows all transactions to be traced by everyone and thus voters' choices would be disclosed publicly. There are many solutions to make blockchain-based voting fully anonymous and untraceable. A recent example is Tornado Vote [1] (ICBC 2023). Such protocols often rely on zero-knowledge proofs, especially zkSNARKS, to achieve secrecy and break the link between a voter's public key and vote. However, verifying these proofs on-chain is expensive and uses a considerable amount of gas (execution fees). In this work, we propose a new approach called Blind Vote, which is an untraceable, secure, efficient, secrecy-preserving and fully on-chain electronic voting protocol based on the well-known concept of Chaum's blind signatures. We illustrate that our approach achieves the same security guarantees as previous methods such as Tornado Vote, while consuming significantly less gas. Thus, we provide a cheaper and considerably more gas-efficient alternative for anonymous blockchain-based voting.  © 2024 IEEE.</t>
  </si>
  <si>
    <t>2-s2.0-85205596838</t>
  </si>
  <si>
    <t>Mohsen A.S.; Shujaa M.I.; Bahaaulddin A.</t>
  </si>
  <si>
    <t>Mohsen, Ahmed Salman (58298875100); Shujaa, Mohamed Ibrahim (57205746871); Bahaaulddin, Ahmed (57223290582)</t>
  </si>
  <si>
    <t>58298875100; 57205746871; 57223290582</t>
  </si>
  <si>
    <t>Secure blockchain e-voting system using speck cipher</t>
  </si>
  <si>
    <t>2804</t>
  </si>
  <si>
    <t>020021</t>
  </si>
  <si>
    <t>10.1063/5.0154775</t>
  </si>
  <si>
    <t>https://www.scopus.com/inward/record.uri?eid=2-s2.0-85176796696&amp;doi=10.1063%2f5.0154775&amp;partnerID=40&amp;md5=efea101dfad29f2997e12398474b478b</t>
  </si>
  <si>
    <t>In recent years, traditional elections have failed to satisfy public and political authorities. Elections aren’t entirely safe because votes can be easily hacked. It also jeopardizes voter privacy and transparency. Furthermore, counting the ballots takes far too long. This paper suggests a Blockchain-based solution to address all of the problems of traditional elections. Theoretically, vote security, authentication, and data integrity are guaranteed. This research proposed a voting center that saves the votes as a blockchain block attached to a blockchain. The security is ensured by Speck cipher lightweight block cipher and bakers chaotic key generator to increase the safety of the information in each block (Vote). Authentication is also provided using a fingerprint logging system. The authentication fingerprint system was accurate and efficient. The proposed e-voting system lets voters Vote either in-office or elsewhere. Finally, the proposed Blockchain voting mechanism significantly reduced encryption time and created the blocks. © 2023 American Institute of Physics Inc.. All rights reserved.</t>
  </si>
  <si>
    <t>2-s2.0-85176796696</t>
  </si>
  <si>
    <t>Hema C.; Márquez F.P.G.</t>
  </si>
  <si>
    <t>Hema, C. (57195837725); Márquez, Fausto Pedro García (57200782595)</t>
  </si>
  <si>
    <t>57195837725; 57200782595</t>
  </si>
  <si>
    <t>Designing a Secure Environment for EHR in Ethereum by Employing RSA and NTRU</t>
  </si>
  <si>
    <t>Lecture Notes on Data Engineering and Communications Technologies</t>
  </si>
  <si>
    <t>215</t>
  </si>
  <si>
    <t>10.1007/978-981-97-5098-6_51</t>
  </si>
  <si>
    <t>https://www.scopus.com/inward/record.uri?eid=2-s2.0-85201406750&amp;doi=10.1007%2f978-981-97-5098-6_51&amp;partnerID=40&amp;md5=e9c96151ddc416f8560031b51eaddc94</t>
  </si>
  <si>
    <t>Blockchain is a widely sought-after technology that acts as a distributed ledger to store documents safely and securely. Many applications of blockchain like service voting systems, document storage systems and EHR (Electronic Health Record) systems attest to the fact that storing data in blockchain is a decision well taken. This annihilates any possibility of single-point failures in the system at any given circumstance. EHR is a valuable document that has to be deposited in a secure environment such that only the authorized people can access it (the doctors and the patients in our case), Authorization is done when the person joins the network. The aim is to create a secure and immutable Electronic Health Record (EHR) storage system using Ethereum which allows patients to upload their documents. The proposed system facilitates secure data storage and transfer between patients and doctors through the InterPlanetary File System which is a protocoled peer-to-peer file sharing and storing system that uniquely identifies each file by employing content addressing in the global namespace. On implementation, the proposed system ensures the secure storage of health records of the patients that can be shared safely with their selected healthcare provider as and when required and free from tampering. The documents are encrypted using the Rivest Shamir Adleman algorithm (RSA), the public key of which is further encrypted using the Nth degree Truncated Polynomial Ring Units algorithm (NTRU) for leveraging extra security to the system. The system itself leans towards being patient-centric and strives to provide them with complete privacy and autonomy over their personal medical data records. As the healthcare sector adopts patient-centred models, patients will have more control over their medical records and receive higher-quality care. Confidential computing and blockchain technology can be combined to build a network of cooperative ecosystems that will facilitate more secure and safe data sharing. © The Author(s), under exclusive license to Springer Nature Singapore Pte Ltd. 2024.</t>
  </si>
  <si>
    <t>2-s2.0-85201406750</t>
  </si>
  <si>
    <t>Manso A.; Marques C.G.</t>
  </si>
  <si>
    <t>Manso, António (36185721200); Marques, Célio Gonçalo (25654981300)</t>
  </si>
  <si>
    <t>36185721200; 25654981300</t>
  </si>
  <si>
    <t>A Proposal for a Blockchain-Based Electronic Election System</t>
  </si>
  <si>
    <t>Blockchain as a Technology for Environmental Sustainability</t>
  </si>
  <si>
    <t>10.1201/9781003260905-11</t>
  </si>
  <si>
    <t>https://www.scopus.com/inward/record.uri?eid=2-s2.0-85191938648&amp;doi=10.1201%2f9781003260905-11&amp;partnerID=40&amp;md5=d5eef198e6504653b910cf2069ad2ccc</t>
  </si>
  <si>
    <t>Electronic voting is something that is gaining increasing interest in several countries, due to its economic benefits and universality. Many of the experiences are still associated with some fraudulent incidents, which makes this system still not very reliable. One of the possible solutions for this problem is blockchain, a blocks-based technology developed for cryptocurrencies, featuring a high degree of security. It is in this context that it has been proposed to students of a curricular unit of Distributed Systems of the Degree in Informatics Engineering of the Polytechnic Institute of Tomar to develop and test a system in the laboratory with a private blockchain. In this paper we present a Proof of Concept of a possible blockchain-based electronic electoral system with 3 components: Electoral Commission, Voters and Ballot Box. Laboratory tests demonstrate that the system is secure, anonymous, confidential, robust and trustworthy. However, further work is needed through public blockchains to ensure the security of the system is maintained. It may take time for a blockchain-based electronic election system to be indeed a reality. © 2024 Maria José Sousa, Tewabe Chekole Workneh, and Halvor Holtskog.</t>
  </si>
  <si>
    <t>2-s2.0-85191938648</t>
  </si>
  <si>
    <t>Reddy K.M.; Sai K.K.; Deepa D.</t>
  </si>
  <si>
    <t>Reddy, Koduru Manohar (59251438800); Sai, Kowtharapu Kesava (59251371200); Deepa, D. (57189686085)</t>
  </si>
  <si>
    <t>59251438800; 59251371200; 57189686085</t>
  </si>
  <si>
    <t>Proceedings - 2024 3rd International Conference on Sentiment Analysis and Deep Learning, ICSADL 2024</t>
  </si>
  <si>
    <t>https://www.scopus.com/inward/record.uri?eid=2-s2.0-85200706284&amp;doi=10.1109%2fICSADL61749.2024.00127&amp;partnerID=40&amp;md5=a1b9c78ddcd4d7d9b28097a72b570722</t>
  </si>
  <si>
    <t>The blockchain-based voting system is emerging efficient technology as it reduces voting costs and increases voter turnout. This technology lets people to vote from anywhere with an Internet connection by eliminating the need to visit a physical polling center. The primary challenge faced by internet voting is its security. To overcome this challenge, the decentralized and distributed blockchain technology is preferred. It provides tamper-proof and visible voting records, ensuring that the votes are dependable, accurate, and secure. This study has developed a blockchain-based e-ballot application to provide a secure electronic voting system that offers the same degree of equality and privacy as existing voting services but with the added transparency and flexibility that electronic voting systems provide. The purpose of employing blockchain as a service, in conjunction with distributed ledger technologies to construct an electronic voting system is to address the drawbacks faced by existing voting system while also making it more cost efficient. To summarize, blockchain-based voting systems may be able to overcome some of the challenges that now hinder political decision-making. © 2024 IEEE.</t>
  </si>
  <si>
    <t>2-s2.0-85200706284</t>
  </si>
  <si>
    <t>Esposito C.; Choi C.</t>
  </si>
  <si>
    <t>Esposito, Christian (57213839597); Choi, Chang (57202636652)</t>
  </si>
  <si>
    <t>57213839597; 57202636652</t>
  </si>
  <si>
    <t>https://www.scopus.com/inward/record.uri?eid=2-s2.0-85162884908&amp;doi=10.1145%2f3555776.3577750&amp;partnerID=40&amp;md5=98fdba7ac213f0ff78348847758e9b33</t>
  </si>
  <si>
    <t>In recent years, the increasing accessibility and usage of Internet-based technologies in our daily activities have fostered the possibility of simplifying citizenship and relationships with local and central governments, paving the way to e-governance and e-government. Many government-related services can now be accessed online, and increasing attention has been devoted to implementing e-Voting and overcoming the obstacles that have limited its usage in concrete cases. e-Voting is highly considered to reduce significantly the cost of such large-scale operations and ease the process for elder or disabled voters, but also decrease the stress level and nuisance, which is typically associated with the traditional election. Alongside the benefits, however, many drawbacks have limited its applicability, such as lack of trustability and security/privacy concerns, which lead many governments to avoid its usage during general elections or limit e-Voting to specific niche situations.In this paper, we present how e-Voting can be carried out by means of blockchain technology, highlight the existing literature on the topic, and describe the design of our blockchain e-Voting protocol based on the Algorand platform.  © 2023 ACM.</t>
  </si>
  <si>
    <t>All Open Access; Bronze Open Access</t>
  </si>
  <si>
    <t>2-s2.0-85162884908</t>
  </si>
  <si>
    <t>El Kafhali S.</t>
  </si>
  <si>
    <t>El Kafhali, Said (55505648000)</t>
  </si>
  <si>
    <t>55505648000</t>
  </si>
  <si>
    <t>Blockchain-Based Electronic Voting System: Significance and Requirements</t>
  </si>
  <si>
    <t>Mathematical Problems in Engineering</t>
  </si>
  <si>
    <t>5591147</t>
  </si>
  <si>
    <t>10.1155/2024/5591147</t>
  </si>
  <si>
    <t>https://www.scopus.com/inward/record.uri?eid=2-s2.0-85186727475&amp;doi=10.1155%2f2024%2f5591147&amp;partnerID=40&amp;md5=32fd4ff22b4c3397084a3a6c531852da</t>
  </si>
  <si>
    <t>In a democratic regime, voting is crucial to making collective decisions. Unfortunately, although this activity has great significance and value, little effort has been made to improve the way we vote. Paper ballots are still the most used method, although this method is relatively simple, brings many inconveniences, and represents a contradiction to the modern world and its advances. This paper mostly focuses on a review study of blockchain-based voting systems. It aims at identifying the strategies and the guidelines as well as provides a comprehensive end-to-end electronic voting system based on blockchain, with the help of cryptographic techniques such as zero-knowledge proofs to improve privacy. The novelty of this paper is that we tackle the limitations of electronic voting systems found in the literature, including cost, identity management, and scalability problems. Our purpose is to provide key elements for organizations on how to design their proper electronic voting system based on blockchain technology.  © 2024 Said El Kafhali.</t>
  </si>
  <si>
    <t>2-s2.0-85186727475</t>
  </si>
  <si>
    <t>Ali Mahmood W.; Waleed J.; Abbas A.R.; Alaskar H.; Altulyan M.; Hussain A.</t>
  </si>
  <si>
    <t>Ali Mahmood, Wisam (57202291820); Waleed, Jumana (56380595300); Abbas, Ayad R. (24483255600); Alaskar, Haya (56028692500); Altulyan, May (57205672526); Hussain, Abir (56212648400)</t>
  </si>
  <si>
    <t>57202291820; 56380595300; 24483255600; 56028692500; 57205672526; 56212648400</t>
  </si>
  <si>
    <t>https://www.scopus.com/inward/record.uri?eid=2-s2.0-85205437625&amp;doi=10.1109%2fACCESS.2024.3468338&amp;partnerID=40&amp;md5=f10d8543f3a23a35419bdf43b229bef5</t>
  </si>
  <si>
    <t>Electronic voting systems have often associated with issues of security, transparency, and limited accessibility, particularly for people with disability, elderly, and visually impaired voters. These systems, impeded by complex authentication procedures and non-intuitive user interfaces, have also struggled to ensure voter trust and widespread participation. To address these issues, this paper presents a new electronic voting system that combines the gesture recognition with blockchain technology. The proposed system has two phases, the first one is a user identification phase using a pre-trained dataset based on both cvzone and Dlib tools for face and finger identifications. Gestures from the face and hands, such as eyebrow and nose movements are used as authentication mechanisms as well as a mean of input into the system. The second is a voting process phase which uses the blockchain technology. This new approach strengthens the security and transparency of voting through a tamper-proof ledger provided by the blockchain technology, as well as enhances considerably the inclusiveness and also user friendliness. Real time simulations show that the user interaction times for different age groups ranges between (24.3s to 29.7s) and the accuracy rate for gesture types varies between (88.7s to 92.5s). Moreover, the simulation results indicated that real time voting using our proposed system generated 100% precision and 99% recall. Our system showed high accuracy in gesture recognition and profound security when using Equal Error Rate quality measure. Different to other approaches, the interface of our proposed system, designed for a wide audience of users, greatly simplifies the voting process.  © 2013 IEEE.</t>
  </si>
  <si>
    <t>2-s2.0-85205437625</t>
  </si>
  <si>
    <t>Boreda D.; Nanda A.K.; Jalda C.S.; Kumar V.P.; Gautam K.</t>
  </si>
  <si>
    <t>Boreda, Divya (58918536600); Nanda, Ashok Kumar (54684568500); Jalda, Chaitra Sai (57751724400); Kumar, V. Pradeep (59563825600); Gautam, Kumar (56715454300)</t>
  </si>
  <si>
    <t>58918536600; 54684568500; 57751724400; 59563825600; 56715454300</t>
  </si>
  <si>
    <t>An Approach to Blockchain-Based E-Voting System Using Peer-To-Peer Protocol</t>
  </si>
  <si>
    <t>897</t>
  </si>
  <si>
    <t>10.1007/978-981-99-9704-6_31</t>
  </si>
  <si>
    <t>https://www.scopus.com/inward/record.uri?eid=2-s2.0-85186679107&amp;doi=10.1007%2f978-981-99-9704-6_31&amp;partnerID=40&amp;md5=f6e07e626e1dbf6ce018fbe198aa9d07</t>
  </si>
  <si>
    <t>It has been difficult for a long time to create a safe electronic voting system that delivers the openness and adaptability that come with electronic systems while maintaining the fairness and privacy of present voting procedures. Several forms of electronic voting have been tried in place of current procedures to increase effectiveness and decrease errors. Achieving such systems, however, presents numerous difficulties. In order to increase the viability of electronic voting systems, blockchain is a new disruptive technology. This study lays forth a strategy for using blockchain to build voting systems with greater effectiveness. As part of our effort to create a voting system that supports peer-to-peer protocols and other elements, we also make use of some of the fundamental characteristics that blockchain technology has to offer. © The Author(s), under exclusive license to Springer Nature Singapore Pte Ltd. 2024.</t>
  </si>
  <si>
    <t>2-s2.0-85186679107</t>
  </si>
  <si>
    <t>Chen M.; Chen B.; Lin Z.; Ye L.; Zhang S.; Zhang S.</t>
  </si>
  <si>
    <t>Chen, Mingyuan (59169734900); Chen, Bin (56590862600); Lin, Zejun (59208446700); Ye, Litao (59208796900); Zhang, Shijie (59208116400); Zhang, Shengli (36057765700)</t>
  </si>
  <si>
    <t>59169734900; 56590862600; 59208446700; 59208796900; 59208116400; 36057765700</t>
  </si>
  <si>
    <t>A Blockchain-Based Distributed Anonymous Weighted Voting System</t>
  </si>
  <si>
    <t>2098 CCIS</t>
  </si>
  <si>
    <t>10.1007/978-981-97-3203-6_10</t>
  </si>
  <si>
    <t>https://www.scopus.com/inward/record.uri?eid=2-s2.0-85197772778&amp;doi=10.1007%2f978-981-97-3203-6_10&amp;partnerID=40&amp;md5=d6d81d331a1caa7d59f013142e22d228</t>
  </si>
  <si>
    <t>Given the growing complexity of decision-making scenarios, the singular and unalterable electronic voting approach depending on centralized authorities is no longer satisfying the requirements of practicality. To address these limitations and accommodate evolving decision-making scenarios, this work proposes an anonymous weighted voting system. The proposed system employs distributed Elgamal encryption to encrypt the voting weights. This encryption method possesses a homomorphic property that allows for vote counting in a ciphertext state, thereby ensuring computational privacy. Additionally, the system utilizes blind and ring signatures to enhance the protection of voter identity, simultaneously ensuring the authenticity and legitimacy of the votes. The integration of blockchain smart contract technology automates the vote counting process and promotes transparency, eliminating the need for centralized vote counting agencies. Through analysis and experimentation, the proposed voting system is proved to be both feasible and secure. © The Author(s), under exclusive license to Springer Nature Singapore Pte Ltd. 2024.</t>
  </si>
  <si>
    <t>2-s2.0-85197772778</t>
  </si>
  <si>
    <t>An Ethereum Based e-Voting System</t>
  </si>
  <si>
    <t>Lecture Notes of the Institute for Computer Sciences, Social-Informatics and Telecommunications Engineering, LNICST</t>
  </si>
  <si>
    <t>527 LNICST</t>
  </si>
  <si>
    <t>10.1007/978-3-031-58053-6_14</t>
  </si>
  <si>
    <t>https://www.scopus.com/inward/record.uri?eid=2-s2.0-85195314287&amp;doi=10.1007%2f978-3-031-58053-6_14&amp;partnerID=40&amp;md5=e60c4e4bfe01e38270ade9b3cf4ebe20</t>
  </si>
  <si>
    <t>Developing an electronic voting system that would replace the old, traditional electing procedures has been a concern of many researchers for years. Blockchain technology could provide some guarantees for voting platforms, such as transparency, immutability, and confidentiality. In most research works, secure and reliable electronic voting systems are required to address known security, anonymity, and fraud issues. This paper presents a secure decentralized electronic voting system, named the EtherVote, which is based on the Ethereum Blockchain network focusing on eligible citizens’ identification. The EtherVote is a serverless e-voting model, thus improving security, privacy, and election costs. An effective method for voter registration and identification to enhance security is proposed. Among the main properties the EtherVote holds are storing encrypted votes, efficiency in handling elections with numerous participants, and simplicity. The system is tested and evaluated, vulnerabilities and possible attacks are exposed, and a discussion examines opportunities for enhancing the proposed e-voting system. © ICST Institute for Computer Sciences, Social Informatics and Telecommunications Engineering 2024.</t>
  </si>
  <si>
    <t>2-s2.0-85195314287</t>
  </si>
  <si>
    <t>Jacob S.S.; Varghese L.J.; Jaisiva S.; Dilip Kumar S.; Lakshana R.; Keerthana R.</t>
  </si>
  <si>
    <t>Jacob, Suma Sira (57251492700); Varghese, Lijo Jacob (57251512000); Jaisiva, S. (57210961716); Dilip Kumar, S. (57206172674); Lakshana, R. (59348739200); Keerthana, R. (59348936200)</t>
  </si>
  <si>
    <t>57251492700; 57251512000; 57210961716; 57206172674; 59348739200; 59348936200</t>
  </si>
  <si>
    <t>2024 3rd International Conference on Smart Technologies and Systems for Next Generation Computing, ICSTSN 2024</t>
  </si>
  <si>
    <t>https://www.scopus.com/inward/record.uri?eid=2-s2.0-85205318412&amp;doi=10.1109%2fICSTSN61422.2024.10670942&amp;partnerID=40&amp;md5=68c9508e15368333c1f60861b5b4f4fb</t>
  </si>
  <si>
    <t>Despite the purported benefits of electronic balloting projects, the widespread adoption of electronic voting techniques and procedures is taking longer than expected. A variety of economic, cultural, and technological barriers restrict the development and implementation of electronic polling. Despite this, there is still a substantial challenge to be overcome in terms of analysing and harmonizing electronic elections under multiple legislative and regulatory regimes. Today, web-based voting is growing increasingly popular. It has a strong potential of reducing administrative costs and increasing voter registration. Voters can cast their ballots from any location with access to the Internet, eliminating the need to print ballots or construct voting centres. Despite the benefits, online voting systems are viewed with caution since they pose unexpected risks. With only one vulnerability, significant vote manipulation is feasible. When used in voting, digital ballot devices must be reliable, accurate, secure, and user-friendly. © 2024 IEEE.</t>
  </si>
  <si>
    <t>2-s2.0-85205318412</t>
  </si>
  <si>
    <t>Patil P.R.; Rout D.; Mohite S.S.</t>
  </si>
  <si>
    <t>Patil, Prasad R. (59272093400); Rout, Dillip (57222388420); Mohite, Sagar S. (56125537700)</t>
  </si>
  <si>
    <t>59272093400; 57222388420; 56125537700</t>
  </si>
  <si>
    <t>A Survey of Decentralized Digital Voting System Using Blockchain Technology</t>
  </si>
  <si>
    <t>820</t>
  </si>
  <si>
    <t>10.1007/978-981-99-7817-5_3</t>
  </si>
  <si>
    <t>https://www.scopus.com/inward/record.uri?eid=2-s2.0-85184283198&amp;doi=10.1007%2f978-981-99-7817-5_3&amp;partnerID=40&amp;md5=393fe2d7b4ee954c0c75f4efa7497039</t>
  </si>
  <si>
    <t>The aim of this article is to explore the procedures and technologies involved in digital voting system for a secured and legitimate election. An ideal electronic voting follows the fundamental laws that protects privacy and integrity of voters while preserving the openness and adaptability. In fact, fair election is not only essential to democratic governance but more importantly it can increase voters’ confidence and understanding of their roles. As per the literature, centralized and decentralized voting systems are currently being established to make voting secure while also addressing concerns about anonymity and security. The latter one provides advantages in terms of transparency, availability, and robustness against failures. In this regard, Blockchain technology stands out as a prominent decentralized solution through universal ownership, type transfer, and on-chain storage. A value change in the chain must be approved by each node and each block to approve a particular change. Blockchain is capable of removing the man-in-the-middle from the existing system with smart contracts. The Blockchain-enabled system ensures no coercion and traceability of individual voters. In other words, manipulation of the choices and counting of votes is hard when Blockchain technology is adopted. Moreover, such a system meets all the basic requirements of electronic voting which includes confidentiality, integrity, availability, authenticity, and non-repudiation of votes. The paper concludes that the Blockchain framework has the potential to handle all the basic requirements of a digital voting system. However, Blockchain systems still need optimization in cost and scalability to be adopted widely in electronic voting. © 2024, The Author(s), under exclusive license to Springer Nature Singapore Pte Ltd.</t>
  </si>
  <si>
    <t>2-s2.0-85184283198</t>
  </si>
  <si>
    <t>Rexha B.; Neziri V.; Dervishi R.</t>
  </si>
  <si>
    <t>Rexha, Blerim (14632413600); Neziri, Vehbi (57222129011); Dervishi, Ramadan (57222122790)</t>
  </si>
  <si>
    <t>14632413600; 57222129011; 57222122790</t>
  </si>
  <si>
    <t>Enhancing Trustworthiness and Interoperability of Electronic Voting Systems through Blockchain Bridges</t>
  </si>
  <si>
    <t>HighTech and Innovation Journal</t>
  </si>
  <si>
    <t>10.28991/HIJ-2023-04-04-04</t>
  </si>
  <si>
    <t>https://www.scopus.com/inward/record.uri?eid=2-s2.0-85183587083&amp;doi=10.28991%2fHIJ-2023-04-04-04&amp;partnerID=40&amp;md5=931e8db5077ede8e4d9bdbf8a91855c7</t>
  </si>
  <si>
    <t>Decentralized applications leveraging blockchain technology are gaining widespread adoption within the decentralized applications ecosystem. Interoperability, a fundamental concept facilitating seamless data and processing power exchange across diverse blockchain networks, is paramount in this context. The primary objective of this paper is to explore the transformative potential of "blockchain bridges" in facilitating secure and transparent electronic voting processes across multiple blockchain networks. The study employs a comprehensive analysis of various approaches, including atomic exchanges, sidechains, cross-chain bridges, token wrappers, and interledger protocols. The selection of a specific method is guided by the unique requirements and privacy considerations of the electronic voting use case. The application of two distinct blockchains serves as a practical demonstration, illustrating the principles of blockchain bridges in real-world scenarios. The research reveals that blockchain bridges not only streamline the exchange of data between diverse blockchain networks but also establish a dual decentralization paradigm. This paradigm enables the creation of openly maintained, purpose-specific, decentralized ledgers for electronic voting. The integration of blockchain bridges significantly reduces the risk of fraud, instilling greater confidence in the accuracy of election results. Thus, by presenting a comprehensive array of approaches and emphasizing their practical application, this research contributes to advancing the understanding and implementation of blockchain technology in the critical domain of electronic voting. © 2023, Ital Publication. All rights reserved.</t>
  </si>
  <si>
    <t>2-s2.0-85183587083</t>
  </si>
  <si>
    <t>Sanjeeva P.; Sathwik M.S.; Prasad G.S.; Reddy G.P.; Sajwan V.; Ganesh B.</t>
  </si>
  <si>
    <t>Sanjeeva, Polepaka (57206674775); Sathwik, M. Sai (58675401300); Prasad, G. Sai (58675401400); Reddy, G. Praneeth (58675770300); Sajwan, Vijaylakshmi (56464206400); Ganesh, Bande (58676142400)</t>
  </si>
  <si>
    <t>57206674775; 58675401300; 58675401400; 58675770300; 56464206400; 58676142400</t>
  </si>
  <si>
    <t>Decentralized and Automated Online Voting System using Blockchain Technology</t>
  </si>
  <si>
    <t>E3S Web of Conferences</t>
  </si>
  <si>
    <t>430</t>
  </si>
  <si>
    <t>01046</t>
  </si>
  <si>
    <t>10.1051/e3sconf/202343001046</t>
  </si>
  <si>
    <t>https://www.scopus.com/inward/record.uri?eid=2-s2.0-85175456537&amp;doi=10.1051%2fe3sconf%2f202343001046&amp;partnerID=40&amp;md5=6ac1bc4bbbb7d6e477b6eeb1d25a9e11</t>
  </si>
  <si>
    <t>A decentralized and automated online voting system refers to an electronic voting method that leverages Blockchain technology to guarantee both transparency and security. It removes the need for intermediaries, making it more efficient and cost-effective than traditional voting methods. Aim of the paper is to develop an online voting system using Blockchain technology for secure and transparent voting. The proposed approach involves developing a decentralized voting system using Ethereum Blockchain technology. Smart contracts are used to manage the voting process and ensure its integrity. The datasets used in this paper will consist of mock voting data to simulate a real-world scenario. The results and discussions include an analysis of the system's performance in terms of security, scalability, and usability. Future enhancements include integrating biometric authentication for enhanced security and accessibility. © 2023 EDP Sciences. All rights reserved.</t>
  </si>
  <si>
    <t>2-s2.0-85175456537</t>
  </si>
  <si>
    <t>Sallal M.; de Fréin R.; Malik A.</t>
  </si>
  <si>
    <t>Sallal, Muntadher (57195334859); de Fréin, Ruairí (24824060300); Malik, Ali (57194034095)</t>
  </si>
  <si>
    <t>57195334859; 24824060300; 57194034095</t>
  </si>
  <si>
    <t>https://www.scopus.com/inward/record.uri?eid=2-s2.0-85153683900&amp;doi=10.3390%2ffi15040121&amp;partnerID=40&amp;md5=ccebd0fe0747ec9a6b99960ca9aecb83</t>
  </si>
  <si>
    <t>Privacy and verifiability are crucial security requirements in e-voting systems and combining them is considered to be a challenge given that they seem to be contradictory. On one hand, privacy means that cast votes cannot be traced to the corresponding voters. On the other hand, linkability of voters and their votes is a requirement of verifiability which has the consequence that a voter is able to check their vote in the election result. These two contradictory features can be addressed by adopting privacy-preserving cryptographic primitives, which at the same time as achieving privacy, achieve verifiability. Many end-to-end schemes that support verifiability and privacy have the need for some voter action. This makes ballot casting more complex for voters. We propose the PVPBC voting system, which is an e-voting system that preserves privacy and verifiability without affecting voter usability. The PVPBC voting system uses an effective and distributed method of authorization, which is based on revocable anonymity, by making use of a permissioned distributed ledger and smart contract. In addition, the underlying PVPBC voting system satisfies election verifiability using the Selene voting scheme. The Selene protocol is a verifiable e-voting protocol. It publishes votes in plaintext accompanied by tracking numbers. This enables voters to confirm that their votes have been captured correctly by the system. Numerical experiments support the claim that PVPBC scales well as a function of the number of voters and candidates. In particular, PVPBC’s authorization time increases linearly as a function of the population size. The average latency associated with accessing the system also increases linearly with the voter population size. The latency incurred when a valid authentication transaction is created and sent on the DLT network is 6.275 ms. Empirical results suggest that the cost in GBP for casting and storing an encrypted ballot alongside a tracker commitment is a linear function of the number of candidates, which is an attractive aspect of PVPBC. © 2023 by the authors.</t>
  </si>
  <si>
    <t>2-s2.0-85153683900</t>
  </si>
  <si>
    <t>Zhang K.</t>
  </si>
  <si>
    <t>Zhang, Kexin (59388301900)</t>
  </si>
  <si>
    <t>59388301900</t>
  </si>
  <si>
    <t>Exploring blockchain-integrated voting system technologies</t>
  </si>
  <si>
    <t>Proceedings of SPIE - The International Society for Optical Engineering</t>
  </si>
  <si>
    <t>13077</t>
  </si>
  <si>
    <t>1307705</t>
  </si>
  <si>
    <t>10.1117/12.3027111</t>
  </si>
  <si>
    <t>https://www.scopus.com/inward/record.uri?eid=2-s2.0-85191500651&amp;doi=10.1117%2f12.3027111&amp;partnerID=40&amp;md5=a600a90be226289a75c2d9fe5b5603f2</t>
  </si>
  <si>
    <t>Blockchain stands as a paramount research focus in the current technological landscape. While significant progress has been observed in digital currencies such as Bitcoin and Ethereum, a notable research void persists concerning voting systems. This manuscript underscores the merits of blockchain-based voting mechanisms. Embracing blockchain technology can bolster the authenticity and transparency of electoral outcomes, tackle the intricacies of identity verification, and thwart malicious incursions or unauthorized alterations of results. Utilizing the Solidity programming language, a smart contract is crafted to orchestrate a fundamental voting paradigm. The article delineates the logical architecture underpinning this smart contract. A synthesis of existing literature discerns the quintessential functions vital for a robust voting system. In a detailed exposition, the testing procedures for various functionalities of this smart contract are unveiled. To conclude, the discourse suggests a compendium of supplementary features that, when integrated, could enhance the practicality and efficacy of the smart contract in future iterations. © 2024 SPIE.</t>
  </si>
  <si>
    <t>2-s2.0-85191500651</t>
  </si>
  <si>
    <t>Majumder S.; Ray S.; Sadhukhan D.; Dasgupta M.; Das A.K.; Park Y.</t>
  </si>
  <si>
    <t>Majumder, Suman (57220586010); Ray, Sangram (55028181000); Sadhukhan, Dipanwita (57212555532); Dasgupta, Mou (36069016500); Das, Ashok Kumar (55450732800); Park, Youngho (56962990300)</t>
  </si>
  <si>
    <t>57220586010; 55028181000; 57212555532; 36069016500; 55450732800; 56962990300</t>
  </si>
  <si>
    <t>https://www.scopus.com/inward/record.uri?eid=2-s2.0-85181571292&amp;doi=10.1109%2fOJCOMS.2023.3348468&amp;partnerID=40&amp;md5=dabbaec0a5f090caecc54e188375f4f2</t>
  </si>
  <si>
    <t>Traditional voting systems mainly comprise of paper polling, electronic ballot system (EVM), mechanical devices, etc., and demand the physical presence of the voters. In the new age of digitization, the electronic voting system has come up with a unique facility to cast votes from any discreet place. However, the e-voting system has to face several challenges regarding security and privacy. To overcome such obstructions, blockchain is introduced in e-voting applications that preserve anonymity, security, and consistency of voter-related information with the help of Merkle tree and hash digest. Hence, any discrepancy can immediately be detected whenever the hash values of the respective block have been modified and consequently, the whole block is discarded. In this research, a novel e-voting scheme is proposed following the decentralized service-oriented architecture of Exonum private blockchain, hybrid consensus algorithm, and Elliptic Curve Diffie-Helmen (ECDH) protocol to agree upon a secure session key among different participants. Moreover, the proposed scheme (ECC-EXONUM-eVOTING) employs a zero-knowledge protocol and is customized to work over idemix technologies with a blind signature scheme. Numerous well-known cryptographic attacks are analyzed formally using the probabilistic random oracle model and informally for validating the security strength of ECC-EXONUM-eVOTING. As a result, it is found that the proposed scheme is well-defended against all potential security concerns. Furthermore, the scheme is simulated using both Automated Validation of Internet Security Protocols and Applications (AVISPA) and Scyther tools to demonstrate the proposed scheme is not prone to any security attacks. Finally, it is concluded that the proposed scheme is well-suited for secure e-voting applications.  © 2020 IEEE.</t>
  </si>
  <si>
    <t>2-s2.0-85181571292</t>
  </si>
  <si>
    <t>Chinchamalatpure S.V.; Kapse S.R.; Balki A.K.; Rahangdale V.A.; Fulzele V.K.; Telrandhe S.</t>
  </si>
  <si>
    <t>Chinchamalatpure, Sumedh V. (58988779000); Kapse, Smita R. (56958429900); Balki, Aditya K. (58988209000); Rahangdale, Vaishnavi A. (58988779100); Fulzele, Vidisha K. (58988494200); Telrandhe, Shital (57217134036)</t>
  </si>
  <si>
    <t>58988779000; 56958429900; 58988209000; 58988779100; 58988494200; 57217134036</t>
  </si>
  <si>
    <t>2024 IEEE International Students' Conference on Electrical, Electronics and Computer Science, SCEECS 2024</t>
  </si>
  <si>
    <t>https://www.scopus.com/inward/record.uri?eid=2-s2.0-85190543674&amp;doi=10.1109%2fSCEECS61402.2024.10481966&amp;partnerID=40&amp;md5=f53749035fa3faf198808d08caac5bdc</t>
  </si>
  <si>
    <t>The modern electoral process faces numerous challenges concerning security, transparency, and inclusivity. Traditional voting systems have struggled to keep pace with the demands of a rapidly evolving digital landscape. In response to these challenges, this paper proposes a novel approach to develop and implement an IoT and blockchain-based voting system (machine), aimed at providing unparalleled security and transparency to the electoral process. The proposed voting machine leverages the power of the Internet of Things (IoT) to enable secure and efficient voter authentication. Utilizing biometric data and unique identifiers associated with IoT devices, the system ensures accurate voter identification, mitigating the risk of fraudulent activities. By incorporating IoT technology, the voting process becomes more accessible, accommodating a broader range of citizens. The implementation of such a voting machine promises to transform the electoral landscape, ushering in a new era of secure and transparent elections. With real-time vote counting and results, citizens can have immediate access to election outcomes, bolstering public confidence in the integrity of the democratic process. This paper outlines the design, architecture, and security measures that underpin IoT and blockchain-based voting machines.  © 2024 IEEE.</t>
  </si>
  <si>
    <t>2-s2.0-85190543674</t>
  </si>
  <si>
    <t>Khudoykulov Z.; Tojiakbarova U.; Xolimtayeva I.; Shamsiyeva B.</t>
  </si>
  <si>
    <t>Khudoykulov, Zarif (57221665849); Tojiakbarova, Umida (57462394100); Xolimtayeva, Ikbola (58769538400); Shamsiyeva, Barno (58769604400)</t>
  </si>
  <si>
    <t>57221665849; 57462394100; 58769538400; 58769604400</t>
  </si>
  <si>
    <t>Comparative analysis of electronic voting methods based on blockchain technology</t>
  </si>
  <si>
    <t>10.1201/9781003393580-106</t>
  </si>
  <si>
    <t>https://www.scopus.com/inward/record.uri?eid=2-s2.0-85186709242&amp;doi=10.1201%2f9781003393580-106&amp;partnerID=40&amp;md5=ada0b3d35bc04ef01da3d5a3f58e8c1d</t>
  </si>
  <si>
    <t>In recent years, electronic voting has become a very popular and topical topic. Electronic voting technology can speed up ballot counting and provide accessibility for voters with disabilities. Electronic voting can also facilitate electoral fraud, especially given the risks associated with remote voting. Building a secure electronic voting system that offers the fairness and privacy of current voting schemes, while providing the transparency and flexibility offered by electronic systems has been a challenge for a long time. In this work-in-progress paper, we evaluate an application of blockchain as a service to implement distributed electronic voting systems. The paper proposes a novel electronic voting system based on blockchain that addresses some of the limitations in existing systems and evaluates some of the popular blockchain frameworks for the purpose of constructing a blockchain-based e-voting system. In particular, we evaluate the potential of distributed ledger technologies through the description of a case study; namely, the process of an election, and the implementation of a blockchainbased application, which improves the security and decreases the cost of hosting a nationwide election. © 2024 The Author(s).</t>
  </si>
  <si>
    <t>2-s2.0-85186709242</t>
  </si>
  <si>
    <t>Chavan A.; Jadhav A.; Chandre S.; Rathod S.; Bhende R.; Patil D.</t>
  </si>
  <si>
    <t>Chavan, Ajay (59216759600); Jadhav, Archana (58513596400); Chandre, Siddhant (59216418700); Rathod, Sahil (59216759700); Bhende, Raj (59216243300); Patil, Dipali (58527535300)</t>
  </si>
  <si>
    <t>59216759600; 58513596400; 59216418700; 59216759700; 59216243300; 58527535300</t>
  </si>
  <si>
    <t>2024 1st International Conference on Trends in Engineering Systems and Technologies, ICTEST 2024</t>
  </si>
  <si>
    <t>https://www.scopus.com/inward/record.uri?eid=2-s2.0-85198394611&amp;doi=10.1109%2fICTEST60614.2024.10576075&amp;partnerID=40&amp;md5=f05ea08ace6be68c121ee92dd16ee2e1</t>
  </si>
  <si>
    <t>The usage of internet is growing enormously increasing in this modern-day world. Voting is being used widely in democracy in every aspect of decision making. The technology has been developed to an extend where voting has taken the adaption of digital age from ballet system to EVM's to e-voting. In this modern era, Estonia and Norwegian have upgraded their voting system by using electronic voting. But the major drawbacks of these e-voting system are that these systems are centralized, which enables the attackers to access confidential information of voters using DDOS attacks. To tackle this problem, we are introducing the new technology i.e. Blockchain technology which is a decentralized system, it is a P2P network where there is no interference of any organization which is more secure and transparent. We are suggesting an innovative e-voting setup that integrates Blockchain and Proof of History (PoH) on user-friendly platforms like Solana and Hyperledger. Emphasizing decentralization, PoH facilitates the secure and efficient processing of votes, allowing for increased participation. With this forward-looking approach, our goal is to enhance e-voting systems, making them more robust, transparent, and efficient in the contemporary digital landscape. © 2024 IEEE.</t>
  </si>
  <si>
    <t>2-s2.0-85198394611</t>
  </si>
  <si>
    <t>Singathala H.; Narayansetty S.; Kata H.</t>
  </si>
  <si>
    <t>Singathala, Harshith (58502117600); Narayansetty, Swarag (59092657100); Kata, Harsha (59090411300)</t>
  </si>
  <si>
    <t>58502117600; 59092657100; 59090411300</t>
  </si>
  <si>
    <t>https://www.scopus.com/inward/record.uri?eid=2-s2.0-85192561336&amp;doi=10.1109%2fic-ETITE58242.2024.10493789&amp;partnerID=40&amp;md5=fbb602f6d01a5c927dd2ebf025b60bff</t>
  </si>
  <si>
    <t>Online voting has been a subject of study for many years. The credibility of the technology, or where the solution rests in counting, is where the validity of the votes is at great risk. Additionally, the transactions need to be secure. This study was conducted to determine how Blockchain Technology will affect the security of online voting systems. Blockchain is a cutting-edge computing technology that is little known to the general public. The influence of Bitcoin has nevertheless demonstrated the legitimacy of Blockchain as a Blockchain application, which has revolutionized Fintech. The decentralized nature of the Blockchain is its key characteristic. To safeguard the data, this prevents it from being stored in a single location and instead distributes it throughout the network. There is no wrong in a decentralized system. By doing so, a programmer is prevented from attacking the frame even if they only target a single block in the structure that has no bearing on the frame. Stream The US-based application My Vote is utilized for a trusted trust voting design that relies on regulatory advances to track the voting process continually. Blondes' innovation is employed in the alternative electoral system known as Election Runner. Security is the most well-known risk that all e-administrations face. By utilizing blockchain technology, the web-based democratic platform can find a solution to this problem. The advancement of blockchain technology has the potential to shift power and trust away from the main entertainers.  © 2024 IEEE.</t>
  </si>
  <si>
    <t>2-s2.0-85192561336</t>
  </si>
  <si>
    <t>Schiarelli V.; Dupuis M.</t>
  </si>
  <si>
    <t>Schiarelli, Vincent (58687915200); Dupuis, Marc (55920814000)</t>
  </si>
  <si>
    <t>58687915200; 55920814000</t>
  </si>
  <si>
    <t>SIGITE 2023 - Proceedings of the 24th Annual Conference on Information Technology Education</t>
  </si>
  <si>
    <t>https://www.scopus.com/inward/record.uri?eid=2-s2.0-85176228018&amp;doi=10.1145%2f3585059.3611439&amp;partnerID=40&amp;md5=1988567f57a8dd5d95658e18563ba8e5</t>
  </si>
  <si>
    <t>The concept of voter confidence was introduced into the political domain after the contentious recount of the 2000 United States presidential election results in Florida. Twenty years after this election, the concept of voter confidence has made headlines again as record low number of voters express confidence that votes will be accurately cast and counted nationwide. Even in the absence of specific security concerns regarding vote tabulation, the low voter confidence elicited by our existing voting infrastructure has impacts to our democratic institutions. As an alternative to existing voting infrastructure, some have proposed incorporating blockchain solutions into electoral systems. While blockchain could add additional transparency through mechanisms such as the public ledger and decentralized accounting, blockchain's impact to voter confidence may not be straightforward. This project seeks to evaluate the public's confidence in the ability of a blockchain-based voting system to fairly and accurately tabulate votes. To measure this confidence, the Technology Acceptance Model was leveraged so that we could quantify the relationships between individuals and their perception of blockchain technology. A between groups experiment was performed to measure these relationships.  © 2023 Owner/Author.</t>
  </si>
  <si>
    <t>2-s2.0-85176228018</t>
  </si>
  <si>
    <t>Soms N.; Lawrance J.; Harshitha R.; Dakshineshwar D.S.</t>
  </si>
  <si>
    <t>Soms, Nisha (57053565000); Lawrance, J. (57298617500); Harshitha, R. (59427615300); Dakshineshwar, D.S. (58663792400)</t>
  </si>
  <si>
    <t>57053565000; 57298617500; 59427615300; 58663792400</t>
  </si>
  <si>
    <t>Implementation of a Distributed Electronic Voting System Using a Blockchain-Based Framework</t>
  </si>
  <si>
    <t>EAI/Springer Innovations in Communication and Computing</t>
  </si>
  <si>
    <t>Part F1496</t>
  </si>
  <si>
    <t>10.1007/978-3-031-35751-0_10</t>
  </si>
  <si>
    <t>https://www.scopus.com/inward/record.uri?eid=2-s2.0-85174855366&amp;doi=10.1007%2f978-3-031-35751-0_10&amp;partnerID=40&amp;md5=b4f9281c526465b7ad174c4f021164aa</t>
  </si>
  <si>
    <t>The authority claims that an electronic voting system is secure, yet features such as transparency and integrity are not adequately addressed. This study focuses on developing an online voting platform that uses Blockchain technology to meet the aforementioned characteristics and thereby take account of its advantages as it operates as a service to conduct voting and store the results. © The Author(s), under exclusive license to Springer Nature Switzerland AG. 2024.</t>
  </si>
  <si>
    <t>2-s2.0-85174855366</t>
  </si>
  <si>
    <t>Misiakoulis G.; Niavis H.; Kundig S.; Loupos K.</t>
  </si>
  <si>
    <t>Misiakoulis, George (58561041500); Niavis, Harris (55587478700); Kundig, Stephane (57192640412); Loupos, Konstantinos (23397207800)</t>
  </si>
  <si>
    <t>58561041500; 55587478700; 57192640412; 23397207800</t>
  </si>
  <si>
    <t>https://www.scopus.com/inward/record.uri?eid=2-s2.0-85205589334&amp;doi=10.1109%2fBlockchain62396.2024.00093&amp;partnerID=40&amp;md5=604bdcf15ad53499fba0571e123d22c2</t>
  </si>
  <si>
    <t>E-voting systems often face risks such as data breaches, vote manipulation, and lack of voter confidence. Balancing security and anonymity has posed significant obstacles that obscured the immense potential of electronic voting systems. This paper addresses critical challenges in e-voting, including security vulnerabilities, lack of transparency, scalability and user accessibility issues. We propose a privacy-preserving framework to tackle these challenges, enhancing the security, transparency and scalability of e-voting systems. Our framework leverages blockchain to provide a tamper-evident ledger, zero-knowledge proofs to ensure ballot secrecy and data integrity and Merkle Trees to facilitate data storage in a scalable manner. Furthermore, we present findings of the framework's performance that was conducted under an e-voting use case, while we suggest improvements towards an even more secure and transparent framework.  © 2024 IEEE.</t>
  </si>
  <si>
    <t>2-s2.0-85205589334</t>
  </si>
  <si>
    <t>Alsadi M.; Casey M.; Dragan C.C.; Dupressoir F.; Riley L.; Sallal M.; Schneider S.; Treharne H.; Wadsworth J.; Wright P.</t>
  </si>
  <si>
    <t>Alsadi, Mohammed (56038714700); Casey, Matthew (57218852154); Dragan, Constantin Catalin (35317457700); Dupressoir, Francois (52063129200); Riley, Luke (58340609500); Sallal, Muntadher (57195334859); Schneider, Steve (9535657800); Treharne, Helen (9536181100); Wadsworth, Joe (57364986100); Wright, Phil (57219629386)</t>
  </si>
  <si>
    <t>56038714700; 57218852154; 35317457700; 52063129200; 58340609500; 57195334859; 9535657800; 9536181100; 57364986100; 57219629386</t>
  </si>
  <si>
    <t>21</t>
  </si>
  <si>
    <t>https://www.scopus.com/inward/record.uri?eid=2-s2.0-85181573865&amp;doi=10.1109%2fTDSC.2023.3327859&amp;partnerID=40&amp;md5=d2a572efda0f4040b5f1ee234ff5f960</t>
  </si>
  <si>
    <t>Online voting for independent elections is generally supported by trusted election providers. Typically these providers do not offer any way in which a voter can verify their vote, and hence the providers are trusted with ballot privacy and in ensuring correctness. Despite the desire to offer online voting for political elections, this lack of transparency and verifiability is often seen as a significant barrier to the large-scale adoption of online elections. Adding verifiability to an online election increases transparency and integrity, as well as allowing voters to verify that the vote they cast has been recorded correctly and included in the tally. However, replacing existing online systems with those that provide verifiable voting requires new algorithms and code to be deployed, and this presents a significant business risk to commercial election providers, as well as the societal risk for official elections selecting for public office. In this paper we present the first step in an incremental approach which minimises the business risk but demonstrates the advantages of verifiability, by developing an implementation of key elements of a Selene-based verifiability layer and adding it to an operational online voting system. Selene is a verifiable voting protocol that publishes votes in plaintext alongside a voter's tracker. These trackers enable voters to confirm that their votes have been captured correctly by the system, such that the election provider does not know which tracker has been allocated to which voter. This results in a system where even a 'dishonest but cautious' election authority running the system cannot be sure of changing the result in an undetectable way, and hence gives stronger guarantees on the integrity of the election than were previously present. We explore the challenges presented by adding a verifiability layer to an operational system. The system was used in two initial trials conducted within real contested elections. We conclude by outlining the further steps in the road-map towards the deployment of a fully trustworthy online voting system.  © 2004-2012 IEEE.</t>
  </si>
  <si>
    <t>2-s2.0-85181573865</t>
  </si>
  <si>
    <t>Gupta Y.; Verma R.; Sharma S.S.P.M.B.; Kumar I.</t>
  </si>
  <si>
    <t>Gupta, Yash (57220649476); Verma, Rishabh (58817835900); Sharma, S.S.P.M.B. (57211330508); Kumar, Indrajeet (57212074687)</t>
  </si>
  <si>
    <t>57220649476; 58817835900; 57211330508; 57212074687</t>
  </si>
  <si>
    <t>An IoT Application Based Decentralized Electronic Voting System Using Blockchain</t>
  </si>
  <si>
    <t>537</t>
  </si>
  <si>
    <t>10.1007/978-3-031-48891-7_12</t>
  </si>
  <si>
    <t>https://www.scopus.com/inward/record.uri?eid=2-s2.0-85182598356&amp;doi=10.1007%2f978-3-031-48891-7_12&amp;partnerID=40&amp;md5=e54899b338eee0f250ded76f0923c920</t>
  </si>
  <si>
    <t>In 21st century, there is huge political unrests among political leaders in many developing countries, in spite of Boom of Internet users, still the elections are held in semi-old fashion. The cost associated with these elections (i.e. appliances, workforce related, transport etc.) act as burden on tax payer's money &amp; cuts the huge possibilities of R&amp;D in any nation. Specially in south-east nations, Indians (NRIs) move abroad for various reasons; To demonstrate the feasibility of our protocol in real-world scenarios, we have implemented it using Ethereum's blockchain as a public bulletin board. As a result, casting vote for them becomes very difficult, hence we created mechanism where NRIs can vote securely using their passports. © 2024, ICST Institute for Computer Sciences, Social Informatics and Telecommunications Engineering.</t>
  </si>
  <si>
    <t>2-s2.0-85182598356</t>
  </si>
  <si>
    <t>kumar G.; Yadav S.S.; Singh R.; Mittal A.</t>
  </si>
  <si>
    <t>kumar, Gulshan (59248183200); Yadav, Sudeept Singh (57223130610); Singh, Radhika (57670405000); Mittal, Aman (59248183300)</t>
  </si>
  <si>
    <t>59248183200; 57223130610; 57670405000; 59248183300</t>
  </si>
  <si>
    <t>Electronic Voting System Using Blockchain</t>
  </si>
  <si>
    <t>972</t>
  </si>
  <si>
    <t>10.1007/978-981-97-3466-5_6</t>
  </si>
  <si>
    <t>https://www.scopus.com/inward/record.uri?eid=2-s2.0-85200488619&amp;doi=10.1007%2f978-981-97-3466-5_6&amp;partnerID=40&amp;md5=1d49187853533ae81d270875caa342fc</t>
  </si>
  <si>
    <t>Blockchain technology is one of the innovations brought about by the rise of the digital age that has transformed how people live and how easily jobs can be completed. Blockchain is opening up new avenues for the development and exploration of various virtual services that may be applied to our everyday activities like voting, maintaining files, etc. Today, the government uses electronic voting technologies instead of the traditional voting process to cast ballots. As technology advances, voting practices also alter. Today, we vote online, and this practice is on the rise in modern society due to its many benefits, including a reduction in administrative costs and an increase in the number of voters. Additionally, it does away with the outdated idea of polling places and voting machines. It introduces new concepts and helps voters to cast votes whenever and from wherever there is an internet connection the voters want according to their preferences. Despite their number of benefits online voting systems have a number of cautions, because they bring new threats. A single exposure can result in a large vote; therefore, online voting must be safe and legal when used in elections. The introduction of blockchain technology in online voting systems can lead to the reduction of these issues and offers decentralized nodes for electronic voting which help in end-to-end verification advantages. This technology is a stunning replacement for traditional electronic voting solutions with more privacy for the voters and security. The following paper provides an overview of electronic voting based on blockchain technology and aims to review the current literature on blockchain-based electronic voting systems and look forward to improving the future. The blockchain-based technology is secure, reliable, efficient, anonymous, and faster and helps to increase the number of voters and people's confidence in the democracy of our country but on the other hand; it faces issues related to safety traits, privacy protection, and transaction speed. For proper development of this technology, it should be secure and its transaction speed must be fast. © The Author(s), under exclusive license to Springer Nature Singapore Pte Ltd. 2024.</t>
  </si>
  <si>
    <t>2-s2.0-85200488619</t>
  </si>
  <si>
    <t>Vivek M.; Anusuya K.V.</t>
  </si>
  <si>
    <t>Vivek, M. (58926342600); Anusuya, K.V. (24461122900)</t>
  </si>
  <si>
    <t>58926342600; 24461122900</t>
  </si>
  <si>
    <t>Secured and Decentralized System for e-voting with Hybrid Cryptography and Blockchain</t>
  </si>
  <si>
    <t>IETE Journal of Research</t>
  </si>
  <si>
    <t>10.1080/03772063.2024.2373889</t>
  </si>
  <si>
    <t>https://www.scopus.com/inward/record.uri?eid=2-s2.0-85200039336&amp;doi=10.1080%2f03772063.2024.2373889&amp;partnerID=40&amp;md5=0fae8b2fc8a393a3ca98ded11d820b29</t>
  </si>
  <si>
    <t>Electronic voting is an efficient way of conducting the voting process, which has the characteristics of real-time massive data which demands high security. In this paper, we propose a novel approach for electronic voting that utilizes decentralized network architecture with Blockchain and Hybrid cryptography techniques. Our system aims to address the challenges faced in administering EVMs and ensuring high security in strong rooms, which can lead to privacy and security flaws in the voting system. Our proposed model utilizes a wireless mesh topology to enlist vote details and modernize the chain of blocks, resulting in improved data confidentiality and reduced human resources. A customized UDP packet structure is designed to avoid port scanning and network traces, while the use of port numbers is eliminated for increased security. We also incorporate a three-layer encryption stack for secure key exchanges, which ensures perfect forward secrecy and an uncompromised state of the packet. By reducing the number of threads needed for Transport layer Protocol (TCP) connections; our proposed model improves the speed and security of the existing architecture. Overall, our approach offers a highly secure and efficient electronic voting system that meets the demands of secrecy, accuracy, and neutrality in the process of voting and counting. Our proposed system has the potential to prevent poll rigging by trespassers, ensuring a fair and trustworthy electoral process. © 2024 IETE.</t>
  </si>
  <si>
    <t>2-s2.0-85200039336</t>
  </si>
  <si>
    <t>Spadafora C.; Longo R.; Sala M.</t>
  </si>
  <si>
    <t>Spadafora, Chiara (58075143100); Longo, Riccardo (57002630700); Sala, Massimiliano (7103244272)</t>
  </si>
  <si>
    <t>58075143100; 57002630700; 7103244272</t>
  </si>
  <si>
    <t>A COERCION-RESISTANT BLOCKCHAIN-BASED E-VOTING PROTOCOL WITH RECEIPTS</t>
  </si>
  <si>
    <t>Advances in Mathematics of Communications</t>
  </si>
  <si>
    <t>10.3934/amc.2021005</t>
  </si>
  <si>
    <t>https://www.scopus.com/inward/record.uri?eid=2-s2.0-85146701936&amp;doi=10.3934%2famc.2021005&amp;partnerID=40&amp;md5=1aab5a1f3e0850e83669d9695044f6ce</t>
  </si>
  <si>
    <t>We propose a decentralized e-voting protocol that is coercion-resistant and vote-selling resistant, while being also completely transparent and not receipt-free. We achieve decentralization using blockchain technology. Because of the properties such as transparency, decentralization, and non-repudiation, blockchain is a fundamental technology of great interest in its own right, and it also has large potential when integrated into many other areas. We prove the security of the protocol under the standard DDH assumption on the underlying prime-order cyclic group (e.g. the group of points of an elliptic curve), as well as under standard assumptions on blockchain robustness. © 2023, American Institute of Mathematical Sciences. All rights reserved.</t>
  </si>
  <si>
    <t>2-s2.0-85146701936</t>
  </si>
  <si>
    <t>Kumari D.; Veni N.; Pranith Kumar M.; Manoj H.; Purohit H.</t>
  </si>
  <si>
    <t>Kumari, Divya (57212707271); Veni, Nitish (59285178000); Pranith Kumar, M. (59287201600); Manoj, H. (57218253739); Purohit, Hrishikesh (59287201700)</t>
  </si>
  <si>
    <t>57212707271; 59285178000; 59287201600; 57218253739; 59287201700</t>
  </si>
  <si>
    <t>Proceedings - 2024 4th International Conference on Pervasive Computing and Social Networking, ICPCSN 2024</t>
  </si>
  <si>
    <t>https://www.scopus.com/inward/record.uri?eid=2-s2.0-85201713054&amp;doi=10.1109%2fICPCSN62568.2024.00097&amp;partnerID=40&amp;md5=c565f3a395ca26d15d9a5e3f8311e7fe</t>
  </si>
  <si>
    <t>In an era where trust and transparency are paramount in electoral processes, this project introduces a novel voting system leveraging blockchain technology. The proposed system aims to address inherent challenges in traditional voting methods, such as security vulnerabilities, lack of transparency, and the potential for tampering. By implementing a decentralized approach using blockchain, the project ensures the integrity and confidentiality of the voting process while enhancing accessibility and trust. The key components of the system include smart contracts, cryptographic techniques, and a user-friendly interface. Smart contracts, deployed on a chosenblockchain platform, define the rules and logic governing the voting process, ensuring transparency and accountability. Cryptographic methods are employed to secure voter authentication, ballot creation, and result verification, safeguarding against unauthorized access and tampering. The user interface is designed to be intuitive, facilitating a seamless and secure voting experience. The system encompasses features such as secure voter authentication, unique and verifiable ballot generation, and a transparent consensus mechanism. Through these elements, the project aims to prevent double voting, uphold voter privacy, and ensure the accuracy of election results. Additionally, collaboration with election authorities and adherence to legal and compliance standards contribute to the credibility of the system. Thorough testing, including security audits and simulated voting scenarios, is conducted to identify and rectify potential vulnerabilities. The scalability of the system is considered to accommodate a large number of voters, making it suitable for various election scales. Continuous updates and community engagement further enhance the system's robustness and resilience. This blockchain-based voting system not only meets the functional requirements of a secure and transparent electoral process but also addresses the legal and practical considerations associated with modern voting systems. By integrating cutting-edge blockchain technology, the project seeks to redefine the landscape of electoral systems, fostering trust, security, and inclusivity in the democratic process. © 2024 IEEE.</t>
  </si>
  <si>
    <t>2-s2.0-85201713054</t>
  </si>
  <si>
    <t>Li F.; Wang X.; Chen T.; Li L.; Huang H.</t>
  </si>
  <si>
    <t>Li, Fang (58805754100); Wang, Xiaofen (36697204300); Chen, Tao (56431571600); Li, Lin (58805775500); Huang, Hao (58805754200)</t>
  </si>
  <si>
    <t>58805754100; 36697204300; 56431571600; 58805775500; 58805754200</t>
  </si>
  <si>
    <t>ASEV: Anonymous and Scored-Based E-Voting Protocol on Blockchain</t>
  </si>
  <si>
    <t>1992</t>
  </si>
  <si>
    <t>10.1007/978-981-99-9331-4_21</t>
  </si>
  <si>
    <t>https://www.scopus.com/inward/record.uri?eid=2-s2.0-85181978406&amp;doi=10.1007%2f978-981-99-9331-4_21&amp;partnerID=40&amp;md5=f97cdfc6675946992d5672f02d4a6965</t>
  </si>
  <si>
    <t>E-voting protocols based on the blockchain can ensure secure and fair voting without a trusted third party. Nonetheless, the majority of current blockchain-based voting protocols only permit yes/no voting for a single candidate. This paper proposes an electronic voting protocol utilizing blockchain technology that supports score voting for multiple candidates. Compared with conventional yes/no voting methods, the main challenges of score-based voting are how to ensure that the score assigned for each candidate by a voter is in a defined range, the sum of scores voted by one voter is a predefined constant and the privacy of the voting scores is protected. In our protocol, two types of zero-knowledge proofs, i.e., zero-knowledge proof for set membership (ZKSM) and zero-knowledge sum proof (ZKSP) are used to satisfy the two key requirements of the score constraint. Meanwhile, based on the distributed ElGamal encryption algorithm and Paillier algorithm, we design a novel encryption algorithm to encrypt the ballots, which improves the efficiency of computing the voting results while supporting robustness so that even if some voters abstain or cast invalid votes, the voting results can still be directly computed by each voter without restarting the protocol. The security analysis shows that our voting protocol achieves maximal ballot secrecy, anonymity, eligibility, resistance against multi-voting, robustness, and dispute-freeness. The performance analysis demonstrates the effectiveness and practicality of our voting protocol. © The Author(s), under exclusive license to Springer Nature Singapore Pte Ltd 2024.</t>
  </si>
  <si>
    <t>2-s2.0-85181978406</t>
  </si>
  <si>
    <t>Deng C.</t>
  </si>
  <si>
    <t>Deng, Chenyu (59129096000)</t>
  </si>
  <si>
    <t>59129096000</t>
  </si>
  <si>
    <t>PSWS: A Private Support-Weighted Sum Protocol for Blockchain-Based E-Voting Systems</t>
  </si>
  <si>
    <t>577 LNICST</t>
  </si>
  <si>
    <t>10.1007/978-3-031-60037-1_5</t>
  </si>
  <si>
    <t>https://www.scopus.com/inward/record.uri?eid=2-s2.0-85193225098&amp;doi=10.1007%2f978-3-031-60037-1_5&amp;partnerID=40&amp;md5=64dd0721e1bce0d3648dba2151f6d4d4</t>
  </si>
  <si>
    <t>Nowadays, e-voting systems are receiving a lot of attention. Voters can cast their votes for the candidates they support on the e-voting system. However, how to reflect the voters’ support level for the candidates in the e-voting system in a fair and privacy-preserving way is still a problem that needs to be solved. This article proposes a private support-weighted sum (PSWS) protocol, which is a fair, and privacy-preserving weighted sum protocol. The PSWS protocol privately calculates the weighted sum of each voter’s support degree for a candidate. After the protocol’s execution, others on the system can only access the weighted sum, without any additional information. The PSWS protocol has two novel characteristics. Firstly, the voting terminal or polling station provides encryption services for ballots immediately after each ballot is cast. All voting information is expressed in ciphertext throughout the weighting and counting processes, until the final result of the weighted vote is passed to the decryption server in ciphertext. This design avoids the disclosure of voter privacy and ballot information, and the ciphertext format also prevents malicious users from cheating or tampering with voter or ballot information during the counting process. Security analysis is conducted to validate security properties. Secondly, our protocol not only achieves the function of privacy-preserving support-weighted voting but also is relatively lightweight and efficient. Finally, the efficiency analysis results of the experiments in terms of calculation show that the protocol meets the requirements applicable to real-world applications. In summary, PSWS can be harmoniously applied to candidate election in blockchain systems.  © ICST Institute for Computer Sciences, Social Informatics and Telecommunications Engineering 2024.</t>
  </si>
  <si>
    <t>2-s2.0-85193225098</t>
  </si>
  <si>
    <t>Li M.; Xue K.; Luo X.; Sun W.; Wei D.S.; Sun Q.; Lu J.</t>
  </si>
  <si>
    <t>Li, Meiqi (57874725400); Xue, Kaiping (14632611300); Luo, Xinyi (57226452930); Sun, Wentuo (57874681700); Wei, David S.L. (55961348200); Sun, Qibin (57217737850); Lu, Jun (57212180950)</t>
  </si>
  <si>
    <t>57874725400; 14632611300; 57226452930; 57874681700; 55961348200; 57217737850; 57212180950</t>
  </si>
  <si>
    <t>https://www.scopus.com/inward/record.uri?eid=2-s2.0-85201771523&amp;doi=10.1109%2fTDSC.2024.3446392&amp;partnerID=40&amp;md5=3d42e19746f20f59edddafb3957e2933</t>
  </si>
  <si>
    <t>Electronic voting plays a crucial role in facilitating democratic and convenient decision-making in people&amp;#x0027;s lives. However, implementing an electronic voting system poses challenges, such as meeting the stringent security requirements for anonymity, fairness, and verifiability. Another concern is the performance degradation when dealing with a large number of voters. In this paper, we propose &lt;inline-formula&gt;&lt;tex-math notation="LaTeX"&gt;$S^{3}$&lt;/tex-math&gt;&lt;/inline-formula&gt;Voting, a blockchain sharding-based e-voting scheme that addresses these challenges. By combining robust security and scalability, &lt;inline-formula&gt;&lt;tex-math notation="LaTeX"&gt;$S^{3}$&lt;/tex-math&gt;&lt;/inline-formula&gt;Voting provides reliable technical support for conducting large-scale elections. Utilizing advanced technologies such as &lt;italic&gt;Homomorphic Time-Lock Puzzle (HTLP)&lt;/italic&gt; and &lt;italic&gt;one-time ring signature&lt;/italic&gt;, the system safeguards voters&amp;#x0027; privacy and ballot confidentiality. The approach involves dividing voters and miners into smaller shards, and implementing shard managing mechanisms to ensure security and enhance system efficiency. Through thorough security analysis, we demonstrate that &lt;inline-formula&gt;&lt;tex-math notation="LaTeX"&gt;$S^{3}$&lt;/tex-math&gt;&lt;/inline-formula&gt;Voting not only meets the fundamental security requirements of e-voting but also offers verifiability and strong robustness-essential elements for successful large-scale elections. Moreover, experimental results indicate that &lt;inline-formula&gt;&lt;tex-math notation="LaTeX"&gt;$S^{3}$&lt;/tex-math&gt;&lt;/inline-formula&gt;Voting significantly reduces the computational burden on individual miners and minimizes system processing time compared to existing blockchain-based e-voting solutions. IEEE</t>
  </si>
  <si>
    <t>2-s2.0-85201771523</t>
  </si>
  <si>
    <t>Emami A.; Yajam H.; Akhaee M.A.; Asghari R.</t>
  </si>
  <si>
    <t>Emami, Ashkan (58667122700); Yajam, Habib (56120776900); Akhaee, Mohammad Ali (16202081400); Asghari, Rahim (58667355100)</t>
  </si>
  <si>
    <t>58667122700; 56120776900; 16202081400; 58667355100</t>
  </si>
  <si>
    <t>A scalable decentralized privacy-preserving e-voting system based on zero-knowledge off-chain computations</t>
  </si>
  <si>
    <t>79</t>
  </si>
  <si>
    <t>103645</t>
  </si>
  <si>
    <t>10.1016/j.jisa.2023.103645</t>
  </si>
  <si>
    <t>https://www.scopus.com/inward/record.uri?eid=2-s2.0-85175033515&amp;doi=10.1016%2fj.jisa.2023.103645&amp;partnerID=40&amp;md5=917a1211cd5c9e09c219a066387055c6</t>
  </si>
  <si>
    <t>Electronic voting has the potential to revolutionize democratic participation; however, conventional systems face challenges in ensuring transparency and bear risks associated with centralization. Blockchain technology presents a novel approach that mitigates many of these issues, yet scalability remains an obstacle for blockchain-based e-voting systems. This paper introduces a unique, decentralized e-voting scheme that employs zero-knowledge off-chain computations to efficiently handle large-scale elections while maintaining a constant on-chain storage requirement. This scheme promotes transparency, privacy, universal verifiability, and weak receipt-freeness. We introduce the innovative concept of ’ballot boxes’ to offset voters’ transaction costs. The scheme's key feature is its capacity to manage large-scale elections, leveraging the positive attributes of blockchain technology. A proof-of-concept has been implemented on the Ethereum test network to validate the scheme's viability, thus paving a promising path toward scalable, secure, and privacy-preserving e-voting systems. © 2023</t>
  </si>
  <si>
    <t>2-s2.0-85175033515</t>
  </si>
  <si>
    <t>Purkayastha R.; Roy A.</t>
  </si>
  <si>
    <t>Purkayastha, Roneeta (57216628589); Roy, Abhishek (56941251800)</t>
  </si>
  <si>
    <t>57216628589; 56941251800</t>
  </si>
  <si>
    <t>Decentralized and Secure Blockchain-Powered Smart Card-Based Cloud Voting System</t>
  </si>
  <si>
    <t>104</t>
  </si>
  <si>
    <t>10.1007/s40031-023-00881-4</t>
  </si>
  <si>
    <t>https://www.scopus.com/inward/record.uri?eid=2-s2.0-85152790291&amp;doi=10.1007%2fs40031-023-00881-4&amp;partnerID=40&amp;md5=a0eaa0f02183ac33d55965348cf40ff0</t>
  </si>
  <si>
    <t>Voting is one of the most fundamental and important pillars for smooth functioning of a democracy. The conventional voting system based on a ballot system or Electronic Voting Machine (EVM) is susceptible to multiple limitations such as fake votes, rigging of Electronic Voting Machine and manipulation of votes. In this context, the authors propose to upgrade the conventional approach of voting by implementing a voting system based on emerging technologies such as Cloud and Edge Computing. This proposed system of Cloud Voting is based on a smart card, namely, Multipurpose Electronic Card (MEC). The Multipurpose Electronic Card provides an integrated and unified interface for delivering electronic services to the populace of the country. The online voting is further prone to issues of privacy and security threats such as Distributed Denial-of-Service (DDoS) attacks and manipulation of votes. These issues can be handled with the efficient and emerging technology of Blockchain. Here, the authors present techniques to impart immutability, security and decentralization to the proposed system of Cloud Voting System (CVS) by using Blockchain technology. In addition to this, the authors have performed the eligibility test of voters based on their fingerprints using hashing technique of SHA-256 algorithm, which enhances the security and reliability of the proposed system. © 2023, The Institution of Engineers (India).</t>
  </si>
  <si>
    <t>2-s2.0-85152790291</t>
  </si>
  <si>
    <t>Padhiary S.R.; Samant A.K.; Sahoo J.; Sahu S.; Das M.</t>
  </si>
  <si>
    <t>Padhiary, Soumya Ranjan (59156801700); Samant, Arvind Kumar (59157063800); Sahoo, Jasobanta (59157063900); Sahu, Sivananda (59157064000); Das, Mamatarani (57201677091)</t>
  </si>
  <si>
    <t>59156801700; 59157063800; 59157063900; 59157064000; 57201677091</t>
  </si>
  <si>
    <t>2024 1st International Conference on Cognitive, Green and Ubiquitous Computing, IC-CGU 2024</t>
  </si>
  <si>
    <t>https://www.scopus.com/inward/record.uri?eid=2-s2.0-85195198595&amp;doi=10.1109%2fIC-CGU58078.2024.10530658&amp;partnerID=40&amp;md5=3f6216b24ce7691e9f2f9672fcd2cf6f</t>
  </si>
  <si>
    <t>The integration of blockchain technology in electronic voting systems represents a significant advancement in ensuring secure, efficient, and accessible elections. This research explores the pivotal integration of blockchain technology in electronic voting systems, presenting a transformative approach to secure, accessible, and efficient elections. By leveraging blockchain, traditional paper-based voting methods are supplanted, enabling citizens to participate from any location with internet connectivity, thus amplifying democratic engagement. Notably, robust security measures embedded within these systems counteract fraudulent activities, ensuring the integrity of electoral processes. Moreover, the adoption of electronic voting enhances operational efficiency while minimizing error margins inherent in manual systems. As a harbinger of technological progress, blockchain promises to revolutionize the electoral landscape through its decentralized architecture and cryptographic foundations. This study underscores the profound implications of blockchain in reshaping electoral practices and addresses pertinent legislative challenges, offering a forward-looking perspective on the future of democratic governance. In subsequent sections, we will examine the use of blockchain in electronic voting and its ability to confront ongoing legislative challenges.  © 2024 IEEE.</t>
  </si>
  <si>
    <t>2-s2.0-85195198595</t>
  </si>
  <si>
    <t>Mishra A.; Singh S.; Ansari M.A.; Dwivedi R.K.</t>
  </si>
  <si>
    <t>Mishra, Ashmit (59303002000); Singh, Shivam (58262673800); Ansari, Mohammad Adnan (57930204200); Dwivedi, Rajendra Kumar (57202050276)</t>
  </si>
  <si>
    <t>59303002000; 58262673800; 57930204200; 57202050276</t>
  </si>
  <si>
    <t>https://www.scopus.com/inward/record.uri?eid=2-s2.0-85191178195&amp;doi=10.1109%2fIC2PCT60090.2024.10486324&amp;partnerID=40&amp;md5=a689d6bd5bf0242bc6aeed210b4f2713</t>
  </si>
  <si>
    <t>Electronic democracy has addressed issues like anonymity and competency associated with traditional democracy, it brings its own challenges, including oversight of vote counting. The proposed blockchain based online voting system integrates advanced security features, including unique identification keys, fingerprint authentication, and one-time passwords. To make sure that the security and integrity of voting process, we employ 128-bit AES encryption, SHA-256, and blockchain technology. Votes are recorded as transactions within a blockchain, ensuring atomicity and integrity. This approach addresses the challenges of existing voting systems, offering an efficient and secure electronic voting solution.  © 2024 IEEE.</t>
  </si>
  <si>
    <t>2-s2.0-85191178195</t>
  </si>
  <si>
    <t>Pandya S.; Raiyani A.; Vaghela K.</t>
  </si>
  <si>
    <t>Pandya, Sheetal (59110600100); Raiyani, Ashwin (56134995700); Vaghela, Krunal (59638083200)</t>
  </si>
  <si>
    <t>59110600100; 56134995700; 59638083200</t>
  </si>
  <si>
    <t>A Decentralized, Secure, and Transparent Blockchain-enabled E-voting for Indian elections based on UIDAI Aadhar Identification</t>
  </si>
  <si>
    <t>2855</t>
  </si>
  <si>
    <t>060007</t>
  </si>
  <si>
    <t>10.1063/5.0169194</t>
  </si>
  <si>
    <t>https://www.scopus.com/inward/record.uri?eid=2-s2.0-85180360170&amp;doi=10.1063%2f5.0169194&amp;partnerID=40&amp;md5=2a377e2ca87178c528d43c2d9f93fa16</t>
  </si>
  <si>
    <t>The blockchain is a distributed, time-stamped, tamper-proof, immutable maintenance of digital information by allowing it to transmit over a cluster of computers not owned by any single entity or trusted third party. After some time, it was realized that one of the innovations of Bitcoin is based on blockchain technology, which could be utilized for other purposes as well. An online E-voting system proposed in this paper uses blockchain technology for online elections in the world’s largest democratic country India without relying on a trusted third party where every Indian voter can cast his vote anywhere outside of his/her allotted constituency or from his/her convenient location through smart devices. In this E-voting system, we will use the feature of blockchain technology-based cryptocurrency where each voter will be allocated a wallet with a maximum of one coin inside the wallet for an individual voter to cast a vote and cast vote will be saved in a blockchain network where each vote will be saved on blockchain nodes with distributed ledger technology where voter registration, candidate registration, result generation and votes counting will be done via election administrators with identity verification will be done by UIDAI (The Unique Identification Authority of India) Aadhar ID of each voter. © 2023 American Institute of Physics Inc.. All rights reserved.</t>
  </si>
  <si>
    <t>2-s2.0-85180360170</t>
  </si>
  <si>
    <t>Rahi P.; Singh A.P.; Singh I.; Verma M.; Thakur M.</t>
  </si>
  <si>
    <t>Rahi, Parvez (58257583700); Singh, Ajay Pal (57217562507); Singh, Inderjeet (57213300321); Verma, Manav (58195515700); Thakur, Mannat (59227835600)</t>
  </si>
  <si>
    <t>58257583700; 57217562507; 57213300321; 58195515700; 59227835600</t>
  </si>
  <si>
    <t>Proceedings - 2024 International Conference on Computational Intelligence and Computing Applications, ICCICA 2024</t>
  </si>
  <si>
    <t>https://www.scopus.com/inward/record.uri?eid=2-s2.0-85199140812&amp;doi=10.1109%2fICCICA60014.2024.10585055&amp;partnerID=40&amp;md5=44491e38b26f446540613db03fea262c</t>
  </si>
  <si>
    <t>The integration of the blockchain technology into electronic voting systems is an innovation that has gained popularity due to the issues prevailing with the conventional voting methods. The purpose of the work is to provide a thorough explanation of the design and execution of the blockchain-based electronic voting system, emphasizing the system's significance in revolutionizing global electoral procedures. This study explores various blockchain consensus mechanisms such as Proof of Work (PoW), Proof of Stake (PoS), and Practical Byzantine Fault Tolerance (PBFT), analyzing their relevance in e-voting systems. Additionally, the paper investigates challenges related to scalability, interoperability, and regulatory compliance, proposing innovative solutions to address these complexities.  © 2024 IEEE.</t>
  </si>
  <si>
    <t>2-s2.0-85199140812</t>
  </si>
  <si>
    <t>Chauhan N.; Jain K.</t>
  </si>
  <si>
    <t>Chauhan, Neeru (57193878601); Jain, Kavya (59137556700)</t>
  </si>
  <si>
    <t>57193878601; 59137556700</t>
  </si>
  <si>
    <t>2024 11th International Conference on Reliability, Infocom Technologies and Optimization (Trends and Future Directions), ICRITO 2024</t>
  </si>
  <si>
    <t>https://www.scopus.com/inward/record.uri?eid=2-s2.0-85193776301&amp;doi=10.1109%2fICRITO61523.2024.10522405&amp;partnerID=40&amp;md5=4799084ec68b51bca04674881281fce1</t>
  </si>
  <si>
    <t>Blockchain-based polling is a new and innovative way of conducting polls that uses the security and transparency of blockchain technology. This method provides an immutable record of votes that is resistant to manipulation, fraud and hacking. In addition, it enables real- time results and increased availability, making the process more efficient and convenient for both administrators and poll participants. Voting on blockchain technology is a novel approach to safe, decentralized public opinion gathering. This paper discusses the differences between conventional method of voting which includes Ballot paper and Electronic Voting Machines (EVM). It also highlights the advantages of using Blockchain system for voting in contrast to EVM. A Blockchain based e-voting system is also proposed. © 2024 IEEE.</t>
  </si>
  <si>
    <t>2-s2.0-85193776301</t>
  </si>
  <si>
    <t>Tanwar S.; Gupta N.; Kumar P.; Hu Y.-C.</t>
  </si>
  <si>
    <t>Tanwar, Sarvesh (57216614751); Gupta, Neelam (57423841300); Kumar, Prashant (58266540400); Hu, Yu-Chen (24449408900)</t>
  </si>
  <si>
    <t>57216614751; 57423841300; 58266540400; 24449408900</t>
  </si>
  <si>
    <t>Implementation of blockchain-based e-voting system</t>
  </si>
  <si>
    <t>10.1007/s11042-023-15401-1</t>
  </si>
  <si>
    <t>https://www.scopus.com/inward/record.uri?eid=2-s2.0-85158160822&amp;doi=10.1007%2fs11042-023-15401-1&amp;partnerID=40&amp;md5=96d60ea57974166729db20f7c929e88b</t>
  </si>
  <si>
    <t>An electronic voting portal should provide security, integrity, vote transparency, and voter privacy. Electronic voting, or e-voting, has been used in many ways since the 1970s, with essential advantages over paper-based systems, such as higher efficiency and fewer errors. However, attaining widespread acceptance of such systems remains a problem, particularly in enhancing their resistance to potential mistakes. Blockchain is a cutting-edge technology that has the potential to improve the overall security of electronic voting systems. This paper uses smart contracts to develop an e-voting Decentralized Application (DApp) on the Ethereum blockchain and develops a frontend to access the DApp easily on the blockchain. This paper began with an overview of blockchain and explored the blockchain application challenges. One of the things that can be improved is the election voting system that leaves so many gaps for incompetence and tampering with the votes collected, as witnessed by so many real-life cases in our country. Finally, the added visibility of the voting procedure and more effective security can help in providing a fair result. This article also discussed using blockchain, essentially the smart contract function of the Ethereum blockchain, to make a decentralized app for the voting procedure of an election. It provides full transparency over the votes, with real-time tracking by using an election DApp. The blockchain makes it possible to have a fully transparent election while keeping all the voters anonymous. © 2023, The Author(s), under exclusive licence to Springer Science+Business Media, LLC, part of Springer Nature.</t>
  </si>
  <si>
    <t>2-s2.0-85158160822</t>
  </si>
  <si>
    <t>Jayanti S.; Chittibabu K.; Chaganti P.; Akkapeddi C.S.</t>
  </si>
  <si>
    <t>Jayanti, Sravani (58190752800); Chittibabu, K. (57703227400); Chaganti, Pragathi (57216886573); Akkapeddi, Chandra Sekhar (58634233000)</t>
  </si>
  <si>
    <t>58190752800; 57703227400; 57216886573; 58634233000</t>
  </si>
  <si>
    <t>A NOVEL CRYPTOSYSTEM OF AN UPGRADED CLASSICAL CIPHER AND RSA ALGORITHM FOR A SECURE AND AN EFFICIENT ELECTRONIC VOTING SYSTEM</t>
  </si>
  <si>
    <t>https://www.scopus.com/inward/record.uri?eid=2-s2.0-85153042572&amp;partnerID=40&amp;md5=524cc0897502d9d9b760337642143d1f</t>
  </si>
  <si>
    <t>Election is a fair decision making process by an authorized group of individuals to elect a person or a party to provide them power to take further decisions for the welfare of the voted people. Traditionally, elections were conducted using Ballot-paper system which is less efficient with a threat of confusion, tampering of votes and more time-consuming. In the digital world, Electronic Voting Systems (EVS) are introduced which are less time-consuming, efficient and prevent tampering of votes. Several research works have invaded different EVS such as Mix-net Based e-voting, Homomorphic e-voting, Blockchain e-voting etc using cryptographic tools. This paper draws attention towards developing an Electronic voting model applying a modified classical cipher and RSA cryptosystem. The developed method is implemented using a C++ program. The performance of the developed E-Voting System is analyzed in terms of the security provided, time and memory requirements. © 2023 Little Lion Scientific. All rights reserved.</t>
  </si>
  <si>
    <t>2-s2.0-85153042572</t>
  </si>
  <si>
    <t>Prasad S.V.</t>
  </si>
  <si>
    <t>Prasad, Shraddha Vasant (58919833400)</t>
  </si>
  <si>
    <t>58919833400</t>
  </si>
  <si>
    <t>Blockchain Democracy: A Case for Constituency-Centric E-Voting on Private Ethereum Networks</t>
  </si>
  <si>
    <t>2024 16th International Conference on COMmunication Systems and NETworkS, COMSNETS 2024</t>
  </si>
  <si>
    <t>10.1109/COMSNETS59351.2024.10427346</t>
  </si>
  <si>
    <t>https://www.scopus.com/inward/record.uri?eid=2-s2.0-85186698910&amp;doi=10.1109%2fCOMSNETS59351.2024.10427346&amp;partnerID=40&amp;md5=ec996cd2ef9bfed683ccbc641257e217</t>
  </si>
  <si>
    <t>Blockchain-based Electronic voting (e-voting) systems hold great promise for enhancing the efficiency and safeguarding the integrity of traditional electoral processes. The adoption of blockchain technology, a decentralized ledger system, has become essential to modern e-voting systems, fortifying the security of the electoral process. This research, introduces a practical perspective by fragmenting the blockchain into smaller, constituency-based blockchains, departing from the conventional monolithic single blockchain structure. This approach effectively tackles the formidable challenges associated with elections involving numerous constituencies and a vast electorate. The proposed constituency-based blockchain architecture significantly enhances the adaptability and performance of blockchain technology, enabling it to efficiently manage large voter populations in any country by offering practical recommendations for large scale elections.  © 2024 IEEE.</t>
  </si>
  <si>
    <t>2-s2.0-85186698910</t>
  </si>
  <si>
    <t>Pena-Calvin A.; Saldivar J.; Arroyo J.; Hassan S.</t>
  </si>
  <si>
    <t>Pena-Calvin, Andrea (58540879800); Saldivar, Jorge (55825947800); Arroyo, Javier (35519439700); Hassan, Samer (14123398600)</t>
  </si>
  <si>
    <t>58540879800; 55825947800; 35519439700; 14123398600</t>
  </si>
  <si>
    <t>https://www.scopus.com/inward/record.uri?eid=2-s2.0-85168291099&amp;doi=10.1109%2fTCSS.2023.3299254&amp;partnerID=40&amp;md5=463e30ad335ceed76d8124a11c237736</t>
  </si>
  <si>
    <t>The advent of blockchain technology has paved the way for numerous innovations in online governance, with decentralized autonomous organizations (DAOs) emerging as a prominent development, often referred to as "digital jurisdictions."Despite experiencing remarkable growth, currently boasting nearly 7M users and 18 billion in assets, DAOs remain relatively underexplored in the existing literature, particularly from an empirical perspective. This study presents a comprehensive framework comprising 15 dimensions to categorize DAOs based on their operational domain, purpose, scope, voting process, and utilization of crypto-tokens. By applying this categorization schema to 40 DAO communities hosted on the Aragon platform, encompassing over 423 000 participants and managing treasuries worth 960M, we shed light on the prevailing characteristics of these DAOs. Contrary to assertions made by blockchain enthusiasts, our analysis reveals that DAOs predominantly operate in financial and technological domains, primarily offering blockchain-based services. Additionally, our investigation into their governance structure exposes limitations in terms of democratic participation, as decision-making power typically correlates with the number of tokens owned by the voter, resembling plutocracies rather than true democracies. We believe these findings will facilitate researchers' comprehension of this innovative form of governance and aid practitioners in designing future DAOs with greater effectiveness. Furthermore, our analysis can be replicated on other platforms or at different time periods to validate and contrast our conclusions. © 2014 IEEE.</t>
  </si>
  <si>
    <t>2-s2.0-85168291099</t>
  </si>
  <si>
    <t>Patil V.; Bagalkot S.; Rohit Guru K.M.</t>
  </si>
  <si>
    <t>Patil, Vijeeta (57561581000); Bagalkot, Suhasini (59094327600); Rohit Guru, K.M. (59093201400)</t>
  </si>
  <si>
    <t>57561581000; 59094327600; 59093201400</t>
  </si>
  <si>
    <t>Proceedings of ICWITE 2024: IEEE International Conference for Women in Innovation, Technology and Entrepreneurship</t>
  </si>
  <si>
    <t>https://www.scopus.com/inward/record.uri?eid=2-s2.0-85192530684&amp;doi=10.1109%2fICWITE59797.2024.10502514&amp;partnerID=40&amp;md5=f47c4644858c3fa190e41dcf42fe7fd0</t>
  </si>
  <si>
    <t>As we as a whole realize that casting ballot extortion is basic in India and furthermore in many created nations as well. There have been a few activities to lessen casting a ballot misrepresentation, for instance, the utilization of EVM machines in India. In the event that we can utilize some innovation to ensure against something similar. Here comes the utilization of Blockchain, a blockchain is a protected conveyed record that is constant and utilizes cryptographic techniques to execute the given properties. In this task, we plan a proposition for setting up the best answer for a blockchain casting a ballot decentralized applications(DApp) that consolidates citizen self-sovereign-ID and undeniable voting form arrangement. We will utilize brilliant agreements to execute the standards set up by the Election commission of India. Our proposition tends to the essential standards and shows key capacities and contemplations for a completely supported drive and improved elector end up, progressing commitment, and tremendous expense investment funds by limiting blunders and manual information passage and framework organization for heritage frameworks. We accept that an electronic democratic DApp ought to be reason-driven, the local area situated, in view of open guidelines for blockchain advancements, citizen protection, and security as a goal, and autonomous check and straightforwardness for polling from the organization.  © 2024 IEEE.</t>
  </si>
  <si>
    <t>2-s2.0-85192530684</t>
  </si>
  <si>
    <t>Trung P.H.T.; Bang L.K.; Kha H.N.; Bao Q.T.; Trong N.D.P.; Nam T.B.; Hieu D.M.; Khiem  H.G.</t>
  </si>
  <si>
    <t>Trung, P.H.T. (59014099300); Bang, L.K. (58604835800); Kha, H.N. (59297239000); Bao, Q.T. (58604640200); Trong, N.D.P. (57205672146); Nam, T.B. (58656602600); Hieu, D.M. (58654408400); Khiem , H.G. (58605020700)</t>
  </si>
  <si>
    <t>59014099300; 58604835800; 59297239000; 58604640200; 57205672146; 58656602600; 58654408400; 58605020700</t>
  </si>
  <si>
    <t>Enhancing Electoral Integrity: A Comprehensive Study of Blockchain-Enabled Voting on EVM Platforms</t>
  </si>
  <si>
    <t>14887 LNAI</t>
  </si>
  <si>
    <t>10.1007/978-981-97-5501-1_29</t>
  </si>
  <si>
    <t>https://www.scopus.com/inward/record.uri?eid=2-s2.0-85206217590&amp;doi=10.1007%2f978-981-97-5501-1_29&amp;partnerID=40&amp;md5=f9a59b00dd21aa6ebc16fd3e4419c0d6</t>
  </si>
  <si>
    <t>This paper presents an innovative approach to modernizing the electoral process through the implementation of a blockchain-based voting system. Our approach leverages the robust capabilities of blockchain technology, Non-Fungible Tokens (NFTs), the InterPlanetary File System (IPFS), and smart contracts to address the challenges of traditional voting methods. The proposed system enhances security, transparency, and efficiency in elections, ensuring the integrity of each vote and fostering trust in the democratic process. In the implementation section, we detail the deployment of our system across multiple Ethereum Virtual Machine (EVM)-compatible platforms, including the Binance Smart Chain, Polygon, Fantom, and Celo, chosen for their widespread adoption and robust infrastructure. Additionally, we discuss the integration of NFTs for voter identification and IPFS for secure data storage, reinforcing the system’s security framework. © The Author(s), under exclusive license to Springer Nature Singapore Pte Ltd. 2024.</t>
  </si>
  <si>
    <t>2-s2.0-85206217590</t>
  </si>
  <si>
    <t>Castellano D.; De Prisco R.; Faruolo P.</t>
  </si>
  <si>
    <t>Castellano, Dario (58745520500); De Prisco, Roberto (55964955500); Faruolo, Pompeo (6506260122)</t>
  </si>
  <si>
    <t>58745520500; 55964955500; 6506260122</t>
  </si>
  <si>
    <t>Toward a Compliant Token-Based e-Voting System with SSI-Granted Eligibility</t>
  </si>
  <si>
    <t>Proceedings of the International Conference on Security and Cryptography</t>
  </si>
  <si>
    <t>10.5220/0012121100003555</t>
  </si>
  <si>
    <t>https://www.scopus.com/inward/record.uri?eid=2-s2.0-85178554700&amp;doi=10.5220%2f0012121100003555&amp;partnerID=40&amp;md5=65475a4549c896a451c85035f8cb5ef9</t>
  </si>
  <si>
    <t>In this paper we present a preliminary design for an e-voting system based on self-sovereign identities and built on the Algorand blockchain. The design keeps into consideration the basic properties of an e-voting system and also the EU recommendations. We use the Dizme framework for the management of the identities of the voters, which allows to keep secret the identity while certifying the right to vote, and we store the encrypted votes on the Algorand blockchain. Votes are decrypted only in the tally phase. © 2023 by SCITEPRESS - Science and Technology Publications, Lda. Under CC license (CC BY-NC-ND 4.0).</t>
  </si>
  <si>
    <t>2-s2.0-85178554700</t>
  </si>
  <si>
    <t>Bhardwaj I.; Chitkara V.; Megha; Yadav R.</t>
  </si>
  <si>
    <t>Bhardwaj, Ishita (58651775200); Chitkara, Vani (58651775300); Megha (58651090600); Yadav, Richa (57207153953)</t>
  </si>
  <si>
    <t>58651775200; 58651775300; 58651090600; 57207153953</t>
  </si>
  <si>
    <t>Voter Whitelisting in Blockchain-based E-Voting using Merkle Tree</t>
  </si>
  <si>
    <t>14th International Conference on Advances in Computing, Control, and Telecommunication Technologies, ACT 2023</t>
  </si>
  <si>
    <t>2023-June</t>
  </si>
  <si>
    <t>https://www.scopus.com/inward/record.uri?eid=2-s2.0-85174241087&amp;partnerID=40&amp;md5=fab12587bda7fac46a47e371376831bb</t>
  </si>
  <si>
    <t>Blockchain-based e-voting systems use smart contracts to eliminate intermediaries, such as election officials, to automate voting. Traditional e-voting mechanisms have been demonstrated to be obscure and thus have led to declining voter confidence. This paper proposes deploying the voter application on blockchain for a decentralized environment to provide open and transparent voting. While ERC20 tokens diminish plural voting, Merkle Tree ensures scalable storage of voter data for whitelisting. The proposed solution can overcome scalability, double-spending, and plural voting challenges. The results documented in the paper prove that the proposed solution is efficient in the gas units spent and ensures faster verification than the existing solutions. Thus, the proposed blockchain e-voting mechanism ensures significant features of an ideal e-voting system. © Grenze Scientific Society, 2023.</t>
  </si>
  <si>
    <t>2-s2.0-85174241087</t>
  </si>
  <si>
    <t>Upadhyay K.; Bansal A.; Gupta A.; Kansal V.; Jain U.; Bhatla S.</t>
  </si>
  <si>
    <t>Upadhyay, Kapil (58893801600); Bansal, Aman (59578421300); Gupta, Adarsh (58893801700); Kansal, Vipashi (57979592900); Jain, Upma (54403189400); Bhatla, Shruti (57485772400)</t>
  </si>
  <si>
    <t>58893801600; 59578421300; 58893801700; 57979592900; 54403189400; 57485772400</t>
  </si>
  <si>
    <t>Proceedings - International Conference on Technological Advancements in Computational Sciences, ICTACS 2023</t>
  </si>
  <si>
    <t>https://www.scopus.com/inward/record.uri?eid=2-s2.0-85185375999&amp;doi=10.1109%2fICTACS59847.2023.10390084&amp;partnerID=40&amp;md5=4a95a2b86fe28751e64e2dcca7e6f7ef</t>
  </si>
  <si>
    <t>For elected officials and government policies to be credible and legitimate in today's democracies, voting systems must be fair and honest. Voter impersonation and ballot stuffing are just two examples of the many fraud and manipulation schemes that can be used against traditional voting systems. We suggest a novel method for voter authentication that combines blockchain technology and convolutional neural networks (CNNs) to address these issues. Our suggested method entails gathering voter biometric information, such as facial recognition data, and putting it in a safe and immutable blockchain ledger. This ledger is virtually impossible to hack or manipulate because it is decentralized and replicated across numerous network nodes. After that, we compare the voter's identity to the information kept in the blockchain using a face recognition model based on CNN. This method enables us to protect the confidentiality and privacy of the personal data of voters while ensuring that only authorized voters can participate in the electoral process. On a real-world dataset, we put our suggested methodology to the test and show that it can accurately and securely authenticate voters. We also talk about the ethical issues that arise when implementing such a system, such as privacy, consent, and technology access. The advancement of democratic processes around the world can be aided by our suggested methodology, which has applications for creating more reliable and secure voting systems.  © 2023 IEEE.</t>
  </si>
  <si>
    <t>2-s2.0-85185375999</t>
  </si>
  <si>
    <t>Dharani J.; Rajkumar T.; Rathiya R.; Backiyalakshmi G.; Debila G.; Indhumathi C.</t>
  </si>
  <si>
    <t>Dharani, J. (58193704700); Rajkumar, T. (57194604617); Rathiya, R. (55823460700); Backiyalakshmi, G. (58651559300); Debila, G. (58652006000); Indhumathi, C. (58652006100)</t>
  </si>
  <si>
    <t>58193704700; 57194604617; 55823460700; 58651559300; 58652006000; 58652006100</t>
  </si>
  <si>
    <t>Implementation of Secured Online Voting System using Blockchain Technology</t>
  </si>
  <si>
    <t>https://www.scopus.com/inward/record.uri?eid=2-s2.0-85174227738&amp;partnerID=40&amp;md5=df0ff43c683a3dece010b8afc33bd4ea</t>
  </si>
  <si>
    <t>The primary aim of this paper is to propose a feasible solution to the obstacles encountered in digital voting by leveraging blockchain technology. Presently, the voting systems such as Electronic Voting Machines (EVMs) and paper ballots are not without flaws. These issues range from limited transparency, low voter turnout, vote manipulation, and mistrust in the election commission. Thus, there is a pressing need for a secure and trustworthy digital voting system that can protect against potential cyber-attacks or hacking. Blockchain technology presents a plausible solution to these concerns by offering numerous benefits, including decentralization, security, transparency, immutability, and anonymity. Blockchain technology facilitates the transfer of digital assets through a decentralized network by utilizing a widely used ledger. Blocks make up the ledger, a crucial component of blockchain technology that records all transactions. Our article suggests an electronic voting mechanism based on smart contracts for the Ethereum network. These contracts are a recent innovation that can provide a more reliable, transparent, and secure e-voting system. Using wallets and the Solidity programming language, we have tested and implemented this system. We can ensure the security and dependability of the voting process by leveraging blockchain technology and smart contracts for the electronic voting system. Any democratic system must retain this to remain legitimate. © Grenze Scientific Society, 2023.</t>
  </si>
  <si>
    <t>2-s2.0-85174227738</t>
  </si>
  <si>
    <t>Prasad S.V.; Madhusudhan R.</t>
  </si>
  <si>
    <t>Prasad, Shraddha Vasant (58919833400); Madhusudhan, R. (55019701300)</t>
  </si>
  <si>
    <t>58919833400; 55019701300</t>
  </si>
  <si>
    <t>Proceedings of 2023 IEEE Technology and Engineering Management Conference - Asia Pacific, TEMSCON-ASPAC 2023</t>
  </si>
  <si>
    <t>https://www.scopus.com/inward/record.uri?eid=2-s2.0-85195129963&amp;doi=10.1109%2fTEMSCON-ASPAC59527.2023.10531588&amp;partnerID=40&amp;md5=2bf7001ba98cc54f5766024cee83c8b9</t>
  </si>
  <si>
    <t>Electronic voting (e-voting) has redefined elections with its improved efficiency and accessibility features. However, modern e-voting systems globally still grapple with challenges related to scalability, transparency, security, and instilling trust among voters. Blockchain, an advent technology known for its decentralized, distributed, peer-to-peer, consensus-based storage system, has the potential to enhance confidence within untrusted environments, making a perfect distributed ballot box in the context of e-voting. Nevertheless, its adoption in countries with extensive voter populations and numerous constituencies encounters hurdles primarily in terms of scalability. Public and private blockchain networks have faced performance and throughput issues due to the sheer number of nodes and size of a unified blockchain. The central aspect of this research is breaking down the blockchain into smaller, constituency-based blockchains, deviating from the traditional single, monolithic blockchain structure. The paper proposes a unique constituency-based blockchain approach to e-voting that involves segmenting the blockchain into manageable smaller blockchains based on constituencies. The paper suggests a private Ethereum blockchain using Hyperledge-Besu Ethereum client architecture with a low-cost Proof-of-Authority (PoA) consensus algorithm. It potentially represents a significant advancement for countries with complicated democratic structures and large numbers of voters. When incorporating blockchain technology into electoral voting systems, voter account management presents a crucial and difficult challenge. In addition to distinguishing itself from previous works in the field of e-voting, this paper is devoted to a thorough analysis of this challenge and offers practical solutions to address the difficulties posed by a sizable voter base and their diverse identities.  © 2023 IEEE.</t>
  </si>
  <si>
    <t>2-s2.0-85195129963</t>
  </si>
  <si>
    <t>Salman S.A.; Al-Janabi S.; Sagheer A.M.</t>
  </si>
  <si>
    <t>Salman, Saba Abdulbaqi (57193067020); Al-Janabi, Sufyan (42261149200); Sagheer, Ali Makki (55077351200)</t>
  </si>
  <si>
    <t>57193067020; 42261149200; 55077351200</t>
  </si>
  <si>
    <t>Security Attacks on E-Voting System Using Blockchain</t>
  </si>
  <si>
    <t>Iraqi Journal for Computer Science and Mathematics</t>
  </si>
  <si>
    <t>10.52866/ijcsm.2023.02.02.016</t>
  </si>
  <si>
    <t>https://www.scopus.com/inward/record.uri?eid=2-s2.0-85188356953&amp;doi=10.52866%2fijcsm.2023.02.02.016&amp;partnerID=40&amp;md5=03e12c04e7e9595b69657811e3a4c9c3</t>
  </si>
  <si>
    <t>E-voting become popular in many countries. Implement voting electronically to ensure a secure, reliable voting and tallying process. Blockchain technology may use a robust, trustworthy public ledger for saving votes. Despite that, many cyber-attacks are possible to affect either the miner or the Blockchain. Accordingly, this paper proposed an e-voting system based on Blockchain that provides (privacy, anonymity, and authentication). Cyber-attacks have been simulated using NS3 to test the backbone of the proposed approach. The results show increasing the number of sites and blocks in each Blockchain may eliminate most of the cyber-attacks like the 51% attack and Sybil attack. Tests on the authentication system show perfect face and QR code recognition system. Lastly, using the homomorphic achieves privacy and anonymity by tallying ballots without revealing the voter's personality. © 2023 College of Education, Al-Iraqia University. All rights reserved.</t>
  </si>
  <si>
    <t>2-s2.0-85188356953</t>
  </si>
  <si>
    <t>Paredes E.; Mendez M.; Dextre J.</t>
  </si>
  <si>
    <t>Paredes, Edson (58837356500); Mendez, Marco (58838108800); Dextre, Jymmy (58837609600)</t>
  </si>
  <si>
    <t>58837356500; 58838108800; 58837609600</t>
  </si>
  <si>
    <t>Proceedings of the 2023 IEEE 3rd International Conference on Advanced Learning Technologies on Education and Research, ICALTER 2023</t>
  </si>
  <si>
    <t>https://www.scopus.com/inward/record.uri?eid=2-s2.0-85183012014&amp;doi=10.1109%2fICALTER61411.2023.10372915&amp;partnerID=40&amp;md5=2889bf74bf22e0e1dde9ebbea25b2de9</t>
  </si>
  <si>
    <t>In recent years, significant progress has been made in the integration of technologies in voting systems with the aim of improving the transparency of the process. This study proposes an audit model based on the ISO/IEC 27002 standard to evaluate electronic voting systems that make use of Blockchain technology and the Internet of Things (IoT), with the aim of improving security in voting processes. To validate this model, an evaluation of the security control was carried out by applying this international standard to a voting system that integrates Blockchain and IoT. In our analysis of 6 security controls applied to the reality of electronic voting, the system passed all established tests; Therefore, it can be concluded that the risk of compromising system information has been significantly mitigated. This research contributes to the advancement of the security of electronic voting systems and provides a solid foundation for future developments in this field. The combination of emerging technologies and international standards promotes trust, security and therefore mitigates any risk of compromising an electronic voting system by following the best practices of the international standard ISO/IEC 27002. © 2023 IEEE.</t>
  </si>
  <si>
    <t>2-s2.0-85183012014</t>
  </si>
  <si>
    <t>Stanciu A.-M.; Ciocârlie H.; Julean C.-P.</t>
  </si>
  <si>
    <t>Stanciu, Alin-Marius (57217588613); Ciocârlie, Horia (24437739700); Julean, Carla-Patricia (58903721800)</t>
  </si>
  <si>
    <t>57217588613; 24437739700; 58903721800</t>
  </si>
  <si>
    <t>International Conference on Electrical, Computer and Energy Technologies, ICECET 2023</t>
  </si>
  <si>
    <t>https://www.scopus.com/inward/record.uri?eid=2-s2.0-85187242962&amp;doi=10.1109%2fICECET58911.2023.10389415&amp;partnerID=40&amp;md5=58aeb5e54d85a09216d7fc872d481ca6</t>
  </si>
  <si>
    <t>This paper presents an alternative to classical voting. An Electronic Voting System Based on Blockchain Technology (EVSBT), by design and purpose, should be a secure and transparent voting system designed to ensure the integrity and immutability of election results. By leveraging the decentralized nature of blockchain technology, EVSBT could provide a reliable and tamper-proof platform for conducting elections. This paper aims to present the fundamentals that should be present in any blockchain voting system. © 2023 IEEE.</t>
  </si>
  <si>
    <t>2-s2.0-85187242962</t>
  </si>
  <si>
    <t>Eltuhami M.; Abdullahe M.; Talip B.A.; Ahmad N.A.N.</t>
  </si>
  <si>
    <t>Eltuhami, Musan (58112331100); Abdullahe, Munaisyah (58609666400); Talip, Bazilah A. (50862138500); Ahmad, Nik Azlina Nik (57223980130)</t>
  </si>
  <si>
    <t>58112331100; 58609666400; 50862138500; 57223980130</t>
  </si>
  <si>
    <t>Blockchain Based Voting Framework with Non-Transferable Non-Fungible Tokens</t>
  </si>
  <si>
    <t>2023 International Conference on Information Technology: Cybersecurity Challenges for Sustainable Cities, ICIT 2023 - Proceeding</t>
  </si>
  <si>
    <t>https://www.scopus.com/inward/record.uri?eid=2-s2.0-85171783485&amp;doi=10.1109%2fICIT58056.2023.10225885&amp;partnerID=40&amp;md5=b50ca2511fc92ece1697c2c1ceb1f288</t>
  </si>
  <si>
    <t>Ensuring the integrity of voting systems is essential for the functioning of modern democratic societies. However, election interference and fraud remain persistent issues that threaten to undermine public trust in the democratic process. While blockchain technology has the potential to improve traceability and transparency in voting systems, the current use of fungible tokens in blockchain-based voting systems leaves them vulnerable to manipulation through vote buying and selling. To address this problem, this research proposes the use of non-fungible tokens (NFTs) with smart contract functions for voting systems. This novel approach effectively represents complicated operations and ensures integrity, security, and privacy. in addition, it prevents fraud, corruption, tampering, and counterfeiting. The research will develop a framework and analyse the use of NFTs in voting systems to improve the integrity of the democratic process.  © 2023 IEEE.</t>
  </si>
  <si>
    <t>2-s2.0-85171783485</t>
  </si>
  <si>
    <t>Sangra S.; Ahad S.A.; Saini J.; Deepa R.</t>
  </si>
  <si>
    <t>Sangra, Sarthak (58704138300); Ahad, Shaik Abdul (58703684000); Saini, Jitender (58703988600); Deepa, R. (56497735100)</t>
  </si>
  <si>
    <t>58704138300; 58703684000; 58703988600; 56497735100</t>
  </si>
  <si>
    <t>Decentralized E-Voting System Using Ethereum Blockchain Technology</t>
  </si>
  <si>
    <t>Advances in Science and Technology</t>
  </si>
  <si>
    <t>124 AST</t>
  </si>
  <si>
    <t>10.4028/p-0zwk07</t>
  </si>
  <si>
    <t>https://www.scopus.com/inward/record.uri?eid=2-s2.0-85177467358&amp;doi=10.4028%2fp-0zwk07&amp;partnerID=40&amp;md5=02c19eed9e65558d23c7754d6ca01125</t>
  </si>
  <si>
    <t>Due to the increase in the use of internet web applications in today's world, multiple new ways have been brought in to change existing methods to make them hassle-free and efficient. E-Voting systems are one new change that has been brought over and is also being used in multiple countries as it is both cost and time-efficient when compared to the traditional voting systems. For an E-voting system the user, who in this case is the voter, requires a web browser and server for the user's verification and authentication. Usually, the voter can access a centralized database where he casts his vote and the result for the vote that has been cast is also not shown. Other security issues are also encountered when one uses a centralized database as data manipulation remains a possibility. The main focus of this system is to develop an E-voting system that is made on a blockchain with a decentralized model to ensure that the whole process is reliable, efficient, flexible, and most importantly transparent. © 2023 Trans Tech Publications Ltd, Switzerland.</t>
  </si>
  <si>
    <t>2-s2.0-85177467358</t>
  </si>
  <si>
    <t>Milcah Blessy I.; Manikandan G.; Robinson Joel M.</t>
  </si>
  <si>
    <t>Milcah Blessy, I. (59010282900); Manikandan, G. (57226894784); Robinson Joel, M. (58153538200)</t>
  </si>
  <si>
    <t>59010282900; 57226894784; 58153538200</t>
  </si>
  <si>
    <t>Blockchain Technology's Role in an Electronic Voting System for Developing Countries to Produce Better Results</t>
  </si>
  <si>
    <t>3rd International Conference on Innovative Mechanisms for Industry Applications, ICIMIA 2023 - Proceedings</t>
  </si>
  <si>
    <t>https://www.scopus.com/inward/record.uri?eid=2-s2.0-85191792504&amp;doi=10.1109%2fICIMIA60377.2023.10426144&amp;partnerID=40&amp;md5=cd46fe94a59a8b8845c593a3d50a669a</t>
  </si>
  <si>
    <t>The centralized approach is used by traditional electronic voting systems. These systems have a central administration that controls the database and the entire system as a whole as well as the complete voting process. Accidental or deliberate, this might lead to issues including possible database tampering and duplicate voting. Many of these problems have been addressed by the application of permissionless blockchain technology in modern voting platforms; nonetheless, each voting action requires a certain amount of processing effort due to the conventional consensus process of such blockchains. The removal of the standard consensus procedures employed by public blockchains delay has a major influence on power consumption, impairs system productivity, and increases system utilization of energy. The main goal of this review was to evaluate the current status of voting systems that are electronic and powered by blockchain election research, along with any related difficulties, in order to anticipate potential future developments. This investigation led to the discovery that some of the problems now plaguing election systems may be resolved by blockchain technologies. In order to create an all-encompassing facial recognition system, the project suggests a unique Connected Neural Network noted as CNN architecture for recognising facial features. This pipeline involves the collection of real-time data, such as visages of people, pre-processing, training of models, and ultra-parameter optimisation. Additionally, an online application to post participation utilising Face Recognition and the newly built innovative CNN model is being developed. Age detection AGES expanded as Ageing Pattern Subspace, which is frequently done with the aid of technology or algorithms, is a method of estimating or identifying a person's age according to a variety of criteria.  © 2023 IEEE.</t>
  </si>
  <si>
    <t>2-s2.0-85191792504</t>
  </si>
  <si>
    <t>3rd IEEE International Conference on ICT in Business Industry and Government, ICTBIG 2023</t>
  </si>
  <si>
    <t>https://www.scopus.com/inward/record.uri?eid=2-s2.0-85189247252&amp;doi=10.1109%2fICTBIG59752.2023.10456233&amp;partnerID=40&amp;md5=7d8737cddd81d8f8df0be9ee1dfd947f</t>
  </si>
  <si>
    <t>Safety and confidentiality concerns have been constantly paramount when considering the extensive acceptance of e-voting systems. Given the significant cost-effective and political inferences of election results globally, addressing the issues of anonymity, concealment, verifiability, and legitimacy in e-voting systems is of utmost importance. Blockchain technology emerges as a promising solution to address these issues and enhance the safety, clearness, immutability, and reliability of the voting process. This paper presents the development of a Blockchain-based e-Voting System with Key Covering Scheme (BVKCS), leveraging public key cryptography and key covering method to tackle the inherent issues in e-voting schemes. BVKCS significantly improves the protection of the e-voting mechanism while upholding the reliability and legitimacy of the voting background. The results demonstrate that BVKCS outperforms current voting methods on the basis of security and performance elements (throughput and latency).  © 2023 IEEE.</t>
  </si>
  <si>
    <t>2-s2.0-85189247252</t>
  </si>
  <si>
    <t>Perera B.D.; Wellappuli Arachchige N.S.; Mahawaththe Kodithuwakkuge N.T.; Randunu M.P.S.; Rupasinghe L.; Liyanapathirana C.</t>
  </si>
  <si>
    <t>Perera, B. Deelaka (58909358200); Wellappuli Arachchige, N.S. (58909423500); Mahawaththe Kodithuwakkuge, N.T. (58909514800); Randunu, M.P.S. (58909577400); Rupasinghe, Lakmal (55820531500); Liyanapathirana, Chethana (57193870495)</t>
  </si>
  <si>
    <t>58909358200; 58909423500; 58909514800; 58909577400; 55820531500; 57193870495</t>
  </si>
  <si>
    <t>Optimizing Gas Fees for Cost-Effective E-voting Smart Contracts on the Ethereum Blockchain</t>
  </si>
  <si>
    <t>ICAC 2023 - 5th International Conference on Advancements in Computing: Technological Innovation for a Sustainable Economy, Proceedings</t>
  </si>
  <si>
    <t>10.1109/ICAC60630.2023.10417420</t>
  </si>
  <si>
    <t>https://www.scopus.com/inward/record.uri?eid=2-s2.0-85186145975&amp;doi=10.1109%2fICAC60630.2023.10417420&amp;partnerID=40&amp;md5=6e5774448a2c7f9ff95fbcf69e34c2e1</t>
  </si>
  <si>
    <t>E-voting utilizing blockchain technology is an emerging solution that has the potential to transform the electoral process due to its features like anonymity, privacy protection, and non-repudiation. Integrating voting applications into smart contracts on the blockchain introduces a computational expense known as gas. This research paper focuses on presenting methodologies to reduce gas fees associated with contract deployment and execution. The experimentation is conducted using Ethereum blockchain and Solidity smart contract, with Remix IDE serving as the testing environment. Our proposed solution includes a simplified voting contract facilitating candidate registration, vote storage, and preventing multiple votes from the same user. The findings demonstrate an overall reduction of 19.18% in deployment costs and 0.95% for single vote execution costs notably, as the number of transactions increases. the overall impact of these optimizations is anticipated to produce a much greater reduction in gas fees for single transactions. These results offer insights into optimizing gas fees in e-voting applications, enhancing the viability and efficiency of blockchain-driven voting systems.  © 2023 IEEE.</t>
  </si>
  <si>
    <t>2-s2.0-85186145975</t>
  </si>
  <si>
    <t>Mathew A.; Satam H.; Tiwari S.; Thorve S.; Sawant A.</t>
  </si>
  <si>
    <t>Mathew, Austin (58564170900); Satam, Hrushikesh (58564418800); Tiwari, Saumya (58564299300); Thorve, Sudhanshu (58564418900); Sawant, Arti (58564046200)</t>
  </si>
  <si>
    <t>58564170900; 58564418800; 58564299300; 58564418900; 58564046200</t>
  </si>
  <si>
    <t>2023 3rd International Conference on Intelligent Technologies, CONIT 2023</t>
  </si>
  <si>
    <t>https://www.scopus.com/inward/record.uri?eid=2-s2.0-85169931656&amp;doi=10.1109%2fCONIT59222.2023.10205632&amp;partnerID=40&amp;md5=d4c6c8736ff39f3938d2d111232cdc9c</t>
  </si>
  <si>
    <t>The use of blockchain technology in the Secure E-Voting System ensures that the voting process is honest, accurate, and highly secure. This system utilizes two separate blockchains to store the details of voters and their votes, which allows transparency in election results while protecting each voter's privacy. The voter details are stored in one blockchain, providing greater security by requiring a PIN confirmation before the vote is counted. Additionally, votes are cast as transactions, creating a secondary blockchain that tracks the tallies of the votes. This allows for independent auditing of the ballot box and ensures that no votes were changed, removed, or added illegitimately. By moving the entire voting process online, the system reduces the effort required by staff members and allows voters to cast their votes from their own locations. Ultimately, this system is designed to make the voting process highly secure and more convenient for voters.  © 2023 IEEE.</t>
  </si>
  <si>
    <t>2-s2.0-85169931656</t>
  </si>
  <si>
    <t>Razzaque M.N.; Rokibul Alam K.M.; Habib M.A.; Tanvir Hasan M.</t>
  </si>
  <si>
    <t>Razzaque, Md. Navid (58920566400); Rokibul Alam, Kazi Md. (57226371993); Habib, Md. Ahsan (57548304300); Tanvir Hasan, Mohammad (58345458400)</t>
  </si>
  <si>
    <t>58920566400; 57226371993; 57548304300; 58345458400</t>
  </si>
  <si>
    <t>2023 6th International Conference on Electrical Information and Communication Technology, EICT 2023</t>
  </si>
  <si>
    <t>https://www.scopus.com/inward/record.uri?eid=2-s2.0-85186747698&amp;doi=10.1109%2fEICT61409.2023.10427881&amp;partnerID=40&amp;md5=aa37f5aba407254aa68a9c3cf1a5b011</t>
  </si>
  <si>
    <t>Electronic (e-) voting enables the voters to cast their vote electronically, resolving the challenges associated with paper ballots. E-voting system must uphold unbiasedness, maintain the privacy of the voters and assure the integrity of their cast votes. A blockchain-based e-voting system can manage these aspects properly by using the inherent security characteristics of blockchain technology. This paper proposes a blockchain-based e-voting system that (i) presents a multi-authority administrative hierarchy, (ii) develops a secure process to distribute authority among administrators, (iii) applies encryption on top of the processes of information transfer and (iv) ensures the anonymity of the voters. The effectiveness of the proposed e-voting system is also implied by experimental evaluations, analyses, comparisons with cutting- edge works etc. © 2023 IEEE.</t>
  </si>
  <si>
    <t>2-s2.0-85186747698</t>
  </si>
  <si>
    <t>Kandel A.; Dhunotiya S.; Siddique G.A.; Bhusan B.; Astya R.</t>
  </si>
  <si>
    <t>Kandel, Abhishek (58920425400); Dhunotiya, Shivam (58920650900); Siddique, Gufran Ali (58920616500); Bhusan, Bharat (57205917596); Astya, Rani (35785566600)</t>
  </si>
  <si>
    <t>58920425400; 58920650900; 58920616500; 57205917596; 35785566600</t>
  </si>
  <si>
    <t>Proceedings of the 2023 12th International Conference on System Modeling and Advancement in Research Trends, SMART 2023</t>
  </si>
  <si>
    <t>https://www.scopus.com/inward/record.uri?eid=2-s2.0-85186747613&amp;doi=10.1109%2fSMART59791.2023.10428416&amp;partnerID=40&amp;md5=8cba2404926d6d74d9d9f73805cc4c7d</t>
  </si>
  <si>
    <t>Most of the countries throughout the world is democratic where voting plays crucial role. Government is formed by people via election. People choose their representatives through the election process. Election should be of a trustworthy process and voting system should be secure, tamper-free, and fraud resistant. It is very difficult to build such a system in large democratic country like India which has population about billion. In this paper, new way of electronic voting using blockchain technology i.e., a system that utilize a decentralized and distributed ledger is suggested. Blockchain technology can make the voting system a simple, secure, and reliable. Moreover, it can save time and money and deal with large amounts of data in real time. The main feature of blockchain technology is that a secure hash algorithm is used to safeguard each block of vote. © 2023 IEEE.</t>
  </si>
  <si>
    <t>2-s2.0-85186747613</t>
  </si>
  <si>
    <t>Parashuram N.; Nikitha K.B.; Sree U.J.; Prasanna S.L.; Lavanya K.</t>
  </si>
  <si>
    <t>Parashuram, N. (57211540137); Nikitha, K. Bhanu (57304292400); Sree, U. Jaya (58658208300); Prasanna, S. Lakshmi (58658383500); Lavanya, K. (57217649371)</t>
  </si>
  <si>
    <t>57211540137; 57304292400; 58658208300; 58658383500; 57217649371</t>
  </si>
  <si>
    <t>Developing a System Based on Block Chain Technology for e-Voting Mechanism</t>
  </si>
  <si>
    <t>13924 LNAI</t>
  </si>
  <si>
    <t>10.1007/978-3-031-44084-7_31</t>
  </si>
  <si>
    <t>https://www.scopus.com/inward/record.uri?eid=2-s2.0-85174592349&amp;doi=10.1007%2f978-3-031-44084-7_31&amp;partnerID=40&amp;md5=c5a7a8656485ba83fbe980c0c67cf8b1</t>
  </si>
  <si>
    <t>Next-generation electronic voting systems have been made possible by the maturation of blockchain-based systems. Blockchain technology, the basis for electronic voting, might be used to improve online voting security. Nevertheless, due to its resource intensive nature, one of Blockchain’s key principles, Work, cannot be applied in the E-voting founded blockchain. As a consequence, the information included in a transaction block may be changed and its hash easily recalculated. In totalling, the Proof-of-Work is necessary to verify the block’s legitimacy. Hence, the digital signature may provide a means to address these concerns. Thus, the data is encrypted using an enhanced version of the Blowfish technique, which improves both security and efficiency. We also assess the security of the hybrid blockchain we propose and compare it to the security of the traditional blockchain via the discussion and analysis of attack execution. We learned new things about the safety, speed, of blockchain-based electronic voting schemes through our tests. © 2023, The Author(s), under exclusive license to Springer Nature Switzerland AG.</t>
  </si>
  <si>
    <t>2-s2.0-85174592349</t>
  </si>
  <si>
    <t>Kumbharkar P.; Pawtekar S.; Javeer S.; Abhale P.</t>
  </si>
  <si>
    <t>Kumbharkar, Prashant (57210970896); Pawtekar, Samruddha (58978509300); Javeer, Sharayu (58977989700); Abhale, Pranav (58978122100)</t>
  </si>
  <si>
    <t>57210970896; 58978509300; 58977989700; 58978122100</t>
  </si>
  <si>
    <t>2023 International Conference on Advances in Computation, Communication and Information Technology, ICAICCIT 2023</t>
  </si>
  <si>
    <t>https://www.scopus.com/inward/record.uri?eid=2-s2.0-85189908071&amp;doi=10.1109%2fICAICCIT60255.2023.10465733&amp;partnerID=40&amp;md5=4fa0662ee2e7774034de79ef7155df9b</t>
  </si>
  <si>
    <t>In an era marked by technological advancement, the demand for secure and transparent electronic voting systems has surged. This paper advocates for the integration of blockchain technology to construct an immutable and trustworthy online e-voting system. Leveraging blockchain's decentralized architecture and the capabilities of platforms like Ethereum with its Turing-complete programming language and smart contracts, this proposal addresses concerns surrounding traditional offline voting mechanisms, including transparency and fraud. The paper underscores the necessity for collaborative efforts between governments and security experts to establish robust security standards in the development of error-resistant e-voting systems. Additionally, it acknowledges the ongoing efforts of organizations like Follow My Vote, Polys, Agora, Polyaz, Voatz, and Luxoft in providing secure blockchain-based e-voting solutions. While acknowledging the potential benefits of online voting, such as cost-efficiency and enhanced voter turnout, the paper acknowledges challenges, including issues of receipt-freeness, coercion resistance, scalability, maturity, and public acceptance, which require further consideration to realize the full potential of blockchain-based e-voting systems in bolstering the future of democracy. © 2023 IEEE.</t>
  </si>
  <si>
    <t>2-s2.0-85189908071</t>
  </si>
  <si>
    <t>Harshini R.S.; Sharanya S.; Shrilatha; Hegde S.; Sandeep K.V.</t>
  </si>
  <si>
    <t>Harshini, R.S. (59007620500); Sharanya, S. (58653930800); Shrilatha (58654107100); Hegde, Sindhu (58653757700); Sandeep, K.V. (57202016583)</t>
  </si>
  <si>
    <t>59007620500; 58653930800; 58654107100; 58653757700; 57202016583</t>
  </si>
  <si>
    <t>Blockchain and Fernet Encryption based Voting System</t>
  </si>
  <si>
    <t>https://www.scopus.com/inward/record.uri?eid=2-s2.0-85174418112&amp;partnerID=40&amp;md5=535026eeb4231e43aa47c507c2ba8e14</t>
  </si>
  <si>
    <t>T Blockchain is a technology that has gained a lot of attention recently because it uses an immutable distributed ledger to offer security and anonymity. It serves as the foundation for bitcoin, the most well-known cryptocurrency. It is commonly used in situations where trust is given top priority because of its reliable consensus mechanism and tamper-proof data storage. The key is a unique, random string of data that is used to both encrypt and decrypt the message. The key is generated by Fernet and is not known to anyone else. Data may be transferred and stored securely in cloud systems using these two technologies. In this work, we provide a method for developing a trustworthy, impenetrable, and effective voting system using Blockchain technology with Fernet encryption. The voting application also uses several security layers and OTP to prevent unauthorized access and manipulation of votes. We have also implemented a two-factor authentication system and a third-party audit system to ensure the integrity of the voting process. We have also made our system tamper-proof by using cryptographic techniques and by encrypting the votes. The system is also equipped with an automated alert system to notify the user of any suspicious activity. Finally, we have tested the system and have found it to be secure and reliable. © Grenze Scientific Society, 2023.</t>
  </si>
  <si>
    <t>2-s2.0-85174418112</t>
  </si>
  <si>
    <t>Wu G.; Wang W.; Yang K.</t>
  </si>
  <si>
    <t>Wu, Guangfu (57199960685); Wang, Wangqin (58639288400); Yang, Kaisheng (58639067800)</t>
  </si>
  <si>
    <t>57199960685; 58639288400; 58639067800</t>
  </si>
  <si>
    <t>Proceedings - 2023 International Conference on Blockchain Technology and Information Security, ICBCTIS 2023</t>
  </si>
  <si>
    <t>https://www.scopus.com/inward/record.uri?eid=2-s2.0-85173701104&amp;doi=10.1109%2fICBCTIS59921.2023.00026&amp;partnerID=40&amp;md5=b3e1d996155f9e05e5fc74e54b9ac2a8</t>
  </si>
  <si>
    <t>Traditional electronic voting schemes based on blind signature often rely on fully trusted signature authorities, tally authorities, and face security threats. In this paper, threshold technology and privacy computing are used to realize decentralized data computing, decentralize the power of signature authorities and tally authorities; The blockchain technology is used to realize the function of electronic bulletin board and complete decentralized data storage, so as to ensure the openness and transparency of the whole election process. Furthermore, the proposed scheme is based on elliptic curve. Compared with the similar schemes based on bilinear pair, its computational complexity is reduced by an order of magnitude and has higher efficiency. Finally, this paper analyzes the security attributes and performance of the proposed scheme, and the experimental results of Python show that the proposed scheme has good performance in the optimized environment. © 2023 IEEE.</t>
  </si>
  <si>
    <t>2-s2.0-85173701104</t>
  </si>
  <si>
    <t>Calabria A.M.; Piscitelli A.; Romano S.P.; Russo A.</t>
  </si>
  <si>
    <t>Calabria, A.M. (58648382300); Piscitelli, A. (58170727600); Romano, S.P. (7101644319); Russo, A. (57223766324)</t>
  </si>
  <si>
    <t>58648382300; 58170727600; 7101644319; 57223766324</t>
  </si>
  <si>
    <t>Sharing Responsibilities through Distributed Key Generation in the Chirotonia e-Voting Framework</t>
  </si>
  <si>
    <t>CEUR Workshop Proceedings</t>
  </si>
  <si>
    <t>3488</t>
  </si>
  <si>
    <t>https://www.scopus.com/inward/record.uri?eid=2-s2.0-85174169022&amp;partnerID=40&amp;md5=29da74d96f3040dc206d87188fb24855</t>
  </si>
  <si>
    <t>Electronic voting systems are the subject of this paper. In particular, we focus on the Chirotonia platform, a secure and scalable voting framework based on blockchain and linkable ring signatures. One of the missing points of Chirotonia concerns the ownership of Confidentiality and in particular the use of a mechanism that allows to manage, in a distributed manner, the generation of the cryptographic material necessary to encrypt and decrypt ballots during and at the end of the voting process. The integration of a protocol for the distributed generation of cryptographic keys within the relevant web administration portal is hence appropriate. We will present in the paper a blockchain-based approach for the seamless integration of such a protocol inside Chirotonia. © 2023 Copyright for this paper by its authors. Use permitted under Creative Commons License Attribution 4.0 International (CC BY 4.0).</t>
  </si>
  <si>
    <t>2-s2.0-85174169022</t>
  </si>
  <si>
    <t>Jain C.; Gupta L.; Ranawat M.; Hole V.</t>
  </si>
  <si>
    <t>Jain, Chirag (58709098600); Gupta, Luv (57465308500); Ranawat, Manav (57228044400); Hole, Varsha (57205386473)</t>
  </si>
  <si>
    <t>58709098600; 57465308500; 57228044400; 57205386473</t>
  </si>
  <si>
    <t>OCIT 2023 - 21st International Conference on Information Technology, Proceedings</t>
  </si>
  <si>
    <t>https://www.scopus.com/inward/record.uri?eid=2-s2.0-85186712173&amp;doi=10.1109%2fOCIT59427.2023.10431056&amp;partnerID=40&amp;md5=17704715805e0e29a12c05d301125411</t>
  </si>
  <si>
    <t>Democracy, a system of governance founded on the principle of citizen representation, has become prevalent worldwide. Elections are crucial components of democratic systems, and it is essential to guarantee transparent, secure, and impartial election processes to maintain citizens' trust in the government. However, the lack of transparency and security in democratic elections has raised concerns about their legitimacy and fairness. Creating a secure e-voting system that provides fairness, anonymity, transparency, and flexibility has been a significant challenge, despite the increasing adoption of technology worldwide. Electronic Voting Machines (EVMs) offer time and effort-saving benefits compared to traditional paper ballots but are susceptible to challenges that compromise the integrity of the electoral process. To address these challenges, we have proposed a Blockchain based E-voting system. This system provides a secure, decentralized platform where votes are recorded on an immutable ledger. It enables real-Time vote counting, overcoming the time-consuming and error-prone nature of traditional methods. The proposed approach involves using Hyperledger Fabric and Chaincode to develop a scalable, maintainable, and cost-effective e-voting system within a customized private Blockchain network. This system adheres to the principles of Zero Knowledge Proof, ensuring accurate vote accounting and safeguarding the credibility and legitimacy of democratic elections. © 2023 IEEE.</t>
  </si>
  <si>
    <t>2-s2.0-85186712173</t>
  </si>
  <si>
    <t>Irungu J.; Girma A.</t>
  </si>
  <si>
    <t>Irungu, John (57878404700); Girma, Anteneh (36536988900)</t>
  </si>
  <si>
    <t>57878404700; 36536988900</t>
  </si>
  <si>
    <t>Cybersecurity and Electoral Processes. An Analysis of Block Chain Enabled Biometric Voter System and Risk Control in Kenya's 2022 Electoral Process and the United States Election System Infrastructure.</t>
  </si>
  <si>
    <t>International Conference on ICT Convergence</t>
  </si>
  <si>
    <t>https://www.scopus.com/inward/record.uri?eid=2-s2.0-85184563439&amp;doi=10.1109%2fICTC58733.2023.10392950&amp;partnerID=40&amp;md5=af690a2a1af577b47e83c58d8376cdb6</t>
  </si>
  <si>
    <t>Electoral Processes Infrastructure Security and Integrity has been an emerging challenge due to the verifiability disputes that arise in competitive elections. This is despite investments in Secure and electoral technology that meets the Confidentiality, Integrity and Availability (CIA triad) of information security. To ensure electoral infrastructure efficiency, information security and voters data confidentiality, governments have invested in Blockchain modeled technology, Biometric Voter Registration and Authentication as well as secure electronic voting mechanisms. This paper studies the Information Security issues raised in the Data Collection, Results Transmission Servers (RTS), Management in the Kenyan electoral process of 2022 where Biometric Voter Registration (BVR) Technology was used to authenticate the voter registration and a hybrid System used in voting and transmitting results. Comparatively, this paper also investigates the United States electoral voting platforms, and documented attempts to interfere with the elections Cyber Security Infrastructure through Malware Attacks and Spearphishing on State and Local Networks. The demonstrates the shows the cost and benefit of traditional data centers against block chain secured BVR and virtualized platform. To enhance electoral integrity and security, the findings recommend a proposed change in the Information Management policies and protocols in the administration of electoral hardware and software assets as well as unrestricted access for Results Transmission Audit. © 2023 IEEE.</t>
  </si>
  <si>
    <t>2-s2.0-85184563439</t>
  </si>
  <si>
    <t>Patel D.; Patel K.; Patel P.; Rahevar M.; Parmar M.; Patel R.</t>
  </si>
  <si>
    <t>Patel, Devarsh (58602184300); Patel, Krushang (58591694400); Patel, Pranay (56675176600); Rahevar, Mrugendrasinh (56525325100); Parmar, Martin (56524954700); Patel, Ritesh (56857095000)</t>
  </si>
  <si>
    <t>58602184300; 58591694400; 56675176600; 56525325100; 56524954700; 56857095000</t>
  </si>
  <si>
    <t>Decentralised Blockchain-Based Framework for Securing eVoting System</t>
  </si>
  <si>
    <t>673 LNNS</t>
  </si>
  <si>
    <t>10.1007/978-981-99-1745-7_57</t>
  </si>
  <si>
    <t>https://www.scopus.com/inward/record.uri?eid=2-s2.0-85168768101&amp;doi=10.1007%2f978-981-99-1745-7_57&amp;partnerID=40&amp;md5=12811d4de70b8c6c8231ab346005b580</t>
  </si>
  <si>
    <t>Building a safe voting system that delivers the fairness and privacy of the present voting systems is quite difficult. We assess a Blockchain as a service application to construct distributed electronic voting systems in this implementation study. Our goal is to offer a decentralised infrastructure that can support and administer an open, equitable, and independently verifiable voting system. The experimental finding demonstrates the value of our proposed solution for both the current and upcoming voting systems. Our proposed solution implements the protocol that achieves fundamental e-voting properties, as well as offers a degree of decentralisation and allows for the voter to change/update their vote. © 2023, The Author(s), under exclusive license to Springer Nature Singapore Pte Ltd.</t>
  </si>
  <si>
    <t>2-s2.0-85168768101</t>
  </si>
  <si>
    <t>Goswami S.; Pandey R.; Nagar S.; Kumar A.</t>
  </si>
  <si>
    <t>Goswami, Shreeyeshi (58148626900); Pandey, Rakshit (58519170300); Nagar, Shubhangi (58148204200); Kumar, Anuj (59283528700)</t>
  </si>
  <si>
    <t>58148626900; 58519170300; 58148204200; 59283528700</t>
  </si>
  <si>
    <t>ICSCCC 2023 - 3rd International Conference on Secure Cyber Computing and Communications</t>
  </si>
  <si>
    <t>https://www.scopus.com/inward/record.uri?eid=2-s2.0-85166469072&amp;doi=10.1109%2fICSCCC58608.2023.10176665&amp;partnerID=40&amp;md5=085211f8a62cff926419e1690a0b9362</t>
  </si>
  <si>
    <t>Web-based casting votes are in demand in today's culture. It can probably lower the ranked expenses and increase the number of citizens voting. Voting is possible from anywhere through the internet connection, eliminating the requirement for printed ballots or open voting stations. Regardless of these dominances, internet polling is seen with a lot of watchfulness since they exist up-to-date dangers. A singleflaw can lead to broad-based voting restrictions. When usedfor voting, electronic voting should be reliable, accurate, secure, and beneficial. In any event, potential problems with computerized voting could limit reception. Due to their start- to-finish confirmation advantages, these issues were addressed by the development of blockchain technology, which offers distributed nodes for e-voting. These hubs are used to deliver electronic voting in general. This innovation, which has communicated, non-renunciation, and security insurance properties, is a fantastic replacement for traditional electronic democracy arrangements. This accompanying review gives an outline of automatic voting given blockchain alteration. The fundamental objective of the given study aimed to assess the standing of voting research using blockchain, internet casting a vote, and any connected hardships to foresee future turns of events. This study gives a calculated portrayal of the expected blockchain-based automatic democratic application and a prologue to key design and qualities of the blockchain in alliance with electronic polling. This review suggests that using blockchain technology could help solve some of the problems that currently affect political decision-making systems. In simpler terms, blockchain might be able to improve the way decisions are made in politics.  © 2023 IEEE.</t>
  </si>
  <si>
    <t>2-s2.0-85166469072</t>
  </si>
  <si>
    <t>Dudeja H.; Kaushik J.; Shalu</t>
  </si>
  <si>
    <t>Dudeja, Harshul (59169449600); Kaushik, Jai (59169542900); Shalu (57226080992)</t>
  </si>
  <si>
    <t>59169449600; 59169542900; 57226080992</t>
  </si>
  <si>
    <t>Proceedings - IEEE 2023 5th International Conference on Advances in Computing, Communication Control and Networking, ICAC3N 2023</t>
  </si>
  <si>
    <t>https://www.scopus.com/inward/record.uri?eid=2-s2.0-85195779688&amp;doi=10.1109%2fICAC3N60023.2023.10541707&amp;partnerID=40&amp;md5=c725b4f0ddf8fd72f7a6f1d606f7936c</t>
  </si>
  <si>
    <t>Cloud-based voting system employing blockchain technology utilizes the decentralized and encrypted characteristics of blockchain to ensure the legitimacy of election process. Using a cloud-based platform, voters can cast ballots which are then stored on a blockchain network. A cryptographic hash of the prior block and a timestamp are included in each block, rendering the chain resilient. This study examines the prospects for creating a cloud-based voting system using blockchain technology. To improve the security and dependability of electronic voting systems, this manuscript highlighted the perks of blockchain technology, such as decentralization, transparency, and immutability. The study also highlights the difficulties and threats of adopting blockchain technology for voting systems, such as scalability assaults, or reliance on dubious mechanisms, and resistance to the coercion. The research emphasizes the necessity for substantial and in-depth investigations to solve these difficulties and hazards. To address the drawbacks of the current electronic voting systems and guarantee the security, dependability, and integrity of the voting process, deeper analysis and development is required. The emerging world with the advancement of technology is moving towards cloud-based digitization rapidly due to which the need of cloud security is rising dramatically. This research demonstrates the immense potential of blockchain technology for online voting. A safe and transparent voting system can be created by utilizing the advantages of blockchain technology, fostering faith and confidence in the democratic process. © 2023 IEEE.</t>
  </si>
  <si>
    <t>2-s2.0-85195779688</t>
  </si>
  <si>
    <t>Fatih R.; Arezki S.; Gadi T.</t>
  </si>
  <si>
    <t>Fatih, Rabia (57368384600); Arezki, Sara (57203004964); Gadi, Taoufiq (36801708100)</t>
  </si>
  <si>
    <t>A Review of Blockchain-Based E-Voting Systems: Comparative Analysis and Findings</t>
  </si>
  <si>
    <t>International Journal of Interactive Mobile Technologies</t>
  </si>
  <si>
    <t>23</t>
  </si>
  <si>
    <t>10.3991/IJIM.V17I23.45257</t>
  </si>
  <si>
    <t>https://www.scopus.com/inward/record.uri?eid=2-s2.0-85183054278&amp;doi=10.3991%2fIJIM.V17I23.45257&amp;partnerID=40&amp;md5=ab7f8ee98aee793cfb3548d8a963e7f6</t>
  </si>
  <si>
    <t>The emergence of blockchain has ushered in a significant transformation in information systems research. Blockchain’s key pillars such as decentralization, immutability, and transparency have paved the path for extensive exploration in various research domains. This particular study is focused on electronic voting, aiming to improve voting procedures by making better use of the benefits offered by blockchain technology. Through a comprehensive review of existing literature, we highlight the potential benefits of blockchain-based electronic voting systems such as transparency, security, and efficiency. However, several challenges, such as scalability, personal data confidentiality, and ensuring robust identity verification, persist. Addressing these issues is necessary to unlock the full potential of blockchain-based electronic voting systems, thereby fostering the development of trustworthy election systems in the future. © 2023 by the authors of this article. Published under CC-BY. All Rights Reserved.</t>
  </si>
  <si>
    <t>2-s2.0-85183054278</t>
  </si>
  <si>
    <t>Almeida R.L.; Baiardi F.; Di Francesco Maesa D.; Ricci L.</t>
  </si>
  <si>
    <t>Almeida, Ricardo Lopes (58383563000); Baiardi, Fabrizio (6701529379); Di Francesco Maesa, Damiano (57193156981); Ricci, Laura (7007055633)</t>
  </si>
  <si>
    <t>58383563000; 6701529379; 57193156981; 7007055633</t>
  </si>
  <si>
    <t>https://www.scopus.com/inward/record.uri?eid=2-s2.0-85178056870&amp;doi=10.1109%2fACCESS.2023.3336593&amp;partnerID=40&amp;md5=aef2426714f7109d400b92ebea605808</t>
  </si>
  <si>
    <t>The modernization of voting methods is a dynamic area of research currently. In the past, innovation in voting methods was limited to the automation of steps in the process through mechanical means. This changed with the introduction of commercial cryptography in the 1970s, whose applications to voting triggered a new era in this research field. Researchers used the following years to apply tools derived from cryptographic methods to build increasingly secure, transparent, and practical electronic voting systems. Despite the effort, a true remote electronic voting system was never achieved with the technology available. The introduction of Bitcoin in 2009 brought much attention to the blockchain concept that supported it. This new data model offered new levels of transparency, data immutability, and pseudo-anonymity that made it attractive and useful to e-voting researchers. Soon after, articles detailing the first blockchain-based e-voting systems were published, and the research field entered a new era. This article presents a study on the evolution of research in electronic voting systems, following a systematic literature review methodology and a chronological evolution from the first systems that employed public cryptographic concepts up to blockchain-based proposals, with the objective of detailing the evolution of the technology as a whole, as well as all the elements, centralised and decentralised, created and used to implement voting systems. ©2023 The Authors. This work is licensed under a Creative Commons Attribution-NonCommercial-NoDerivatives 4.0 License.</t>
  </si>
  <si>
    <t>2-s2.0-85178056870</t>
  </si>
  <si>
    <t>Mohan A.; Rakhee M.</t>
  </si>
  <si>
    <t>Mohan, Anila (58793361900); Rakhee, M. (55836418300)</t>
  </si>
  <si>
    <t>58793361900; 55836418300</t>
  </si>
  <si>
    <t>9th International Conference on Smart Computing and Communications: Intelligent Technologies and Applications, ICSCC 2023</t>
  </si>
  <si>
    <t>https://www.scopus.com/inward/record.uri?eid=2-s2.0-85181399856&amp;doi=10.1109%2fICSCC59169.2023.10334998&amp;partnerID=40&amp;md5=89158223f72084c74460bb8a819a135e</t>
  </si>
  <si>
    <t>Blockchain technology is one of the most promising modem technologies. The decentralization principle is used to distribute data among the active nodes of the network. There are many different use cases in the contemporary digital era because of the technology's ability to assure confidentiality, privacy, and immutability. The existing electoral process is centralized and unreliable in operation. Elections must therefore be conducted using secure online methods. The most effective method for guaranteeing election anonymity, security, privacy, and dependability is blockchain technology. The goal of this work is to implement an online voting system based on blockchain technology. It looks for examples of how blockchain technology might be used in the Indian electoral system, how to do it, and what other considerations need to be made. Scalability, application methodology, implementation criteria, blockchain characteristics, and technological components must all be taken into account while managing an online voting application using smart contract writing.  © 2023 IEEE.</t>
  </si>
  <si>
    <t>2-s2.0-85181399856</t>
  </si>
  <si>
    <t>Chovancova E.; Chovanec M.; Adam N.; Hurtuk J.</t>
  </si>
  <si>
    <t>Chovancova, Eva (16051977200); Chovanec, Martin (36801819400); Adam, Norbert (24723640000); Hurtuk, Jan (56208864500)</t>
  </si>
  <si>
    <t>16051977200; 36801819400; 24723640000; 56208864500</t>
  </si>
  <si>
    <t>INES 2023 - 27th IEEE International Conference on Intelligent Engineering Systems 2023, Proceedings</t>
  </si>
  <si>
    <t>https://www.scopus.com/inward/record.uri?eid=2-s2.0-85178648211&amp;doi=10.1109%2fINES59282.2023.10297916&amp;partnerID=40&amp;md5=33f2055dad3b9491eb634631f00cf809</t>
  </si>
  <si>
    <t>Online voting is a topic that companies have been dealing with for many years. Several countries tried and are still trying to implement such voting system instead of a classical paper election system we know the most nowadays, as it brings many advantages. Blockchain technology became known to people mainly thanks to the Bitcoin cryptocurrency which was created in 2008. Blockchain presented a new solution that was almost ideal for voting purposes. With the use of blockchain, the security and reliability of online voting systems has also increased over time. Voting became transparent. The work focuses on the development of an online voting management system built on such blockchain technology. The introductory part is focused on the blockchain technology and online voting. The work focuses on the design and implementation of a system based on the blockchain technology which allows the administrator to create new votes, start them and stop them. © 2023 IEEE.</t>
  </si>
  <si>
    <t>2-s2.0-85178648211</t>
  </si>
  <si>
    <t>Varma Indukuri N.S.; Reddy Eguram S.; Nichena A.; Ulvalapudi S.; Gajula R.</t>
  </si>
  <si>
    <t>Varma Indukuri, Nitin Sai (58637488800); Reddy Eguram, Sridhar (58637488900); Nichena, Anil (58637397200); Ulvalapudi, Suhas (58637118800); Gajula, Ramesh (57209469953)</t>
  </si>
  <si>
    <t>58637488800; 58637488900; 58637397200; 58637118800; 57209469953</t>
  </si>
  <si>
    <t>Proceedings of the 2023 2nd International Conference on Augmented Intelligence and Sustainable Systems, ICAISS 2023</t>
  </si>
  <si>
    <t>https://www.scopus.com/inward/record.uri?eid=2-s2.0-85173604257&amp;doi=10.1109%2fICAISS58487.2023.10250609&amp;partnerID=40&amp;md5=f4f0ab1e992a861c7fc1a95f3e897ae6</t>
  </si>
  <si>
    <t>Voting is one of the fundamental concepts that help the people of a democratic country exercise their right to choose their leader. One way to securely conduct voting is through electronic voting systems. It acts as a digital platform that eliminates not only the need of using paper for casting votes as well as the need to gather in person. By providing each voter with a unique ID, the platform helps maintain the integrity of a vote by preventing multiple votes by the same person. An electronic voting system also comes with some obvious advantages over a paper-based approach, them being increased efficiency and reduced errors. The electronic voting system not only improves accuracy but also provides enough flexibility for the voters by facilitating the process of voting. It does so by allowing the voters of a country to vote from anywhere at any time if they have an internet-connected device. Blockchain allows for a distributed and decentralized technology with very powerful cryptographic functionalities that provide promising methodology for our Voting System. Utilizing Blockchain technology can help us relieve some concerns with the present voting systems such as fraud, multiple votes, etc. © 2023 IEEE.</t>
  </si>
  <si>
    <t>2-s2.0-85173604257</t>
  </si>
  <si>
    <t>Duong H.-L.; Nguyen-Ngoc M.-C.; Nguyen T.; Vo K.T.; Nguyen-Hoang T.-A.; Dinh N.-T.</t>
  </si>
  <si>
    <t>Duong, Hoang-Long (58669802900); Nguyen-Ngoc, Minh-Chau (58669128600); Nguyen, Thu (58733651100); Vo, Khoa Tan (57460198300); Nguyen-Hoang, Tu-Anh (35103038400); Dinh, Ngoc-Thanh (57195998372)</t>
  </si>
  <si>
    <t>58669802900; 58669128600; 58733651100; 57460198300; 35103038400; 57195998372</t>
  </si>
  <si>
    <t>EVB - Electronic Voting System Based on Blockchain Technology</t>
  </si>
  <si>
    <t>188</t>
  </si>
  <si>
    <t>10.1007/978-3-031-46749-3_24</t>
  </si>
  <si>
    <t>https://www.scopus.com/inward/record.uri?eid=2-s2.0-85175192774&amp;doi=10.1007%2f978-3-031-46749-3_24&amp;partnerID=40&amp;md5=a04f555a837f5ba731b7003adfccea5b</t>
  </si>
  <si>
    <t>Blockchain is one of the prominent technologies, the trend of blockchain in IoT application in free and fair elections creating positive changes for the public sector. IoT integration in blockchain-based electronic voting systems provides secure device authentication and real-time monitoring, ensuring security, transparency, and accuracy. We proposed solution for building an online voting system, called EVB, leverages Ethereum as a smart contract on a digital platform. Experimental results demonstrate the scalability potential of EVB by comparing processing performance and costs across different blockchain layers, including layer 1 - Ethereum, layer 2 - Polygon, and sidechain - BSC. The utilization of Merkle tree enhances security, controls user numbers, and reduces costs significantly. Additionally, the computational complexity of Optimistic Rollup suggests that switching to layer 2 is unnecessary. Account abstraction is applied to support user payments, thereby facilitating transaction fee support and laying the groundwork for the expansion of the EVB voting system on IoT environment. © The Author(s), under exclusive license to Springer Nature Switzerland AG 2023.</t>
  </si>
  <si>
    <t>2-s2.0-85175192774</t>
  </si>
  <si>
    <t>Mwansa P.; Kabaso B.</t>
  </si>
  <si>
    <t>Mwansa, Patrick (58613829200); Kabaso, Boniface (57205380411)</t>
  </si>
  <si>
    <t>58613829200; 57205380411</t>
  </si>
  <si>
    <t>6th International Conference on Artificial Intelligence, Big Data, Computing and Data Communication Systems, icABCD 2023 - Proceedings</t>
  </si>
  <si>
    <t>https://www.scopus.com/inward/record.uri?eid=2-s2.0-85172005887&amp;doi=10.1109%2ficABCD59051.2023.10220467&amp;partnerID=40&amp;md5=310a136585784ca75e1bc0b240c77a37</t>
  </si>
  <si>
    <t>Blockchain technology in electronic voting has emerged as an alternative to other electronic and paper-based voting systems to minimize inconsistencies and redundancies. However, past experiences indicate limited success due to scalability, speed, and privacy issues. This systematic literature review examines the methods, constraints, and approaches in the existing literature on blockchain-based electoral vote-counting solutions. A thorough search of pertinent databases was performed, and selected studies were assessed based on predefined inclusion and exclusion criteria. The review's findings reveal that most existing solutions employ smart contracts and various cryptographic algorithms to create secure and transparent voting systems. However, the study also pinpoints areas that require improvement, such as scalability, privacy, and accessibility. The review recommends exploring different combinations of blockchain platforms, cryptographic algorithms, and programming languages to develop secure and transparent voting systems. Additionally, future research could investigate the potential benefits and challenges of incorporating Internet of Things (IoT) devices, consensus mechanisms, and other technologies into the voting process. The review concludes that more research is needed to enhance the security and transparency of blockchain-based voting systems.  © 2023 IEEE.</t>
  </si>
  <si>
    <t>2-s2.0-85172005887</t>
  </si>
  <si>
    <t>Dubey C.; Kumar D.; Singh A.K.; Dwivedi V.K.</t>
  </si>
  <si>
    <t>Dubey, Chhaya (57226072337); Kumar, Dharmendra (57217453071); Singh, Ashutosh Kumar (57215740389); Dwivedi, Vijay Kumar (57221104181)</t>
  </si>
  <si>
    <t>57226072337; 57217453071; 57215740389; 57221104181</t>
  </si>
  <si>
    <t>Secure Electronic Polling Process Utilizing Smart Contracts</t>
  </si>
  <si>
    <t>1078 LNEE</t>
  </si>
  <si>
    <t>10.1007/978-981-99-5974-7_38</t>
  </si>
  <si>
    <t>https://www.scopus.com/inward/record.uri?eid=2-s2.0-85177842789&amp;doi=10.1007%2f978-981-99-5974-7_38&amp;partnerID=40&amp;md5=cf706797af34cdc21f1215e5ce13b105</t>
  </si>
  <si>
    <t>Today, technology has become a basic necessity for every individual in society. There were times when the internet was used only to send digital mail. We never imagined that technology would be at the tip of our fingers someday, with no long queues and no waiting times. The solution is just a few clicks away on your smartphone. The COVID-19 pandemic outbreak pushed many services online, and the need for an online voting mechanism became the need of the hour. Blockchain innovation is an approach to putting away information that makes it troublesome or difficult to change, switch, or delude the system. It eliminates the need for third-party approval by making the transaction between two parties. The existing electronic voting (e-voting) system failed to build trust among voters due to several security vulnerabilities. We offer a different model that addresses the shortcomings of both the electronic and traditional voting systems with the use of blockchain technology. It will make the voting mechanism more secure and impenetrable to tampering. In this article, we provide an improved environment for unbiased voting. The Ethereum platform is utilized along with Ganache and Metamask to set up a local blockchain network and transaction records. © The Author(s), under exclusive license to Springer Nature Singapore Pte Ltd 2023.</t>
  </si>
  <si>
    <t>2-s2.0-85177842789</t>
  </si>
  <si>
    <t>Madhuri A.; Lakshmi P.R.; John P.; Ganesh T.; Asma S.; Nahila P.</t>
  </si>
  <si>
    <t>Madhuri, A. (57210288882); Lakshmi, Patnala Rajya (59009036800); John, Patchala (59009236300); Ganesh, Tadapaneni (59009637100); Asma, Shaik (59010243000); Nahila, Pathan (59010043000)</t>
  </si>
  <si>
    <t>57210288882; 59009036800; 59009236300; 59009637100; 59010243000; 59010043000</t>
  </si>
  <si>
    <t>https://www.scopus.com/inward/record.uri?eid=2-s2.0-85191846965&amp;doi=10.1109%2fICIMIA60377.2023.10425872&amp;partnerID=40&amp;md5=76371408ac138517cfdbef651829272d</t>
  </si>
  <si>
    <t>Election administration has undergone a revolution as a result of the development of digital technology, with electronic voting (eVoting) systems emerging as a significant and ground-breaking replacement for the conventional paper-based procedures. Due to its potential to increase security, transparency, and voter confidence in the electoral process, the integration of blockchain technology into eVoting systems has attracted a lot of attention in this context. In order to address the inherent difficulties and weaknesses prevalent in conventional voting systems, this research offers an electronic voting system (eVoting system) that makes use of blockchain technology's capabilities. The suggested system makes use of the core characteristics of blockchain, such as decentralization, immutability, and cryptographic security, to provide a robust and open platform for the collection and tabulation of votes. This eVoting system's noteworthy characteristics include real-time result verification, anonymous and tamper-proof vote recording, and secure voter authentication. Blockchain's distributed ledger technology makes sure that every vote is recorded in a way that is transparent, verifiable, and immune to manipulation - all while preserving the voter's privacy. Additionally, the use of smart contracts in this system automates a number of voting-related tasks, doing away with the need for middlemen and improving the effectiveness of the overall election process. In summary, incorporating blockchain technology into electronic voting has the potential to revolutionize the electoral landscape by introducing unprecedented levels of security and transparency. By facilitating secure and streamlined remote voting while preserving the integrity of the process, this blockchain-powered eVoting system seeks to strengthen democratic practices and instill confidence in the electoral process in our digital era.  © 2023 IEEE.</t>
  </si>
  <si>
    <t>2-s2.0-85191846965</t>
  </si>
  <si>
    <t>Deep S.M.U.; Hosen M.M.; Nisa M.; Hussain M.G.; Shiren Y.</t>
  </si>
  <si>
    <t>Deep, Shekh Minhaz Uddin (57221529925); Hosen, Md Mosharof (58637709500); Nisa, Mohimatun (58637616500); Hussain, Md Gulzar (57208012819); Shiren, Ye (57275094700)</t>
  </si>
  <si>
    <t>57221529925; 58637709500; 58637616500; 57208012819; 57275094700</t>
  </si>
  <si>
    <t>2023 International Conference on Digital Applications, Transformation and Economy, ICDATE 2023</t>
  </si>
  <si>
    <t>https://www.scopus.com/inward/record.uri?eid=2-s2.0-85173605618&amp;doi=10.1109%2fICDATE58146.2023.10248479&amp;partnerID=40&amp;md5=9ccdc78814cc99c5c59dade80eef5b96</t>
  </si>
  <si>
    <t>For a very long time, it has been a difficult task to construct a voting machine system that is both secure and fair, maintaining the confidentiality of the various voting methods that are currently in use while also maintaining the accountability and adaptability of the electrical components. This piece of work presented a procedure for an election in a faraway place that must be secure, deniable, irrevocable, user-friendly, and convenient. As a consequence of this, members of the voting public can vote for their preferred candidate without being required to carry out the procedure in person. Campaigns for the upcoming election will make use of this framework. This system will make use of two different blockchains, both of which will communicate with one another: the Ethereum platform, which is accessible to the general public, and the Quorum blockchain, which is not. The technology of private blockchains will be operated by an autonomous organization. All of these different blockchain technologies send the necessary data to the public blockchain technology, which seems to be able to process a variety of voting data. This framework makes it possible to use encrypted information effectively with the SHA-256 method, thereby protecting both the confidentiality of the information and the knowledge it contains.  © 2023 IEEE.</t>
  </si>
  <si>
    <t>2-s2.0-85173605618</t>
  </si>
  <si>
    <t>Nikhare R.V.; Chandavarkar B.R.</t>
  </si>
  <si>
    <t>Nikhare, Rohit Vijay (58765336500); Chandavarkar, B.R. (36617074200)</t>
  </si>
  <si>
    <t>58765336500; 36617074200</t>
  </si>
  <si>
    <t>2023 14th International Conference on Computing Communication and Networking Technologies, ICCCNT 2023</t>
  </si>
  <si>
    <t>https://www.scopus.com/inward/record.uri?eid=2-s2.0-85179847815&amp;doi=10.1109%2fICCCNT56998.2023.10307550&amp;partnerID=40&amp;md5=e7f76f6688a6162f4d200a4077dc3d07</t>
  </si>
  <si>
    <t>Voting holds immense importance in any democracy, serving as the bedrock of any country's democratic structure. It possesses the transformative potential to shape the nation's future. However, the history of elections and the voting process has witnessed significant developments. Initially, paper ballots and laborious counting methods were employed, but they faced severe criticism due to fraudulent practices and booth capturing. To address the shortcomings of the paper ballot system, Electronic Voting Machines (EVMs) emerged as a technological advancement. EVMs addressed paper ballot drawbacks but concerns persist over hacking, fraud, software programming, manufacturer affiliations, machine security, and vote storage. An alternative to the prevalent EVM system is a blockchain-based voting system, although it has limitations. The primary objective of this paper is to present the working of traditional, EVM, and blockchain-based voting systems. Finally, the objective is to present a comparison between traditional, EVM, and blockchain-based voting systems. © 2023 IEEE.</t>
  </si>
  <si>
    <t>2-s2.0-85179847815</t>
  </si>
  <si>
    <t>Waniya J.S.; Palmer M.; Kathrine G.J.W.; Basil Xavier S.; Aarthi S.</t>
  </si>
  <si>
    <t>Waniya, Joel Sanjeev (58538123600); Palmer, Matthew (57200216123); Kathrine, G Jaspher W. (57130545500); Basil Xavier, S. (57216799588); Aarthi, Shilpa (57281533900)</t>
  </si>
  <si>
    <t>58538123600; 57200216123; 57130545500; 57216799588; 57281533900</t>
  </si>
  <si>
    <t>Proceedings of the 8th International Conference on Communication and Electronics Systems, ICCES 2023</t>
  </si>
  <si>
    <t>https://www.scopus.com/inward/record.uri?eid=2-s2.0-85168142384&amp;doi=10.1109%2fICCES57224.2023.10192776&amp;partnerID=40&amp;md5=39b6896505beded5910b4a73275cb50f</t>
  </si>
  <si>
    <t>Online voting system using blockchain with integration of biometric authentication have emerged as a promising solution to address the challenges of online voting such as preventing fraud and maintaining the integrity of the voting results. Blockchain technology provides a high level of security and transparency, making it difficult for hackers to manipulate or alter the voting results. Biometric authentication, on the other hand, ensures that only eligible voters can cast their votes, preventing double voting and other forms of fraud. Despite the potential benefits of using blockchain technology and biometric authentication for online voting, there are still challenges that need to be addressed. These challenges include ensuring that the system is accessible and user-friendly to all voters, protecting against cyberattacks, ensuring compliance with legal and regulatory requirements, and maintaining voter privacy. The objective of this proposed online voting system using blockchain with biometric authentication is to create a secure and reliable voting system that is accessible and user-friendly to all voters, while maintaining the privacy and integrity of the voting process. The system will use blockchain technology to create a tamper-proof and auditable record of the votes, and biometric authentication to ensure that only eligible voters can cast their votes. The system will also incorporate additional security measures such as encryption and multifactor authentication to protect against cyberattacks and ensure compliance with legal and regulatory requirements. By addressing these challenges, this proposed online voting system using blockchain with biometric authentication has the potential to increase voter confidence and trust in the election process. © 2023 IEEE.</t>
  </si>
  <si>
    <t>2-s2.0-85168142384</t>
  </si>
  <si>
    <t>Maheswari A.; Patel V.; Moghe N.; Jagtap S.</t>
  </si>
  <si>
    <t>Maheswari, Aryan (58939926900); Patel, Vedhanshu (58939912100); Moghe, Nishant (58939912000); Jagtap, Sheetal (57191876869)</t>
  </si>
  <si>
    <t>58939926900; 58939912100; 58939912000; 57191876869</t>
  </si>
  <si>
    <t>Exploring the implementation of a Blockchain-Based Election Conducting and Management System (BCECMS) to improve election security and transparency</t>
  </si>
  <si>
    <t>2023 6th IEEE International Conference on Advances in Science and Technology, ICAST 2023</t>
  </si>
  <si>
    <t>10.1109/ICAST59062.2023.10455039</t>
  </si>
  <si>
    <t>https://www.scopus.com/inward/record.uri?eid=2-s2.0-85187793860&amp;doi=10.1109%2fICAST59062.2023.10455039&amp;partnerID=40&amp;md5=5e9c7583cb6db10a5d3124e7aca9c6c1</t>
  </si>
  <si>
    <t>The revolutionary potential of blockchain technology is investigated in relation to elections in this review research. It looks at the Blockchain-Based Election Conducting and Management System (BCECMS) to improve election security and transparency. After a brief introduction that sets up the situation, the study provides important information on the challenges that traditional voting systems face. The discussion of how blockchain technology will revolutionise voting is then introduced, allowing for a detailed investigation of the BCECMS. The BCECMS section contains an overview of the system as well as details on its fundamental components and functionality, including voting, results verification, voter registration, and authentication. The importance of permanent voter identity, open access to voting records, and encryption for privacy protection are emphasised. It also addresses the administrative and legal matters involved in implementing such cutting-edge technologies. The study acknowledges the challenges and concerns associated with blockchain-based voting systems while providing information on potential roadblocks. Additionally, it looks ahead to potential advancements and directions for future study. In this article, the potential effects of blockchain-based voting systems on the electoral process are summarised. It provides a roadmap for secure and open elections in the age of technology and is a priceless tool for academics, policymakers, and election administrators. © 2023 IEEE.</t>
  </si>
  <si>
    <t>2-s2.0-85187793860</t>
  </si>
  <si>
    <t>Zhang J.; Wu C.; Yang J.; Luo L.</t>
  </si>
  <si>
    <t>Zhang, Jingyu (57189660023); Wu, Chenghao (58983772700); Yang, Jin (58943822100); Luo, Lailong (56257950500)</t>
  </si>
  <si>
    <t>57189660023; 58983772700; 58943822100; 56257950500</t>
  </si>
  <si>
    <t>Proceedings of the International Conference on Parallel and Distributed Systems - ICPADS</t>
  </si>
  <si>
    <t>https://www.scopus.com/inward/record.uri?eid=2-s2.0-85190271462&amp;doi=10.1109%2fICPADS60453.2023.00105&amp;partnerID=40&amp;md5=3f83f88af7647d1884add107d83307a4</t>
  </si>
  <si>
    <t>E-Voting systems play a vital role in various communities, aiming to enhance the efficiency, transparency, and citizen engagement in elections. However, as technology advances, ensuring the security and reliability of e-voting systems becomes profound. While researchers have explored the integration of blockchain technology to improve e-voting systems, there still are technical challenges, particularly regarding voters' privacy, ballots' confidentiality, and system performance. To address these challenges, we propose SvaVoting, an innovative blockchain-based e-voting scheme. SvaVoting utilizes the Borda counting method and the identity-based ring signature based on symmetric primitives to anonymously verify the validity of the voter's identity and ballot format. In addition, we introduce secret sharing and a Cloud Service Provider (CSP) to conduct the final counting while preserving the privacy of the ballots. All users in the system can verify the results of CSP calculations, thereby meeting security goals such as correctness, unforgeability, anonymity and verifiability. The identity-based ring signature in our scheme provides 128-bit security, and even it can work in a quantum computing environment. Experimental results demonstrate that our solution significantly enhances the security and performance of e-voting systems, offering a practical path forward for future e-voting systems. © 2023 IEEE.</t>
  </si>
  <si>
    <t>2-s2.0-85190271462</t>
  </si>
  <si>
    <t>Kaladevi P.; Shreemathi N.R.; Sa S.H.; Muhammed Afzal K.</t>
  </si>
  <si>
    <t>Kaladevi, P. (57200696934); Shreemathi, N.R. (58618347400); Sa, Sanjhey Hariram (58618074500); Muhammed Afzal, K. (58618074600)</t>
  </si>
  <si>
    <t>57200696934; 58618347400; 58618074500; 58618074600</t>
  </si>
  <si>
    <t>Proceedings of the 5th International Conference on Inventive Research in Computing Applications, ICIRCA 2023</t>
  </si>
  <si>
    <t>https://www.scopus.com/inward/record.uri?eid=2-s2.0-85172190317&amp;doi=10.1109%2fICIRCA57980.2023.10220680&amp;partnerID=40&amp;md5=3e7f69e327aae47cd6fab6cb155dd1c5</t>
  </si>
  <si>
    <t>As a means of making elections more accessible and more convenient for voters, the use of online voting systems has grown in recent years. However, maintaining these systems' accuracy and security remains a significant obstacle. A face-and-email OTP-based voting system based on Convolutional Neural Network (CNN) methodology is proposed in this study to address these issues. Facial recognition and email OTP verification are used to verify a voter's identity and capture their face for the system. A CNN model that has been trained on a database of faces belonging to registered voters is used to perform the facial recognition process. After their identification has been confirmed, the voter may utilize the technology to cast their ballot. An additional layer of security and protection against potential fraud or hacking is provided by the combination of email OTP verification and facial recognition. In addition, the privacy and accuracy of the voting process are guaranteed by making use of a secure database and a user-friendly interface. The legal and ethical ramifications of incorporating facial recognition technology into a voting system, including privacy concerns and the possibility of algorithmic bias, must be taken into account during system design and implementation. A face-and-email OTP-based voting system based on CNN methodology provides an effective and secure option for online voting while preserving voter privacy and accuracy. © 2023 IEEE.</t>
  </si>
  <si>
    <t>2-s2.0-85172190317</t>
  </si>
  <si>
    <t>Jafar U.; Aziz M.J.A.; Shukur Z.; Hussain H.A.</t>
  </si>
  <si>
    <t>Jafar, Uzma (57222131952); Aziz, Mohd Juzaiddin Ab (57218118379); Shukur, Zarina (8230989000); Hussain, Hafiz Adnan (57224529548)</t>
  </si>
  <si>
    <t>57222131952; 57218118379; 8230989000; 57224529548</t>
  </si>
  <si>
    <t>Proceedings of the International Conference on Electrical Engineering and Informatics</t>
  </si>
  <si>
    <t>https://www.scopus.com/inward/record.uri?eid=2-s2.0-85182284311&amp;doi=10.1109%2fICEEI59426.2023.10346804&amp;partnerID=40&amp;md5=93d2a0c08a94782616668d56829c25f9</t>
  </si>
  <si>
    <t>Electronic voting systems are crucial for maintaining democratic principles and ensuring transparency in modern democracies. Initially designed for secure and decentralized record-keeping, blockchain technology holds significant potential for revolutionizing the voting process by providing tamper-resistant and auditable ledgers. To this end, our research proposes a robust blockchain platform to enhance the security and affordability of electronic voting. The platform's architecture leverages the innovative Zero-Knowledge Succinct Non-Interactive Argument of Knowledge (ZK-SNARK) algorithm to enhance privacy and security while minimizing computational overhead. By integrating ZK-SNARKs, we enable voters to prove their eligibility and vote correctness without disclosing their votes. Our proposed platform also incorporates circuit design optimizations and pairing-friendly elliptic curves, using efficient cryptographic curves like the alt-bn128 or similar options suitable for ZK-SNARKs. This approach ensures the integrity and authenticity of the voting process. This paper offers a comprehensive understanding of the challenges posed by traditional voting systems, outlines the architecture of the proposed blockchain platform, and details the optimized implementation of the ZK-SNARK algorithm. Our research aims to advance secure, cost-effective electronic voting systems that enable inclusive and trustworthy elections. © 2023 IEEE.</t>
  </si>
  <si>
    <t>2-s2.0-85182284311</t>
  </si>
  <si>
    <t>Tsai C.; Song K.</t>
  </si>
  <si>
    <t>Tsai, Chenqing (58630404100); Song, Kai (58630723100)</t>
  </si>
  <si>
    <t>58630404100; 58630723100</t>
  </si>
  <si>
    <t>2023 IEEE 6th International Conference on Computer and Communication Engineering Technology, CCET 2023</t>
  </si>
  <si>
    <t>https://www.scopus.com/inward/record.uri?eid=2-s2.0-85181152668&amp;doi=10.1109%2fCCET59170.2023.10335141&amp;partnerID=40&amp;md5=fe5aedec447ab6f793597556478602fa</t>
  </si>
  <si>
    <t>Network technology is changing with each passing day, and informatization has penetrated in life, which has promoted the development of electronic voting and brought new security tests to the voting system. The continuous development of blockchain technology has gradually developed from Bitcoin as the core support to other fields. The characteristics of decentralization make it a new development direction of electronic voting technology. Based on this, through theoretical analysis, this paper expects to design a relatively safe electronic voting process based on blockchain, and further solve the security problems in the system through auxiliary technology. The system uses the PFBT consensus algorithm to complete the synchronization and consistency problem, which solves the problem of large resource consumption and low data processing efficiency. The POW consensus algorithm enables the system to better meet the voting data processing needs. The design also uses SHA-256 to calculate the hash value, ECDSA algorithm for encryption and decryption, and uses the public key to encrypt the identity information of each voter. At the same time, blind signatures are used in electronic voting to prevent signers or other malicious parties from manipulating or leaking voters' voting results through signature information, which improves the security, privacy protection and fairness of the system. © 2023 IEEE.</t>
  </si>
  <si>
    <t>2-s2.0-85181152668</t>
  </si>
  <si>
    <t>Arora D.; Ruchi; Wasson V.</t>
  </si>
  <si>
    <t>Arora, Divyam (58765558400); Ruchi (56126490500); Wasson, Vikas (56862145100)</t>
  </si>
  <si>
    <t>58765558400; 56126490500; 56862145100</t>
  </si>
  <si>
    <t>https://www.scopus.com/inward/record.uri?eid=2-s2.0-85179838559&amp;doi=10.1109%2fICCCNT56998.2023.10307528&amp;partnerID=40&amp;md5=0cb0b2ae52f24d659ed5258ef67ad6d4</t>
  </si>
  <si>
    <t>Elections are an important way of conveying one's choice in a democratic system. Many new technologies have been introduced to carry out the process of elections over the years. Even after so many developments in the voting system, there are still many issues faced regarding the results of voting. The voting approaches available are vulnerable to malfunctions and the results of voting are not reliable. This paper compares the different methods of voting while discussing their advantages and drawbacks. Blockchain based polling is a decentralized voting system which offers transparency and protection from any malpractice. The voting results obtained from this process are reliable. An Ethereum platform based decentralized application (DApp) along with a smart contract in solidity is proposed in this work to execute the process of voting through blockchain based technology. © 2023 IEEE.</t>
  </si>
  <si>
    <t>2-s2.0-85179838559</t>
  </si>
  <si>
    <t>Homoliak I.; Li Z.; Szalachowski P.</t>
  </si>
  <si>
    <t>Homoliak, Ivan (56201391100); Li, Zengpeng (56660042000); Szalachowski, Pawel (26768295300)</t>
  </si>
  <si>
    <t>56201391100; 56660042000; 26768295300</t>
  </si>
  <si>
    <t>Proceedings - 2023 IEEE International Conference on Blockchain, Blockchain 2023</t>
  </si>
  <si>
    <t>https://www.scopus.com/inward/record.uri?eid=2-s2.0-85185558657&amp;doi=10.1109%2fBlockchain60715.2023.00054&amp;partnerID=40&amp;md5=9a65b5eddad2a4c54421694222bf2152</t>
  </si>
  <si>
    <t>Voting is a means to agree on a collective decision based on available choices (e.g., candidates), where participants agree to abide by their outcome. To improve some features of e-voting, decentralized blockchain-based solutions can be employed, where the blockchain represents a public bulletin board that in contrast to a centralized bulletin board provides extremely high availability, censorship resistance, and correct code execution. A blockchain ensures that all entities in the voting system have the same view of the actions made by others due to its immutability and append-only features. The existing remote blockchain-based boardroom voting solution called Open Vote Network (OVN) provides the privacy of votes, universal &amp; End-to-End verifiability, and perfect ballot secrecy; however, it supports only 2 choices and lacks recovery from stalling participants. We present BBB-Voting, an equivalent blockchain-based approach for decentralized voting such as OVN, but in contrast to it, BBB-Voting supports 1-out-of-k choices and provides robustness that enables recovery from stalling participants. We make a cost-optimized implementation using an Ethereum-based environment respecting Ethereum Enterprise Alliance standards, which we compare with OVN and show that our work decreases the costs for voters by 13.5% in normalized gas consumption. Finally, we show how BBB-Voting can be extended to support the number of participants limited only by the expenses paid by the authority and the computing power to obtain the tally.  © 2023 IEEE.</t>
  </si>
  <si>
    <t>2-s2.0-85185558657</t>
  </si>
  <si>
    <t>Larriba A.M.; López D.</t>
  </si>
  <si>
    <t>Larriba, Antonio M. (57217481163); López, Damián (7201718727)</t>
  </si>
  <si>
    <t>57217481163; 7201718727</t>
  </si>
  <si>
    <t>A Solidity implementation of TAVS</t>
  </si>
  <si>
    <t>Frontiers in Blockchain</t>
  </si>
  <si>
    <t>1105119</t>
  </si>
  <si>
    <t>10.3389/fbloc.2023.1105119</t>
  </si>
  <si>
    <t>https://www.scopus.com/inward/record.uri?eid=2-s2.0-85177889170&amp;doi=10.3389%2ffbloc.2023.1105119&amp;partnerID=40&amp;md5=3e0cad1534894204d826142ce7da4e71</t>
  </si>
  <si>
    <t>We present a Solidity smart contract implementation of the TAVS e-voting protocol. The Two Authorities Electronic Voting Scheme (TAVS) is a voting scheme that achieves universal verifiability with a reduced time-complexity both for the elector and the voting system. TAVS security derives from the RSA cryptosystem it employs, and the assumption of two entities that do not share information. We present a Solidity implementation which replaces one of these entities with an immutable smart contract in Ethereum based networks. By doing so, our implementation extends the security properties of TAVS and achieves a higher degree of resilience, verifiability, and availability. We open source the code of the implementation. Copyright © 2023 Larriba and López.</t>
  </si>
  <si>
    <t>2-s2.0-85177889170</t>
  </si>
  <si>
    <t>Kovacevic A.; Keco D.</t>
  </si>
  <si>
    <t>Kovacevic, Aldin (57362099800); Keco, Dino (57192431250)</t>
  </si>
  <si>
    <t>57362099800; 57192431250</t>
  </si>
  <si>
    <t>2023 29th International Conference on Information, Communication and Automation Technologies, ICAT 2023 - Proceedings</t>
  </si>
  <si>
    <t>https://www.scopus.com/inward/record.uri?eid=2-s2.0-85165960749&amp;doi=10.1109%2fICAT57854.2023.10171273&amp;partnerID=40&amp;md5=5539d268953235beb96f94f6ec676d85</t>
  </si>
  <si>
    <t>Due to increasingly widespread electoral corruption, citizens are slowly starting to lose trust in the fairness of democratic elections. The main objective of VoteChain is the elimination of the aspect of trust from the electoral process, in order to make voting more secure, transparent, and easily accessible. This paper proposes and implements a robust system that enhances voting efficiency by creating an electronic platform on top of a distributed Bitcoin Cash blockchain ledger. Blockchain represents a time-stamped series of immutable data records shared across a distributed network. When utilized in the context of voting, it guarantees full anonymity, vote integrity, and a fair, incontrovertible ledger with verifiable election results to all voters. Moreover, the system offers the ability to vote via any Internet-enabled computer or smartphone, dramatically decreasing the overall election organization costs. The system is envisioned as an application that connects to the Bitcoin Cash blockchain network via a custom feature-rich library. After discussing the system's characteristics, design, and underlying technology, this paper presents an example election scenario explaining how VoteChain works in-depth. In the end, the system's possible shortcomings are outlined, along with its prospective evolution and potential improvements that can be implemented.  © 2023 IEEE.</t>
  </si>
  <si>
    <t>2-s2.0-85165960749</t>
  </si>
  <si>
    <t>Swar S.; Shinde S.; Reddy A.B.S.K.; Nimkar P.; Lotlikar T.</t>
  </si>
  <si>
    <t>Swar, Sarveshaa (58939588300); Shinde, Sanika (58940339100); Reddy, A. Bharat S.K. (58940130100); Nimkar, Parag (58940130200); Lotlikar, Trupti (57203788891)</t>
  </si>
  <si>
    <t>58939588300; 58940339100; 58940130100; 58940130200; 57203788891</t>
  </si>
  <si>
    <t>https://www.scopus.com/inward/record.uri?eid=2-s2.0-85187802877&amp;doi=10.1109%2fICAST59062.2023.10455047&amp;partnerID=40&amp;md5=8d2d4f145ce5e46178ef1292a0b68ef5</t>
  </si>
  <si>
    <t>Blockchain technology offers a promising solution to concerns about e-voting systems. Its decentralized and immutable nature ensures secure unalterable recording of votes enhancing protection against malicious attacks and boosting public trust with transparent audit trails. With smart contracts the system automates voting and tallying, reducing human intervention risks. Our blockchain-based e-voting system prioritizes voter anonymity automated user-verification blending transparency in vote counts with voter confidentiality. This approach, shown to be feasible and advantageous, could be a pivotal shift for the future of democratic elections, emphasizing integrity and transparency. © 2023 IEEE.</t>
  </si>
  <si>
    <t>2-s2.0-85187802877</t>
  </si>
  <si>
    <t>ElSheikh M.; Youssef A.M.</t>
  </si>
  <si>
    <t>ElSheikh, Muhammad (57201423904); Youssef, Amr M. (7101875996)</t>
  </si>
  <si>
    <t>57201423904; 7101875996</t>
  </si>
  <si>
    <t>Dispute-Free Scalable Open Vote Network Using zk-SNARKs</t>
  </si>
  <si>
    <t>13412 LNCS</t>
  </si>
  <si>
    <t>10.1007/978-3-031-32415-4_31</t>
  </si>
  <si>
    <t>https://www.scopus.com/inward/record.uri?eid=2-s2.0-85172670759&amp;doi=10.1007%2f978-3-031-32415-4_31&amp;partnerID=40&amp;md5=ec1d3fb08bdcc2594af62d0bf8174c20</t>
  </si>
  <si>
    <t>The Open Vote Network is a self-tallying decentralized e-voting protocol suitable for boardroom elections. Currently, it has two Ethereum-based implementations: the first, by McCorry et al., has a scalability issue since all the computations are performed on-chain. The second implementation, by Seifelnasr et al., solves this issue partially by assigning a part of the heavy computations to an off-chain untrusted administrator in a verifiable manner. As a side effect, this second implementation became not dispute-free; there is a need for a tally dispute phase where an observer interrupts the protocol when the administrator cheats, i.e., announces a wrong tally result. In this work, we propose a new smart contract design to tackle the problems in the previous implementations by (i) preforming all the heavy computations off-chain hence achieving higher scalability, and (ii) utilizing zero-knowledge Succinct Non-interactive Argument of Knowledge (zk-SNARK) to verify the correctness of the off-chain computations, hence maintaining the dispute-free property. To demonstrate the effectiveness of our design, we develop prototype implementations on Ethereum and conduct multiple experiments for different implementation options that show a trade-off between the zk-SNARK proof generation time and the smart contract gas cost, including an implementation in which the smart contract consumes a constant amount of gas independent of the number of voters. © 2023, International Financial Cryptography Association.</t>
  </si>
  <si>
    <t>2-s2.0-85172670759</t>
  </si>
  <si>
    <t>Judgi T.; Anitha R.; Padma S.; Nishanthi G.; Irin Sherly S.</t>
  </si>
  <si>
    <t>Judgi, T. (56419912800); Anitha, R. (57574108300); Padma, S. (55355612000); Nishanthi, G. (58964056300); Irin Sherly, S. (57758931300)</t>
  </si>
  <si>
    <t>56419912800; 57574108300; 55355612000; 58964056300; 57758931300</t>
  </si>
  <si>
    <t>Proceedings of the 2023 International Conference on Innovative Computing, Intelligent Communication and Smart Electrical Systems, ICSES 2023</t>
  </si>
  <si>
    <t>https://www.scopus.com/inward/record.uri?eid=2-s2.0-85190496888&amp;doi=10.1109%2fICSES60034.2023.10465374&amp;partnerID=40&amp;md5=b0d0888b458c3d1c93ae35d68deab8f3</t>
  </si>
  <si>
    <t>The usage of a technology known as blockchain, which offers an advantage in terms of technology and is becoming more prevalent in the industries of digital money and monetary transaction. The blockchain is used to keep track of transactions, and these records may be used to verify that a contract's terms are legitimate. The simple accessibility of blockchain applications that are built on top of other types of technology, such as the electronic voting system, is the major emphasis of this research. As an illustration, the traditional way of electronic voting has been afflicted by a variety of issues and limits for a very long time. In order to build a trustworthy electronic voting system, a decentralized application that is helped by blockchain technology has been developed. This application offers improved equality, honesty, and adaptability in comparison to the current method. This research presents a novel secured distributed database for the purpose of storing information pertaining to voters. The information pertaining to each voter will be saved in the database in conjunction with a secret key and an electronic signature. In the first part of this article, we investigate how well a selection of well-known blockchain frameworks function when used as a blockchain service. Then, as a solution to these issues, we provide a cutting-edge electronic voting system that is based on blockchain technology. This study analyses the deployment of a blockchain-based technology that enhances election security while lowering related costs in order to investigate the possible uses of distributed ledger technology. In conclusion, but certainly not least, the blockchain-based technology allows reliable durability, secrecy, and accountability, which improves system stability and security and lowers the cost of organizing elections on a national scale. © 2023 IEEE.</t>
  </si>
  <si>
    <t>2-s2.0-85190496888</t>
  </si>
  <si>
    <t>Ndlovu S.; Sitsha S.M.G.; Nleya S.M.; Dube S.S.; Zengeya T.; Marabada N.; Mutengeni J.; Mapenduka W.</t>
  </si>
  <si>
    <t>Ndlovu, Siqabukile (58135462600); Sitsha, Sicelo M.G. (59238469600); Nleya, Sindiso M. (55549729900); Dube, Samkeliso S. (58136770400); Zengeya, Tsitsi (59151116100); Marabada, Namatirai (59237861600); Mutengeni, Joseph (58136546400); Mapenduka, Wellington (57205388735)</t>
  </si>
  <si>
    <t>58135462600; 59238469600; 55549729900; 58136770400; 59151116100; 59237861600; 58136546400; 57205388735</t>
  </si>
  <si>
    <t>Proceedings of 2023 2nd Zimbabwe Conference on Information Communication and Technology, ZCICT 2023</t>
  </si>
  <si>
    <t>https://www.scopus.com/inward/record.uri?eid=2-s2.0-85199881744&amp;doi=10.1109%2fZCICT59466.2023.10528421&amp;partnerID=40&amp;md5=a7331685c9dc236a5d4be1d9673a0b42</t>
  </si>
  <si>
    <t>The need for a blockchain-based e-voting system arises from the limitations and vulnerabilities associated with traditional voting methods. While paper-based voting has been the conventional approach for centuries, it is not without its challenges. These challenges include security risks, lack of transparency, limited accessibility and identity verification and privacy concerns. The study shows how blockchain can be implemented in the voting scene and also be able to mitigate the challenges brought about by the paper-based voting system. The methodology employed is linked to software development methodologies. The major findings include the improvement of voting systems in terms of security, transparency and auditability of elections. The use of this research can result in improved election processes.  © 2023 IEEE.</t>
  </si>
  <si>
    <t>2-s2.0-85199881744</t>
  </si>
  <si>
    <t>Liu Z.; Zhang X.; Lao L.; Li G.; Xiao B.</t>
  </si>
  <si>
    <t>Liu, Zhonghao (57421672100); Zhang, Xinwei (57239249100); Lao, Laphou (57214946034); Li, Guyue (56230937800); Xiao, Bin (55126744600)</t>
  </si>
  <si>
    <t>57421672100; 57239249100; 57214946034; 56230937800; 55126744600</t>
  </si>
  <si>
    <t>IEEE International Conference on Communications</t>
  </si>
  <si>
    <t>2023-May</t>
  </si>
  <si>
    <t>https://www.scopus.com/inward/record.uri?eid=2-s2.0-85178316217&amp;doi=10.1109%2fICC45041.2023.10279692&amp;partnerID=40&amp;md5=ce685de0bfaa4ea20f7f3d99ad2ed398</t>
  </si>
  <si>
    <t>Blockchain technology can construct a distributed and trusted ledger, which can be used for electronic voting (E-voting) systems to ensure the security of voting data and improve government credibility. However, existing blockchain-based solutions cannot fully fulfill five core requirements in E-voting, i.e., auditability, privacy, authentication, correctness, and unreusability, which make them unpractical in the reality. In this paper, we propose a Double Blockchain-based E-voting (DBE-voting) system, which consists of a private blockchain and a public blockchain. In the proposed system, the voter information is only recorded in the private blockchain for further auditing and the voting results are recorded in both blockchains. The voter's privacy can be protected in the private blockchain while the voting results can be queried in the public blockchain for verifying the correctness of the election process. Moreover, the ballot recorded in both blockchains is signed with a valid linkable ring signature to ensure authentication and unreusability. We propose an on-chain and off-chain hybrid storage mechanism to ensure the consistency and correctness of voting data in two blockchains. Experimental results demonstrate that the throughput of our system can reach 29 transactions per second when the block size is 512 KB. The security analysis shows that the DBE-voting is the first blockchain-based system that can meet all five requirements simultaneously.  © 2023 IEEE.</t>
  </si>
  <si>
    <t>2-s2.0-85178316217</t>
  </si>
  <si>
    <t>Thirumaran M.; Tiroumalmouroughane S.; Sathish Kanna M.</t>
  </si>
  <si>
    <t>Thirumaran, M. (34880981200); Tiroumalmouroughane, S. (57192104295); Sathish Kanna, M. (58703833000)</t>
  </si>
  <si>
    <t>34880981200; 57192104295; 58703833000</t>
  </si>
  <si>
    <t>Secure Online Voting System Using Blockchain</t>
  </si>
  <si>
    <t>10.4028/p-3r5fdk</t>
  </si>
  <si>
    <t>https://www.scopus.com/inward/record.uri?eid=2-s2.0-85177473605&amp;doi=10.4028%2fp-3r5fdk&amp;partnerID=40&amp;md5=f3ec5ab9981855c8808ddc550c3f3389</t>
  </si>
  <si>
    <t>In large democracy like India with about 83.4 crore voters it is estimated that about 50,000 crore rupees is spent on election and it takes about 6 weeks to conduct election. So the approach of election followed in India is costly both in terms of time and money. In order to reduce the cost of time and money, in last few decades numerous methods have already been developed and one of them is to use online voting system that providers the comfort of voting from remote location. But traditional online system has its own drawbacks like data tampering, privacy breach, etc. Blockchain technology is proposed, that incorporates cryptographic properties. Blockchain technology is simply defined as a decentralized, distributed ledger that maintains the provenance of a digital asset and is considered to be utmost secure. To avoid single point of failure, two step authentication process is used which include OTP verification and Biometric authentication. To ensure the anonymity of the votes, Identity-based ring signature scheme is used. © 2023 Trans Tech Publications Ltd, Switzerland.</t>
  </si>
  <si>
    <t>2-s2.0-85177473605</t>
  </si>
  <si>
    <t>Rashid M.; Rasool I.; Zafar N.A.; Alkhammash E.</t>
  </si>
  <si>
    <t>Rashid, Muhammad (57221707362); Rasool, Imran (58847611500); Zafar, Nazir Ahmad (24345723200); Alkhammash, Eman (56690321000)</t>
  </si>
  <si>
    <t>57221707362; 58847611500; 24345723200; 56690321000</t>
  </si>
  <si>
    <t>2023 2nd International Conference on Emerging Trends in Electrical, Control, and Telecommunication Engineering, ETECTE 2023 - Proceedings</t>
  </si>
  <si>
    <t>https://www.scopus.com/inward/record.uri?eid=2-s2.0-85184853505&amp;doi=10.1109%2fETECTE59617.2023.10396747&amp;partnerID=40&amp;md5=a247906e1aa8dc72c0e7f0840ff8a43b</t>
  </si>
  <si>
    <t>E-voting systems is great step toward maintaining democracy of countries because they are providing security, privacy, accessibility and fast countability. Blockchain and Internet of Things (IoT) increase further reliability because Blockchain makes voting more transparent and immutable. A mistake like alteration of results, miscounting and less privacy in system can cause huge loss of money, time, faith and effort of human beings. To tackle these errors our system must be correct. Therefore, we address problem related to correctness of e-voting system and try to ensure correctness using SPIN model checker by doing its formal verification. E-voting system are proposed with many different approaches in different studies and those system verifications are done using different model checking tools. But no one has used SPIN model checker in the area of e-voting system verification. In this work, we formally specify the e-voting system using the formal specification language, i.e., Process or Protocol Meta Language (PROMELA). We create a program graph for this process through the SPIN Model checker and describe safety properties using Linear Temporal Logic (LTL) in the form of a formula. The formal verification is performed to ensure correctness by giving the program graph and LTL formulas as input to the SPIN model checker to check whether the properties are satisfied with the program graph. © 2023 IEEE.</t>
  </si>
  <si>
    <t>2-s2.0-85184853505</t>
  </si>
  <si>
    <t>Georgiev A.; Valkanov V.</t>
  </si>
  <si>
    <t>Georgiev, Angel (58909078700); Valkanov, Vladimir (56145368700)</t>
  </si>
  <si>
    <t>58909078700; 56145368700</t>
  </si>
  <si>
    <t>2023 31st National Conference with International Participation, TELECOM 2023</t>
  </si>
  <si>
    <t>https://www.scopus.com/inward/record.uri?eid=2-s2.0-85186115568&amp;doi=10.1109%2fTELECOM59629.2023.10409673&amp;partnerID=40&amp;md5=031709b676ed2167b9382fa2f39e7a6f</t>
  </si>
  <si>
    <t>This paper will explore the ability to implement Blockchain technology within electronic voting systems. The goal of this paper is to present an overview and high-level practical solution for this development. To achieve this, aim the Estonian electronic voting system will be used as a base which we will enhance with the functionalities of smart contracts. In the research it will be made a comparison between two of the biggest Blockchain platforms - Ethereum and Cardano, which will help the scientists choose the right system. In conclusion, a small piece of smart contact code will be presented in addition to the summary, placed at the end of the document. © 2023 IEEE.</t>
  </si>
  <si>
    <t>2-s2.0-85186115568</t>
  </si>
  <si>
    <t>Khairkar S.; Yeole A.; Pawar A.; Londhe S.; Warpe S.</t>
  </si>
  <si>
    <t>Khairkar, Sujata (58653576200); Yeole, Atharv (58653666200); Pawar, Asmita (58653492700); Londhe, Sakshi (58653492800); Warpe, Santosh (57219392460)</t>
  </si>
  <si>
    <t>58653576200; 58653666200; 58653492700; 58653492800; 57219392460</t>
  </si>
  <si>
    <t>Secured and Transparent Voting System using Blockchain Technology</t>
  </si>
  <si>
    <t>https://www.scopus.com/inward/record.uri?eid=2-s2.0-85174386630&amp;partnerID=40&amp;md5=016d5401f1107dc865d5fef62980e559</t>
  </si>
  <si>
    <t>This paper presents the Voting System using Blockchain Technology. It mainly focuses on the decentralized way of voting system for the corporate elections and can be expanded further for the democratic countries like India for a trustworthy election process. In this paper, Ethereum Blockchain along with other technology stack namely Truffle, Ganache, Metamask and React is used for the development of the portal. The admin will add the candidates and their details who are willing to compete in the election. The voters need to register themselves on the portal and the admin will validate their identity. Ahead of starting the elections by the admin, the voters can cast their votes through the comfort of their place without any need to travel to the election booths. After the casting of the votes by every participant voter, the admin will stop the elections and the winner will be displayed. © Grenze Scientific Society, 2023.</t>
  </si>
  <si>
    <t>2-s2.0-85174386630</t>
  </si>
  <si>
    <t>Duran R.S.; Balbon C.B.; Balmes J.Z.E.; Castro P.B.G.; Lopez U.G.; Talosig K.A.; Noriega M.E.A.; Tubola O.D.</t>
  </si>
  <si>
    <t>Duran, Reineir S. (58608479700); Balbon, Charven B. (58608819000); Balmes, Justine Zenon E. (58608986500); Castro, Pol Brian G. (58608819100); Lopez, Unice G. (58609157700); Talosig, Kobe A. (58609677300); Noriega, Ma. Elena A. (58609327100); Tubola, Orland D. (57991569500)</t>
  </si>
  <si>
    <t>58608479700; 58608819000; 58608986500; 58608819100; 58609157700; 58609677300; 58609327100; 57991569500</t>
  </si>
  <si>
    <t>https://www.scopus.com/inward/record.uri?eid=2-s2.0-85171791337&amp;doi=10.1109%2fICIT58056.2023.10225798&amp;partnerID=40&amp;md5=c480d63aaadc73559905275cb5647ad1</t>
  </si>
  <si>
    <t>EASY E-VOTE is a student government election voting system that utilized Ethereum blockchain, IPFS (Interplanetary File System), and MetaMask. This paper addressed challenges in traditional e-voting systems by introducing blockchain technology. The Ethereum blockchain provided security and immutability, while IPFS ensured efficient and distributed data storage. MetaMask offered a user-friendly interface. Moreover, the study reviewed literature on e-voting system security, immutability, data storage, distribution, privacy, and anonymity. As part of its data gathering, the study encompassed smart contract testing and a mock election using the proposed system. These experiments demonstrated system functionality and effectiveness. Overall, EASY E-VOTE offered a promising solution for student government elections, addressing limitations of traditional e-voting systems. Blockchain, IPFS, and MetaMask contributed to system security, data integrity, and user-friendliness, making it a viable alternative for transparent and trustworthy elections.  © 2023 IEEE.</t>
  </si>
  <si>
    <t>2-s2.0-85171791337</t>
  </si>
  <si>
    <t>Lathyan M.; Sahil; Tonger R.; Sisaudia V.</t>
  </si>
  <si>
    <t>Lathyan, Mukul (59169362700); Sahil (59169827700); Tonger, Ritik (59169362800); Sisaudia, Varsha (57202718697)</t>
  </si>
  <si>
    <t>59169362700; 59169827700; 59169362800; 57202718697</t>
  </si>
  <si>
    <t>https://www.scopus.com/inward/record.uri?eid=2-s2.0-85195778209&amp;doi=10.1109%2fICAC3N60023.2023.10541641&amp;partnerID=40&amp;md5=8d20a88bf545cb1703a3ffc591b20103</t>
  </si>
  <si>
    <t>Blockchain technology is an emerging technology that has been widely used in the field of voting systems. In this paper, we propose a blockchain-based voting system for electronic voting. The proposed voting system provides a scalable, trustworthy, and reachable way to guarantee the integrity of democratic voting by utilizing the most recent blockchain technology. Moreover, a chain security mechanism is used to strengthen the security of voting transactions. Finally, the proposed system presents a viable solution to the problems that both traditional and electronic voting systems face. Blockchain technology offers several advantages for voting systems, but it also presents several challenges and limitations that need to be carefully considered and addressed to ensure the success of blockchain technology for boosting the security and transparency of the voting system. The implementation of voting methods based on blockchain technology can aid in safeguarding voters' privacy, preventing fraud, and promoting free and fair elections by using the technology's distinctive properties, such as encryption mechanisms and a decentralized network of computers. It also has substantial advantages, including the chance to modernize democracy and boost voter trust in the political process. © 2023 IEEE.</t>
  </si>
  <si>
    <t>2-s2.0-85195778209</t>
  </si>
  <si>
    <t>Li Y.; Li Y.; Hong T.; Chen Z.</t>
  </si>
  <si>
    <t>Li, Yi (58558651500); Li, Yuzhao (57201354558); Hong, Tao (57211757013); Chen, Zhihua (58558076500)</t>
  </si>
  <si>
    <t>58558651500; 57201354558; 57211757013; 58558076500</t>
  </si>
  <si>
    <t>IEEE International Symposium on Broadband Multimedia Systems and Broadcasting, BMSB</t>
  </si>
  <si>
    <t>https://www.scopus.com/inward/record.uri?eid=2-s2.0-85169455478&amp;doi=10.1109%2fBMSB58369.2023.10211580&amp;partnerID=40&amp;md5=457f1e06f81498f750ba685b417c656d</t>
  </si>
  <si>
    <t>This article aims to design and implement an anonymous electronic voting system based on blockchain. The system solves the problem of privacy protection by applying one-time ring signatures and hidden address, which were presented by Nicolas van Saberhagen in his CryptoNote. Ring signature can make the verifier only verify the legitimacy of the vote and cannot infer who sent the vote, which protects the privacy of the voter. The key image generated by one-time ring signature is used to eliminate the problem of repeated voting and ensure the principle of one person, one vote. The hidden address technology generates an anonymous address through the candidate's public key and thus encrypts the content and direction of the ballot, and only after the election is over can the candidate disclose his private key to verify the specific candidate. In addition, blockchain technology solves the problem of fairness and impartiality, and the nature of blockchain itself makes each ballot transparent and open as well as tamper-proof during the voting process. Finally, the Hyperledger Fabric platform was used and smart contracts were written in Go language, and the RuoYi framework was used for the front and back-end design of the system to implement the described voting system. © 2023 IEEE.</t>
  </si>
  <si>
    <t>2-s2.0-85169455478</t>
  </si>
  <si>
    <t>Nigmatov A.; Pradeep A.; Musulmonova N.</t>
  </si>
  <si>
    <t>Nigmatov, Abdusamad (58538150400); Pradeep, Aneesh (58193523600); Musulmonova, Nafisa (58538466300)</t>
  </si>
  <si>
    <t>58538150400; 58193523600; 58538466300</t>
  </si>
  <si>
    <t>Blockchain Technology in Improving Transparency and Efficiency in Government Operations</t>
  </si>
  <si>
    <t>15th International Conference on Electronics, Computers and Artificial Intelligence, ECAI 2023 - Proceedings</t>
  </si>
  <si>
    <t>10.1109/ECAI58194.2023.10194154</t>
  </si>
  <si>
    <t>https://www.scopus.com/inward/record.uri?eid=2-s2.0-85168124116&amp;doi=10.1109%2fECAI58194.2023.10194154&amp;partnerID=40&amp;md5=6d4089e449f69e311949219d72a889cf</t>
  </si>
  <si>
    <t>Blockchain technology has garnered significant attention and investment in various industries, including the government and public sector. This research paper explores how blockchain technology can enhance government operations by making them more transparent and efficient. A literature review and case studies of blockchain implementation in government are conducted to identify the key benefits and challenges of this technology. The paper also provides examples of blockchain applications in government, such as voting systems. This paper explores the benefits of using blockchain technology in creating a secure and transparent voting system. The proposed blockchain-based voting system uses smart contracts to automate the voting process and eliminate the need for intermediaries, ensuring the accuracy and integrity of the vote count. The use of blockchain technology also enables the creation of an immutable and transparent ledger of all voting transactions, ensuring that the election results are auditable and verifiable. The paper also discusses the potential challenges associated with implementing a blockchain-based voting system and suggests possible solutions to address these challenges. © 2023 IEEE.</t>
  </si>
  <si>
    <t>2-s2.0-85168124116</t>
  </si>
  <si>
    <t>Alves J.; Pinto A.</t>
  </si>
  <si>
    <t>Alves, João (57204717806); Pinto, António (9747183700)</t>
  </si>
  <si>
    <t>57204717806; 9747183700</t>
  </si>
  <si>
    <t>On the Implementation of a Blockchain-Assisted Academic Council Electronic Vote System</t>
  </si>
  <si>
    <t>Smart Cities</t>
  </si>
  <si>
    <t>10.3390/smartcities6010014</t>
  </si>
  <si>
    <t>https://www.scopus.com/inward/record.uri?eid=2-s2.0-85148748620&amp;doi=10.3390%2fsmartcities6010014&amp;partnerID=40&amp;md5=e2f087b4a8ad9733cebf018bdbdf5b46</t>
  </si>
  <si>
    <t>The digitisation of administrative tasks and processes is a reality nowadays, translating into added value such as agility in process management, or simplified access to stored data. The digitisation of processes of decision-making in collegiate bodies, such as Academic Councils, is not yet a common reality. Voting acts are still carried out in person, or at most in online meetings, without having a real confirmation of the vote of each element. This is particularly complex to achieve in remote meeting scenarios, where connection breaks or interruptions of audio or video streams may exist. A new digital platform was already previously proposed. It considered decision-making, by voting in Academic Councils, to be supported by a system that guarantees the integrity of the decisions taken, even when meeting online. Our previous work mainly considered the overall design. In this work, we bettered the design and specification of our previous proposal and describe the implemented prototype, and validate and discuss the obtained results. © 2023 by the authors.</t>
  </si>
  <si>
    <t>2-s2.0-85148748620</t>
  </si>
  <si>
    <t>Bhamare M.; Kulkarni P.; Mhetre A.; Shipra K.; Wani S.; Pai V.</t>
  </si>
  <si>
    <t>Bhamare, Mamta (56022896400); Kulkarni, Pradnya (54402960000); Mhetre, Abhiraj (58815262900); Shipra, Kumari (57213688757); Wani, Saurabh (58815337700); Pai, Vighnesh (58815444800)</t>
  </si>
  <si>
    <t>56022896400; 54402960000; 58815262900; 57213688757; 58815337700; 58815444800</t>
  </si>
  <si>
    <t>5th IEEE International Conference on Cybernetics, Cognition and Machine Learning Applications, ICCCMLA 2023</t>
  </si>
  <si>
    <t>https://www.scopus.com/inward/record.uri?eid=2-s2.0-85182503613&amp;doi=10.1109%2fICCCMLA58983.2023.10346825&amp;partnerID=40&amp;md5=648cf10e7ee85dd035f5da915d375a81</t>
  </si>
  <si>
    <t>Conventional voting procedures are being used for the current round of elections. They do not guarantee the voters' complete confidentiality and safety in voting. Additionally, the system does not have complete safety because it is possible for anyone to interfere with the counting of the votes and change the outcome of the election. Furthermore, this should be done in an open and honest manner. Online voting is getting increasingly common in today's society. It has the ability to save administrative costs while raising voter turnout. With Block chain technology, the current disruptive technology, voting methods may be made more robust. In this article, we have proposed a solution that uses Block chain technology and addresses all of the problems outlined in the previous sections about college elections. Blockchain technology will not only protect user's privacy and the integrity of their data, but it will also offer greater openness to the electoral process. Students often hold elections on college campuses for a variety of reasons. Blockchain technology can benefit us in that context in several ways, among them increasing transparency. With the help of Blockchain technology, we streamlined an electronic voting system to offer security and authentication while also allowing individuals to vote without having to wait in huge queues  © 2023 IEEE.</t>
  </si>
  <si>
    <t>2-s2.0-85182503613</t>
  </si>
  <si>
    <t>Muyambo E.; Baror S.O.</t>
  </si>
  <si>
    <t>Muyambo, Edmore (58531050300); Baror, Stacey Omeleze (55971730600)</t>
  </si>
  <si>
    <t>58531050300; 55971730600</t>
  </si>
  <si>
    <t>Digital Forensic Readiness Model for Internet Voting</t>
  </si>
  <si>
    <t>European Conference on Information Warfare and Security, ECCWS</t>
  </si>
  <si>
    <t>https://www.scopus.com/inward/record.uri?eid=2-s2.0-85167623103&amp;partnerID=40&amp;md5=d6907ef2c0bfab9571440b2e4a3865b1</t>
  </si>
  <si>
    <t>Voting is an exercise of choosing a preferred candidate through a process called an election. In many countries, this exercise is a basic human right. In every election process, there are some pre-requisite processes and procedures which must be set up first. These are essential in the pre-vote-casting stage, during vote-casting and post-vote-casting stage. Electoral disagreements amongst stakeholders and parties of interest are usually experienced in each of the above-mentioned voting process stages. The main points of conflict in an election process are vote rigging and vote fraud. Failure to amicably mitigate these issues can result in a criticised/rejected election result. Therefore, this research aims to address the problem of vote rigging and vote fraud allegations in an election process. The resolution thereof is achieved through the introduction of an online based voting system which is supported by a digital forensic readiness mechanism. Online voting system gives citizens the flexibility to use internet-enabled devices such as cell phones and laptops to cast their votes in a safe, secrete and secure protocol. To address the problem of vote rigging and vote fraud, the online voting system is integrated with cyber security and vote protection mechanisms. The cyber security and vote protection mechanism is based on Blockchain algorithms. A Blockchain-based voting process is a peer-To-peer mechanism where a decentralised database is used to store data. Tokens move directly from one peer (voter) to another peer (candidate). The results are tallied by counting the number of tokens paid to each candidate. Each voter is allocated a Bitcoin token and each candidate is allocated a Bitcoin address. During vote casting, the voter transfers their Bitcoin token into the wallet of a registered candidate. At the end of the voting process, the total number of Bitcoin tokens transferred to each candidate is counted and tallied up. The wallet is loaded with only one Bitcoin token, hence there is no possibility of double voting. The model ensures vote security, anonymity, auditability, accountability, accuracy and uniqueness. © 2023 Curran Associates Inc.. All rights reserved.</t>
  </si>
  <si>
    <t>2-s2.0-85167623103</t>
  </si>
  <si>
    <t>Balti A.; Prabhu A.; Shahi S.; Dahifale S.; Maheta V.</t>
  </si>
  <si>
    <t>Balti, Ashish (58512659500); Prabhu, Abhishek (58512659600); Shahi, Sanskar (58513627800); Dahifale, Shrutika (58512903000); Maheta, Vrajesh (23668280000)</t>
  </si>
  <si>
    <t>58512659500; 58512659600; 58513627800; 58512903000; 23668280000</t>
  </si>
  <si>
    <t>International Conference on Sustainable Computing and Smart Systems, ICSCSS 2023 - Proceedings</t>
  </si>
  <si>
    <t>https://www.scopus.com/inward/record.uri?eid=2-s2.0-85166198869&amp;doi=10.1109%2fICSCSS57650.2023.10169552&amp;partnerID=40&amp;md5=9c67328467c5d246bb9a724ed360fbd0</t>
  </si>
  <si>
    <t>Elections are an important event that is responsible for shaping democracies around the world, but still there are many populations around the world who do not fully trust the electoral system which has become one of the major concerns for democracies around the world. Even the world's greatest democracies, such as India and Japan, have a flawed legal system. Vote rigging, EVM (Electronic Vote Machine) hacking, election tampering, booth capture squares, etc. are the main causes of the problems in the current voting method utilized in these countries. It has proven challenging to develop an electronic voting system that is both secure and safe and that offers a higher level of security, fairness, and privacy than current voting techniques while simultaneously offering the transparency and flexibility. Replacing the existing pen-andpaper (ballot-based voting) approach with a new election system offers the potential to reduce fraud and increase security while also increasing efficiency. Blockchain is a technology that promises to increase the overall robustness and security of various e-voting systems. The paper outlines a great attempt to develop a trustworthy and efficient voting system using blockchain's properties, including its transparency and cryptographic foundations. The system offers end-to-end verifiability and satisfies the fundamental criteria for e-voting methods. The paper covers the electronic voting system and how it would work on the Multichain network.  © 2023 IEEE.</t>
  </si>
  <si>
    <t>2-s2.0-85166198869</t>
  </si>
  <si>
    <t>Yeh L.-Y.; Jian J.-Q.; Hu J.-W.</t>
  </si>
  <si>
    <t>Yeh, Lo-Yao (8839883700); Jian, Jun-Qian (58810726300); Hu, Jen-Wei (35097508700)</t>
  </si>
  <si>
    <t>8839883700; 58810726300; 35097508700</t>
  </si>
  <si>
    <t>Proceedings - 2023 IEEE Conference on Dependable and Secure Computing, DSC 2023</t>
  </si>
  <si>
    <t>https://www.scopus.com/inward/record.uri?eid=2-s2.0-85182282481&amp;doi=10.1109%2fDSC61021.2023.10354239&amp;partnerID=40&amp;md5=2dfd9a163d80fb0c710703f1362c50f7</t>
  </si>
  <si>
    <t>Due to the impact of the pandemic and globalization, many governments worldwide have begun to replace paper voting with electronic voting systems. This is primarily intended to increase voting efficiency and reduce personnel costs. However, electronic voting is usually centralized, which creates difficulties in ensuring the integrity of the voting process and protecting voter privacy. As a solution, we propose an efficient and anonymous web3-based voting system that provides incentives. The use of blockchain technology ensures that voting results are stored in a decentralized manner, reducing the possibility of tampering and ensuring vote integrity. To protect voter privacy, our system incorporates stealth addresses to conceal ballot content and lightweight ring signatures to verify voter validity without the risk of double voting. Furthermore, our voting system utilizes smart contracts to encourage voting and self-Tallying, resulting in improved transparency. Experimental results demonstrate that our scheme outperforms several existing e-voting systems, thus providing a robust and secure alternative for governments seeking to improve their voting systems.  © 2023 IEEE.</t>
  </si>
  <si>
    <t>2-s2.0-85182282481</t>
  </si>
  <si>
    <t>Joni S.A.; Rahat R.; Tasnin N.; Ghose P.; Gaur L.</t>
  </si>
  <si>
    <t>Joni, Sohel Ahmed (59155732800); Rahat, Rabiul (59155635500); Tasnin, Nishat (59156012700); Ghose, Partho (57887953400); Gaur, Loveleen (56644451000)</t>
  </si>
  <si>
    <t>59155732800; 59155635500; 59156012700; 57887953400; 56644451000</t>
  </si>
  <si>
    <t>https://www.scopus.com/inward/record.uri?eid=2-s2.0-85195116720&amp;doi=10.1109%2fTEMSCON-ASPAC59527.2023.10531344&amp;partnerID=40&amp;md5=17e2b5082c7326be2f2db653a8b1ad87</t>
  </si>
  <si>
    <t>Voting is a fundamental right of citizens in a democratic country and crucial for any thriving democracy. Reliable voting systems are essential for free and fair elections in the modern era. Biometric Electronic Voting Machines (EVMs) address many issues with paper-ballot systems, but their closed-source nature undermines voter trust. Traditional election systems are also vulnerable to cyberattacks. In this paper, we propose a hybrid blockchain-based electronic voting system (HAC-Bchain) to address the limitations of conventional e-voting systems and ensure a secure, auditable, tamper-proof, transparent, and privacy-preserving voting process. A scripting system for our blockchain facilitates a limited set of predefined operations for each layer, which helps authoritative figures to manage the election securely. We also combine a category-based sharding mechanism with the HAC-Bchain hybrid approach to create more data-concentrated shards, which improves scalability, performance, and data availability. Furthermore, we compare and discuss the performance and efficiency of different sharding configurations. Our experiments shed new light on the overall security, performance, and scalability of blockchain-based evoting systems.  © 2023 IEEE.</t>
  </si>
  <si>
    <t>2-s2.0-85195116720</t>
  </si>
  <si>
    <t>Rastogi R.; Arora P.; Dhamija L.; Shrivastava R.</t>
  </si>
  <si>
    <t>Rastogi, Rohit (57192103103); Arora, Priyanshu (58131094500); Dhamija, Luv (57223809019); Shrivastava, Rajat (57218775811)</t>
  </si>
  <si>
    <t>57192103103; 58131094500; 57223809019; 57218775811</t>
  </si>
  <si>
    <t>Intelligent Online Voting System for Twenty-First Century and Smart Cities 5.0: An Empirical Approach through Blockchain with ML Techniques</t>
  </si>
  <si>
    <t>1056 LNEE</t>
  </si>
  <si>
    <t>10.1007/978-981-99-3656-4_15</t>
  </si>
  <si>
    <t>https://www.scopus.com/inward/record.uri?eid=2-s2.0-85174498751&amp;doi=10.1007%2f978-981-99-3656-4_15&amp;partnerID=40&amp;md5=07f308b12c1c52b1c908afab5f5a0e75</t>
  </si>
  <si>
    <t>A digital voting system that allows people to vote sitting at their homes based on their face recognition. The traditional voting system does not allow people to vote while sitting in their homes. Considering the situation of COVID-19, everything is going digital. Questions on EVM from losing parties regarding some malfunctioning. Digital, secured, reliable, user-friendly, and a low-cost system. DDoS assaults, polling booth capturing, vote tampering and manipulation, malware attacks, and other security issues are all present in today’s voting systems. The voting process may be made more safe, transparent, immutable, and dependable by utilizing blockchain technology. Our current voting system is questioned by a variety of stakeholders, including political parties and ordinary citizens because votes are manipulated, citizens find voting a time-consuming task, and, most importantly, the current pandemic situation has digitized almost all areas of interest in our county. As a result, to resolve the issue produced by the physical voting system. The system we are creating is a blockchain-based decentralized app which uses machine learning for the identification of the user, it uses principles like face matching, checking confidence level, and then allows the user to vote based on the verification of her/his documents and eligibility to vote without compromising the right to vote anonymously. © 2023, The Author(s), under exclusive license to Springer Nature Singapore Pte Ltd.</t>
  </si>
  <si>
    <t>2-s2.0-85174498751</t>
  </si>
  <si>
    <t>Hamka F.M.; Wardana J.A.; Jaelani R.S.; Widianto M.H.</t>
  </si>
  <si>
    <t>Hamka, Fajar Muhammad (58795582100); Wardana, Julian Alifirman (58110152600); Jaelani, Rahmat Syifana (57338541300); Widianto, Mochammad Haldi (57193864648)</t>
  </si>
  <si>
    <t>58795582100; 58110152600; 57338541300; 57193864648</t>
  </si>
  <si>
    <t>Proceedings - 2023 3rd International Conference on Electronic and Electrical Engineering and Intelligent System: Responsible Technology for Sustainable Humanity, ICE3IS 2023</t>
  </si>
  <si>
    <t>https://www.scopus.com/inward/record.uri?eid=2-s2.0-85181537521&amp;doi=10.1109%2fICE3IS59323.2023.10335317&amp;partnerID=40&amp;md5=8dd62ec348bfa22915b716a511af5b28</t>
  </si>
  <si>
    <t>The emergence of information technology has made many traditional systems start implementing technology, specifically voting systems. In addition, there is a lack of transparency and security that have been experienced in carrying out traditional voting. To support a transparent electronic-based voting system, decentralized blockchain technology is used. Therefore, transparency and security could be effectively implemented. This paper was created to provide insight to readers regarding the implementation of blockchain in e-voting systems. Based on 32 papers carried out by conducting a Systematic Literature Review (SLR) that have been collected and reviewed, this paper will discuss e-voting, blockchain, and blockchain implementation in e-voting systems. Performed SLR make it to identify the process of blockchain implementation in e-voting applications. © 2023 IEEE.</t>
  </si>
  <si>
    <t>2-s2.0-85181537521</t>
  </si>
  <si>
    <t>Rani V.U.; Reddy K.Y.; Kumar M.P.; Reddy Raju T.R.</t>
  </si>
  <si>
    <t>Rani, V. Uma (57201067545); Reddy, Karnati Yogendra (58769754300); Kumar, Mekala Praneeth (58769724800); Reddy Raju, Teja Ramana (58769633400)</t>
  </si>
  <si>
    <t>Artificial Intelligence, Blockchain, Computing and Security: Volume 2</t>
  </si>
  <si>
    <t>https://www.scopus.com/inward/record.uri?eid=2-s2.0-85180027710&amp;doi=10.1201%2f9781032684994-61&amp;partnerID=40&amp;md5=69adcef51d8e7b9418c0f46c33200168</t>
  </si>
  <si>
    <t>Ethereum developed the idea of a decentralized application to benefit from the capabilities of blockchain technology. Even though blockchain is one of the most talkedabout topics in the IT industry right now, most of it is about cryptocurrency hype and its limited application. On the Ethereum platform, decentralized applications can be developed and tested with the help of the Ethereum virtual computer. As more smart contracts are added, it gets stronger. The process of writing code into the blockchain is known as a smart contract. To protect the blockchain’s integrity, smart contracts establish a virtual contract between the owner and the user. The contract must be accepted by all users. Transactions on the blockchain are governed using smart contracts. Although electronic voting is popular, it is essential to have a trustworthy and secure online voting platform. A transparent and decentralized voting platform is in high demand in a democratic democracy. An electronic voting platform needs to be safe, offer one vote per person, be open, and be simple to use. Ethereum and its extensive network are the best platforms for developing such applications. We are working on a decentralized, Blockchain-based electronic voting system as part of this project. Several nodes store the voting information of users, and if one node fails or is unavailable, users can retrieve their voting information from other operating nodes. Voting information were managed in a single server in the previous centralized server, and if this server was hacked or went down, all voting details would be inaccessible, and this server might be attacked or hacked, altering vote counting data. Immutable data storage is supported by Blockchain storage, which means that data cannot be altered or hacked because each node in the Blockchain will verify each Block storage with the help of hash codes, and if verification fails, the Blockchain or users will receive notification that data has been changed. © 2024 selection and editorial matter, Arvind Dagur, Karan Singh, Pawan Singh Mehra &amp; Dhirendra Kumar Shukla; individual chapters, the contributors.</t>
  </si>
  <si>
    <t>2-s2.0-85180027710</t>
  </si>
  <si>
    <t>BSeVS - A Smart e-Voting System based on Blockchain Technology</t>
  </si>
  <si>
    <t>https://www.scopus.com/inward/record.uri?eid=2-s2.0-85179844657&amp;doi=10.1109%2fICCCNT56998.2023.10307745&amp;partnerID=40&amp;md5=9a638156cb93c2cd7a2d164bb8bad339</t>
  </si>
  <si>
    <t>Security and privacy has always been a major concern for wider adoption of electronic voting systems since the election results have both major economic and political influences all around the world. The challenges of an e-voting system like anonymity, secrecy, verifiability and authenticity is yet to be fixed and can be resolved by utilizing the Blockchain technology. Blockchain technology can improve voting process security, transparency, immutability, and dependability. Blockchain is a distributed, digital, consensus-based system for securely storing information. In this paper, a Blockchain based Smart e-Voting System (BSeVS) is implemented, which is utilizing the Hash functions and Elliptic Curve Cryptography to resolve the issues of the e-voting scheme. It enhances the end to end safety of e-voting mechanism without compromising the integrity and authenticity of voting environment. The results show that the BSeVS is performing better than existing voting schemes in terms of security and time complexity. © 2023 IEEE.</t>
  </si>
  <si>
    <t>2-s2.0-85179844657</t>
  </si>
  <si>
    <t>Yamini B.; Renuka K.; Anuradha M.; Justus J.J.; Nalini M.; Chitra Devi D.</t>
  </si>
  <si>
    <t>Yamini, B. (37011848000); Renuka, K. (58637022000); Anuradha, M. (55628599900); Justus, J Jean (57191167820); Nalini, M. (57209773890); Chitra Devi, D. (57133190100)</t>
  </si>
  <si>
    <t>37011848000; 58637022000; 55628599900; 57191167820; 57209773890; 57133190100</t>
  </si>
  <si>
    <t>https://www.scopus.com/inward/record.uri?eid=2-s2.0-85173604080&amp;doi=10.1109%2fICAISS58487.2023.10250456&amp;partnerID=40&amp;md5=5fc1c9f5afca15958ad67a4d69d081a5</t>
  </si>
  <si>
    <t>Online voting is the current trend in modern society. It eliminates the usage and printing cost of ballot papers, this technology also reduces the amounts of paperwork, human resources, and time. But it has disadvantages like the security of data and potential attacks such as DoS and DDoS attacks. The best way to solve this security issue is using blockchain technology. The e-voting is expanded with blockchain technology and that could be the solution to mitigate the present concerns in e-voting. In blockchain every block is secured and connected with each other using hashing technology, it protects from being tampered by an unauthorized person. Blockchain technologies offer an infinite range of application benefiting from sharing economies. This study proposes a blockchain-based voting system, named e- Vote that preserves voter privacy and increases accessibility while keeping the voting system transparent, secure, and cost-effective e-Vote. In addition, e-Vote utilizes a few cryptographic techniques, including homomorphic encryption, to promote voter privacy. Proposed implementation was deployed on Ethereum's Test net to demonstrate usability, scalability, and efficiency to evaluate the application of blockchain as a service to implement the distributed electronic voting system. © 2023 IEEE.</t>
  </si>
  <si>
    <t>2-s2.0-85173604080</t>
  </si>
  <si>
    <t>Parbat T.; Banerjee A.; Chatterjee A.</t>
  </si>
  <si>
    <t>Parbat, Tanusree (57192663603); Banerjee, Aniket (57195548204); Chatterjee, Ayantika (38761085200)</t>
  </si>
  <si>
    <t>57192663603; 57195548204; 38761085200</t>
  </si>
  <si>
    <t>Democracy in Your Hands!: Practical Multi-key Homomorphic E-Voting</t>
  </si>
  <si>
    <t>14424 LNCS</t>
  </si>
  <si>
    <t>10.1007/978-3-031-49099-6_16</t>
  </si>
  <si>
    <t>https://www.scopus.com/inward/record.uri?eid=2-s2.0-85180529882&amp;doi=10.1007%2f978-3-031-49099-6_16&amp;partnerID=40&amp;md5=406534060f78ec4e2645dd39e239b635</t>
  </si>
  <si>
    <t>Digitization of elections demands end-to-end security of the overall process and hence, cyber security for elections is an important issue. Distributed blockchain technology in e-voting can only provide verification advantages. However, voters’ authenticity, data confidentiality, and intermediaries represent other major concerns in this regard. Existing secure voting frameworks either provide final voting results with the help of trusted intermediaries or provide vote verifiability in an unencrypted domain. At present, there is no such realistic mechanism to assure full security of vote casting and result declaration from cyber threats. Even Microsoft’s ElectionGuard is not free from post-quantum attacks due to additive ElGamal cryptosystem. To achieve effective guards against cyberattacks, we propose a voting framework, which reduces vote transmission overhead on a per-voter basis and supports post-quantum secure automated vote counting and winner selection without any manual intervention with the aid of multi-key homomorphic encryption. Along with suitable preventive measures against double voting, vote rigging, and coercion effects, we include a secure result deciphering process evading the possibility of result alteration using multi-key approach. Though our scheme is scalable for smaller as well as large organizations/communities, encrypted processing is inherently performance-costly. Hence, to reduce the overall timing overhead, encrypted hierarchical processing with zonal segregation and parallel computation have been incorporated. Our proposed scheme demonstrates party-specific vote counting without rank generation within 4 days and 22 h and vote counting with winner rank calculation within 5 days (for four candidates and one hundred thousand voters) without any manual intervention with the support of suitable distributed computing. © 2023, The Author(s), under exclusive license to Springer Nature Switzerland AG.</t>
  </si>
  <si>
    <t>2-s2.0-85180529882</t>
  </si>
  <si>
    <t>Jamuna Anand S.; Priya S.V.; Dineshkumar C.; Karthikeyan M.; Kanishkar M.</t>
  </si>
  <si>
    <t>Jamuna Anand, Sujatha (57217368951); Priya, S.V. (56009081000); Dineshkumar, C. (58886931100); Karthikeyan, M. (59349209200); Kanishkar, M. (58886863500)</t>
  </si>
  <si>
    <t>57217368951; 56009081000; 58886931100; 59349209200; 58886863500</t>
  </si>
  <si>
    <t>IEEE 9th International Conference on Smart Structures and Systems, ICSSS 2023</t>
  </si>
  <si>
    <t>https://www.scopus.com/inward/record.uri?eid=2-s2.0-85185006371&amp;doi=10.1109%2fICSSS58085.2023.10407743&amp;partnerID=40&amp;md5=28c6a9b7685c3f4b9ebb45e43a382020</t>
  </si>
  <si>
    <t>This study presents a comprehensive five-year analysis of a pioneering Blockchain-enabled E-Voting system, augmented with Internet of Things (IoT) integration. The research focused on evaluating the system's performance, security measures, user experience, and societal impact over the extended period. The results reveal a commendable average voter turnout of 82%, signifying a sustained level of civic engagement and trust in the electronic voting process. The implementation of advanced security measures, including encryption protocols and regular penetration testing, led to a substantial reduction in security incidents, thereby safeguarding the integrity of votes. Furthermore, the continuous enhancements in the user interface and the incorporation of enhanced accessibility features resulted in a consistent increase in user satisfaction ratings. This demonstrates the system's dedication to inclusivity, providing an intuitive platform for citizens of diverse backgrounds and abilities. The integration of Blockchain and IoT technologies proved to be a powerful synergy, enhancing the transparency, security, and accessibility of the e-voting system. The system exhibited resilience against potential threats and maintained robust performance throughout the five-year study period. This research underscores the potential transformative impact of Blockchain-enabled E-Voting systems with IoT integration on democratic processes worldwide. It provides a secure and transparent platform for citizens to exercise their voting rights, ultimately cultivating trust and confidence in electronic voting systems.. © 2023 IEEE.</t>
  </si>
  <si>
    <t>2-s2.0-85185006371</t>
  </si>
  <si>
    <t>Yi H.</t>
  </si>
  <si>
    <t>Yi, Haibo (57006027800)</t>
  </si>
  <si>
    <t>57006027800</t>
  </si>
  <si>
    <t>An Efficient E-Voting System for Business Intelligence Innovation Based on Blockchain</t>
  </si>
  <si>
    <t>Journal of the Knowledge Economy</t>
  </si>
  <si>
    <t>10.1007/s13132-023-01560-x</t>
  </si>
  <si>
    <t>https://www.scopus.com/inward/record.uri?eid=2-s2.0-85174632456&amp;doi=10.1007%2fs13132-023-01560-x&amp;partnerID=40&amp;md5=12dc4aadd23409d9cae106a1c158aaa5</t>
  </si>
  <si>
    <t>Business intelligence (BI) is driven by data and provides valuable business insights and decision support through data analysis, mining, and visualization. The application of blockchain technology in electronic voting can make the voting process more fair and transparent. This is because the decentralized nature of blockchain technology ensures that voting data is not lost due to a single central server failure and also mitigates the risk of data tampering. However, electronic voting still faces security issues that are not easily resistant to quantum attacks. To address these challenges, we propose post-quantum cryptography and verifiable random functions for secure and efficient business intelligence electronic voting. Firstly, we propose a post-quantum verifiable random function algorithm that can resist quantum computer attacks. Secondly, we introduce a consensus algorithm based on random functions to achieve fast and efficient consensus. Thirdly, we propose a blockchain architecture based on the consensus algorithm to achieve secure and efficient blockchain applications. By integrating post-quantum verifiable random functions, consensus algorithms, and blockchain technology, we present an efficient business intelligence electronic voting system. Implementation and comparison with relevant designs demonstrate that this system provides efficient and secure electronic voting services for business intelligence users. Furthermore, the efficient consensus algorithm can be utilized to improve other blockchain applications or decentralized applications. © 2023, The Author(s).</t>
  </si>
  <si>
    <t>2-s2.0-85174632456</t>
  </si>
  <si>
    <t>Pathak Y.; Prashanth P.V.N.; Sandhu J.K.; Mishra V.</t>
  </si>
  <si>
    <t>Pathak, Yadunath (56985763000); Prashanth, P.V.N. (58628847700); Sandhu, Jasminder Kaur (56712403800); Mishra, Varun (58630082300)</t>
  </si>
  <si>
    <t>56985763000; 58628847700; 56712403800; 58630082300</t>
  </si>
  <si>
    <t>Blockchain architecture for social opinion vote-cast system</t>
  </si>
  <si>
    <t>Blockchain Technology for Secure Social Media Computing</t>
  </si>
  <si>
    <t>10.1049/pbse019e_ch10</t>
  </si>
  <si>
    <t>https://www.scopus.com/inward/record.uri?eid=2-s2.0-85173014532&amp;doi=10.1049%2fpbse019e_ch10&amp;partnerID=40&amp;md5=2623add700816345658d02f38f82e8cf</t>
  </si>
  <si>
    <t>Elections play a crucial role for a democratic country. However, there is wariness among the people of these democratic countries over their electronic voting systems which further is a major issue for these citizens. Rigging votes, EVM hacking, vote manipulation are some of the major concerns among the people with the electronic voting systems. These shortcomings need to be addressed in order to achieve widespread adoption. Blockchain technology can be used to address these problems. Blockchain offers decentralized nodes that can be used for electronic voting and hence provide a complete framework for voting because of its end on verification benefits. With the blockchain technology, voting solutions can be created which are distributed, non-repudiated, and security protected. This chapter gives an insight to the existing vote-cast system using blockchain technology. The current state-of-the-art of blockchain architecture for voting-cast systems are presented. The blockchain architecture fundamental concepts and its characteristics are discussed with respect to the social opinion vote-cast system. © The Institution of Engineering and Technology 2023.</t>
  </si>
  <si>
    <t>2-s2.0-85173014532</t>
  </si>
  <si>
    <t>Bistarelli S.; Mercanti I.; Santini F.</t>
  </si>
  <si>
    <t>Bistarelli, Stefano (7004079468); Mercanti, Ivan (57205026850); Santini, Francesco (36447992000)</t>
  </si>
  <si>
    <t>7004079468; 57205026850; 36447992000</t>
  </si>
  <si>
    <t>Enforcing Confidentiality in Tornado Cash-based E-Voting Systems</t>
  </si>
  <si>
    <t>3460</t>
  </si>
  <si>
    <t>https://www.scopus.com/inward/record.uri?eid=2-s2.0-85171198910&amp;partnerID=40&amp;md5=c8bc48bcffa05aa4f19738210772e6c4</t>
  </si>
  <si>
    <t>We propose a pseudo-anonymous and confidentiality-safe e-voting platform based on the blockchain of Ethereum and Tornado Cash. After completing an online authentication and authorization step, the user receives a fungible (i.e., pseudo-anonymous) voting token that can be used in Tornado Cash's (TC) coin pool. Users may deposit the token using the TC smart contract and may, after, withdraw it using a separate address. A relayer contract can then be used to withdraw funds to a new ETH address, keeping user information private. Finally, another smart contract collects preferences and encrypts the votes. The public keys of each candidate are used to encrypt the results. In this way, they can be maintained encrypted until the end of the election, when all candidates reveal their private keys. So, everyone can see the results only after the secret keys have been revealed, preserving confidentiality. © 2023 CEUR-WS. All rights reserved.</t>
  </si>
  <si>
    <t>2-s2.0-85171198910</t>
  </si>
  <si>
    <t>Gu Y.; Shen Z.</t>
  </si>
  <si>
    <t>Gu, Yunqi (58615087000); Shen, Zhuowei (7403320097)</t>
  </si>
  <si>
    <t>58615087000; 7403320097</t>
  </si>
  <si>
    <t>An Accountable Anonymous Voting Scheme Based on One-Time Ring Signature</t>
  </si>
  <si>
    <t>Proceedings - 2023 3rd International Conference on Frontiers of Electronics, Information and Computation Technologies, ICFEICT 2023</t>
  </si>
  <si>
    <t>https://www.scopus.com/inward/record.uri?eid=2-s2.0-85172152688&amp;doi=10.1109%2fICFEICT59519.2023.00019&amp;partnerID=40&amp;md5=2ab3304a1be4b82d814fd81d30fb00d1</t>
  </si>
  <si>
    <t>Electronic voting plays an increasingly important role in both economic life and social activities. The electronic voting scheme based on one-Time ring signature and blockchain solves the problems of voter anonymity, double voting, and public verification, while achieving the openness and transparency of voting. However, it is not applicable to the multi-round voting scenario where the voting group is relatively fixed, nor does it consider the need for anonymous accountability and differential privacy protection. In this paper, based on one-Time ring signature, stealth address, blacklist and whitelist, an improved accountability anonymous voting scheme is proposed to enhance the practicability of the scheme. The security analysis shows that the scheme confirms to the basic security standards of an electronic voting system.  © 2023 IEEE.</t>
  </si>
  <si>
    <t>2-s2.0-85172152688</t>
  </si>
  <si>
    <t>Pandiaraja P.; Harishma R.; Haritha J.; Karthika R.S.</t>
  </si>
  <si>
    <t>Pandiaraja, P. (35080974400); Harishma, R. (59010280800); Haritha, J. (59010078500); Karthika, R.S. (58991809100)</t>
  </si>
  <si>
    <t>35080974400; 59010280800; 59010078500; 58991809100</t>
  </si>
  <si>
    <t>https://www.scopus.com/inward/record.uri?eid=2-s2.0-85191781002&amp;doi=10.1109%2fICIMIA60377.2023.10426344&amp;partnerID=40&amp;md5=70310e455ce6887453729919eb379934</t>
  </si>
  <si>
    <t>Nowadays, voting is done electronically, which has various characteristics which is different from current voting methods. Though there are many demerits in the e-voting systems like voter fraud, requires high security features, damages to the machines can cause the problem of loss of votes. This provides many of the advanced features compared to the other voting mechanisms. These drawbacks can overcome by Online E-Voting with joint biological identity-based authentication such face and finger print based biometric authentication system. The feature extraction process uses the algorithm of Haar-Cascade for face recognition and Minutiae features for finger print recognition. The biometric data are encrypted and stored in voting database secure manner. These details are stored in database for further validation. The encryption process utilizes the ECC algorithm. For login process user will check using OTP and voter id details. Then the biometric verification is processing for predicting user authentication. Then voters are allowed to make vote for specific candidate. Blockchain is an emerging technology which is used for securing the votes and hashes in cryptography is used for the verification of the voters. A Successful vote can be considered as a transaction in blockchain. Each vote is stored as a block in the backend database of the blockchain. This offers features like one person one vote of the voting mechanism. The user-friendly interface fosters a seamless voting experience, while robust security features safeguard against fraud and multiple voting.  © 2023 IEEE.</t>
  </si>
  <si>
    <t>2-s2.0-85191781002</t>
  </si>
  <si>
    <t>Joseph S.; Pandey P.; Khari M.; Kumar K.; Singh P.P.</t>
  </si>
  <si>
    <t>Joseph, Sijo (58935002500); Pandey, Priyank (57191287279); Khari, Manju (45060953400); Kumar, Kapil (57225661508); Singh, Piyush Pratap (58486028600)</t>
  </si>
  <si>
    <t>58935002500; 57191287279; 45060953400; 57225661508; 58486028600</t>
  </si>
  <si>
    <t>2023 3rd International Conference on Smart Generation Computing, Communication and Networking, SMART GENCON 2023</t>
  </si>
  <si>
    <t>https://www.scopus.com/inward/record.uri?eid=2-s2.0-85187579183&amp;doi=10.1109%2fSMARTGENCON60755.2023.10442887&amp;partnerID=40&amp;md5=43ee52b074376c558689bd6c5a3f9af2</t>
  </si>
  <si>
    <t>Voting is a crucial part of democracy because it gives people the chance to voice their opinions, hold elected officials responsible, encourage diversity in the government, cultivate civic participation, and defend themselves from tyranny. Existing electronic voting (e-voting) systems do in fact suffer a number of important obstacles, with security difficulties and a lack of transparency ranking as two of the most important problems. Given the significance of elections in democracies and the likelihood of fraud or other forms of manipulation in electronic voting procedures, these issues are extremely pressing. Systems used for electronic voting heavily rely on software, which might occasionally have vulnerabilities that hackers can exploit. Any weak point in the system can be used to sway elections or jeopardize its security. To address these issues, a strong, secure electronic voting system (EVS), an open system design, impartial audits, and a dedication to inclusion and accessibility are required. For democratic processes to continue to be trusted and the right to vote to be protected, e-voting system integrity must be ensured. It is necessary to create a new Electronic Voting System (EVS) that can offer greater security, speed, and accuracy than the EVS used in the past. The authors of this research suggested a blockchain-based secure EVS. Immutable, transparent, and secure distributed ledger technology named as blockchain. Blockchain used to implement an E-Voting system that is transparent, tamper-proof, and can guarantee the correctness and integrity of the voting process. © 2023 IEEE.</t>
  </si>
  <si>
    <t>2-s2.0-85187579183</t>
  </si>
  <si>
    <t>Artificial Intelligence, Blockchain, Computing and Security: Volume 1</t>
  </si>
  <si>
    <t>https://www.scopus.com/inward/record.uri?eid=2-s2.0-85180048202&amp;doi=10.1201%2f9781003393580-106&amp;partnerID=40&amp;md5=2e6a9831a2742e3aff3b82675e497f9e</t>
  </si>
  <si>
    <t>In recent years, electronic voting has become a very popular and topical topic. Electronic voting technology can speed up ballot counting and provide accessibility for voters with disabilities. Electronic voting can also facilitate electoral fraud, especially given the risks associated with remote voting. Building a secure electronic voting system that offers the fairness and privacy of current voting schemes, while providing the transparency and flexibility offered by electronic systems has been a challenge for a long time. In this work-in-progress paper, we evaluate an application of blockchain as a service to implement distributed electronic voting systems. The paper proposes a novel electronic voting system based on blockchain that addresses some of the limitations in existing systems and evaluates some of the popular blockchain frameworks for the purpose of constructing a blockchain-based e-voting system. In particular, we evaluate the potential of distributed ledger technologies through the description of a case study; namely, the process of an election, and the implementation of a blockchainbased application, which improves the security and decreases the cost of hosting a nationwide election. © 2024 selection and editorial matter, Arvind Dagur, Karan Singh, Pawan Singh Mehra &amp; Dhirendra Kumar Shukla; individual chapters, the contributors.</t>
  </si>
  <si>
    <t>2-s2.0-85180048202</t>
  </si>
  <si>
    <t>Nguyen N.; Nguyen-An K.</t>
  </si>
  <si>
    <t>Nguyen, Ngan (56597389600); Nguyen-An, Khuong (57191976807)</t>
  </si>
  <si>
    <t>56597389600; 57191976807</t>
  </si>
  <si>
    <t>A Transparent Scalable E-Voting Protocol Based on Open Vote Network Protocol and Zk-STARKs</t>
  </si>
  <si>
    <t>187</t>
  </si>
  <si>
    <t>10.1007/978-3-031-46573-4_38</t>
  </si>
  <si>
    <t>https://www.scopus.com/inward/record.uri?eid=2-s2.0-85175210446&amp;doi=10.1007%2f978-3-031-46573-4_38&amp;partnerID=40&amp;md5=f5c5e338b4c9668889caa638f0267f99</t>
  </si>
  <si>
    <t>Electronic voting (e-voting) has become increasingly popular as an approach to achieve novel security requirements compared to paper voting. Among the technologies used to implement e-voting, blockchain has gained significant attention due to its distinctive properties. This paper will assess the feasibility of applying cutting-edge technologies such as smart contracts, zero-knowledge rollup, etc., to tackle some widely concerned limitations of blockchain-based electoral systems, namely scalability and transparency. © The Author(s), under exclusive license to Springer Nature Switzerland AG 2023.</t>
  </si>
  <si>
    <t>2-s2.0-85175210446</t>
  </si>
  <si>
    <t>Rajendra Prasad P.; Ahmed R.Z.</t>
  </si>
  <si>
    <t>Rajendra Prasad, P. (57190395448); Ahmed, Roshan Zameer (55813126800)</t>
  </si>
  <si>
    <t>57190395448; 55813126800</t>
  </si>
  <si>
    <t>Proceedings of CONECCT 2023 - 9th International Conference on Electronics, Computing and Communication Technologies</t>
  </si>
  <si>
    <t>https://www.scopus.com/inward/record.uri?eid=2-s2.0-85172667545&amp;doi=10.1109%2fCONECCT57959.2023.10234779&amp;partnerID=40&amp;md5=aa2d62ddce3c2f7842543d712ea6591c</t>
  </si>
  <si>
    <t>Electronic-Voting (E-Voting) system influences the real time with its cost effectiveness and increases the voter turnout at the ballots. Voters can give their vote from wherever they are, also no need to stand and wait for the opportunity. Unlike the electoral system, there are numerous traditional systems, which persist with the usage of ballot paper in its implementation. The issue of protection and transparency is a threat from nevertheless huge elections with the traditional machine (offline). The present ongoing voting technology is not safe enough to conquer the vulnerabilities in large-scale manipulations of votes. Electronic voting must be admissible, precise and secure when used for elections. Because of these issues, it became decided that the existing frameworks want to be stepped forward to be utilized in balloting systems. Block chain technology came into existence to erase all these difficulties. It offers decentralized nodes for EVoting and each vote here has proof of work, so theoretically impossible for voting proxies. Each block of the block chain technology system is hashed and if one of the blocks changes then it automatically changes the adjacent and providing the perfect replacement for the trivial voting system with distributed, nonrepudiation, security protection characteristics. That is why it sounds impossible to break into the network to make changes. Finding those blackholes may change the direction of thinking and it may result in the best outcome. This has afforded a conceptual description of the meant block chain-based digital vote casting utility and an advent to the essential shape and characteristics of the block chain in connection to electronic voting. Because of this examination, it was observed that block chain structures may additionally assist resolve some of the plights that now plague in the election structures. © 2023 IEEE.</t>
  </si>
  <si>
    <t>2-s2.0-85172667545</t>
  </si>
  <si>
    <t>Bin Kaha P.R.F.; Rahayu S.B.; Wardhana A.A.; Lee M.-G.; Lokman A.L.A.; Azmi N.N.</t>
  </si>
  <si>
    <t>Bin Kaha, Putra Roskhairul Fitri (58675321600); Rahayu, Syarifah Bahiyah (36816483800); Wardhana, Andrianto Arfan (36816492100); Lee, Moon-Gul (57226723253); Lokman, Ahmad Lutfi Ahmad (58675696200); Azmi, Norsyahida Noor (58675696300)</t>
  </si>
  <si>
    <t>58675321600; 36816483800; 36816492100; 57226723253; 58675696200; 58675696300</t>
  </si>
  <si>
    <t>8th International Conference on Software Engineering and Computer Systems, ICSECS 2023</t>
  </si>
  <si>
    <t>https://www.scopus.com/inward/record.uri?eid=2-s2.0-85175431450&amp;doi=10.1109%2fICSECS58457.2023.10256270&amp;partnerID=40&amp;md5=32e5c2fae57111d8ba07717e6a419ea0</t>
  </si>
  <si>
    <t>With the increasing demand for secure, trustworthy, and transparent voting systems, electronic voting (e-voting) has emerged as a promising solution to address the shortcomings of traditional methods. However, traditional e-voting systems face numerous challenges in ensuring integrity, privacy, and auditability such as paper-based ballots and electronic voting machines. These traditional systems are susceptible to issues such as voter fraud, coercion, and a lack of transparency, undermining the democratic process. This paper proposes a novel approach to designing an e-voting framework using blockchain technology. By leveraging the distributed ledger and consensus mechanisms of blockchain, our framework aims to provide a secure, transparent, and tamper-resistant voting system. These features enable the creation of a secure and transparent voting system that ensures the integrity of votes, protects voter privacy, and enables verifiability and auditability of the entire voting process. The paper presents the key components, design considerations, and benefits of the proposed framework, along with an analysis of its potential challenges and future directions for research and development. The system architecture of the proposed framework establishes communication channels, data flows, and interfaces that facilitate voters' attendance, secure interactions and information exchange within the voting system. The use of smart contracts helps enforce the rules and conditions of the voting process on the blockchain, ensuring the accuracy and fairness of the electoral outcome. In conclusion, the proposed e-voting framework using blockchain technology has the potential to revolutionize the electoral process by providing a secure, transparent, and tamper-resistant voting system. By addressing the challenges of traditional e-voting systems and leveraging the inherent features of blockchain technology, we can enhance the integrity, privacy, and trustworthiness of the voting process.  © 2023 IEEE.</t>
  </si>
  <si>
    <t>2-s2.0-85175431450</t>
  </si>
  <si>
    <t>Shelke P.; Dedgaonkar S.; Gopale N.; Desai R.; Deogaonkart N.; Joshi N.</t>
  </si>
  <si>
    <t>Shelke, Priya (57191279436); Dedgaonkar, Suruchi (57201552391); Gopale, Nilesh (58650378000); Desai, Rohit (58651286400); Deogaonkart, Ninad (58650378100); Joshi, Nachiket (58236573700)</t>
  </si>
  <si>
    <t>57191279436; 57201552391; 58650378000; 58651286400; 58650378100; 58236573700</t>
  </si>
  <si>
    <t>Block Chain-based E-Voting System using Smart Contract</t>
  </si>
  <si>
    <t>https://www.scopus.com/inward/record.uri?eid=2-s2.0-85174245034&amp;partnerID=40&amp;md5=eda15e73b9c1505c3982ee947bd981cd</t>
  </si>
  <si>
    <t>Block chain is presenting new chances to develop new categories of digital services. Even though research on the topic is still in its early stages, it has mostly focused on the technical and legal challenges rather than utilizing this ground-breaking concept and creating better digital services. The study offers a novel block-chain based E-voting system that tackles some of the drawbacks of current systems and assesses some of the well-known block chain frameworks in order to build a block-chain based E-voting system. It has long been challenging to develop a secure electronic voting system that maintains the fairness and privacy of paper ballots while ensuring the transparency and flexibility afforded by electronic systems in current electoral schemes. We concretely assess the technology's potential by explaining a case study, including the election process and the implementation of a blockchain-based application that improves security and reduces the cost of holding national elections. A block chain is a type of distributed database that is this allows for the sharing of all data among all network users. By definition, a block chain system has several benefits that are suitable for electronic voting system. It is independent of a centralized server because its distributed architecture guarantees great system performance. Availability. Since each participant has full data, using the protocol, they may verify each block uploaded to the chain regarding the electronic voting system we propose, the double envelope encryption is combined here. Block chain technology and technique. This is the mechanism for turning the people's opinions into action in order to better manage system. Traditional elections have not pleased either the people or the government in recent years. They are not completely secure because ballots are easily tampered with. Additionally, it raises concerns about transparency and voter safety. Furthermore, it takes far too long to count the votes. © Grenze Scientific Society, 2023.</t>
  </si>
  <si>
    <t>2-s2.0-85174245034</t>
  </si>
  <si>
    <t>Kadam P.; Nikam P.; Raut H.; Hutke S.; Mathi S.</t>
  </si>
  <si>
    <t>Kadam, Priyanka (57189382758); Nikam, Pranavi (58564417500); Raut, Hema (57219297123); Hutke, Sonal (57271050700); Mathi, Shyamla (57205055448)</t>
  </si>
  <si>
    <t>57189382758; 58564417500; 57219297123; 57271050700; 57205055448</t>
  </si>
  <si>
    <t>https://www.scopus.com/inward/record.uri?eid=2-s2.0-85169885414&amp;doi=10.1109%2fCONIT59222.2023.10205939&amp;partnerID=40&amp;md5=c4c9cc5d04f3092fc7883244360ac7bb</t>
  </si>
  <si>
    <t>Voting is one of the fundamental rights of any citizen and conducting a voting is a very tedious process as a lot of manpower is required, important arrangement is required and above all a belief that a person's vote is safely casted. On a website there are two options: login and registration (for new users). At the time of registration user data is verified and stored in the database. Entire Database required for the voting system is managed by using the XAMPP server and data will be stored in the associated database. After successful login on the website the user will have to fill a KYC form which will store important information about the user. Ethereum is used for implementation of blockchain and for coding purposes solidity is used. Gas value is generated for each block (for each candidate), this assigned gas value is unique and equal for all the blocks initially. For each new vote some gas value gets spent and the counter gets incremented. These gas values can only be seen by the main developer.  © 2023 IEEE.</t>
  </si>
  <si>
    <t>2-s2.0-85169885414</t>
  </si>
  <si>
    <t>Tang B.; Tan M.; Liu M.; Liu Z.; Tian W.</t>
  </si>
  <si>
    <t>Tang, Bimeng (58904763800); Tan, Minsheng (15021504700); Liu, Meina (58069114200); Liu, Zhaohui (56294524400); Tian, Wenlong (57089625100)</t>
  </si>
  <si>
    <t>58904763800; 15021504700; 58069114200; 56294524400; 57089625100</t>
  </si>
  <si>
    <t>2023 5th International Conference on Artificial Intelligence and Computer Applications, ICAICA 2023</t>
  </si>
  <si>
    <t>https://www.scopus.com/inward/record.uri?eid=2-s2.0-85185887324&amp;doi=10.1109%2fICAICA58456.2023.10405563&amp;partnerID=40&amp;md5=0334f92c20af530de266652aae78ccb2</t>
  </si>
  <si>
    <t>The blockchain based e-voting system has realized decentralized storage and eliminated the need for third-party trusted institutions to count votes. However, due to the openness of the blockchain, it still has some security issues such as privacy leakage in the voting process. In this paper, we proposes a privacy protection method for blockchain-based e-voting system by using homomorphic encryption and order-preserving encryption to avoid privacy leakage. The method transmits the transaction data encrypted by homomorphic encryption through a secure channel and records it on the blockchain, and after the voting is over, the results are encrypted in order and published in ciphertext, which realizes the data confidentiality of the entire voting process and avoids the tracking of malicious users. Experimental results show that the proposed method is feasible in terms of performance and safety.  © 2023 IEEE.</t>
  </si>
  <si>
    <t>2-s2.0-85185887324</t>
  </si>
  <si>
    <t>Wu Y.; Kasahara S.</t>
  </si>
  <si>
    <t>Wu, Yuxiao (58654335300); Kasahara, Shoji (7102396277)</t>
  </si>
  <si>
    <t>58654335300; 7102396277</t>
  </si>
  <si>
    <t>Smart Contract-Based E-Voting System Using Homomorphic Encryption and Zero-Knowledge Proof</t>
  </si>
  <si>
    <t>13907 LNCS</t>
  </si>
  <si>
    <t>10.1007/978-3-031-41181-6_4</t>
  </si>
  <si>
    <t>https://www.scopus.com/inward/record.uri?eid=2-s2.0-85174442738&amp;doi=10.1007%2f978-3-031-41181-6_4&amp;partnerID=40&amp;md5=052d75516839e124c4b47af7348b0aa3</t>
  </si>
  <si>
    <t>As an indispensable part of establishing modern representative democratic organizations, election is based on a voting process on site or remotely. With the rapid development of information technology, the application of electronic voting systems in practice is significantly increasing in recent years. Consequently, whether an electronic voting system is secure and reliable enough is the most critical factor of the systems. Whereas, most of the existing proposals neglect to confirm the trustworthiness of the administrator, which may impact the security and availability of the system. For this purpose, we propose an up-to-date electronic voting system based on smart contract using additively homomorphic encryption and non-interactive zero-knowledge proof. In our work, we utilize a concise zero-knowledge proof algorithm and an inbound oracle in combination to allow voters to verify the fidelity of the administrator. We prove the feasibility, efficiency, and scalability of our system can satisfy a majority of application scenarios including large-scale voting. In particular, we evaluate the time performance and cost performance and demonstrate its merits including the low cost in many functions and linear performance when generating zero-knowledge proof. © 2023, The Author(s), under exclusive license to Springer Nature Switzerland AG.</t>
  </si>
  <si>
    <t>2-s2.0-85174442738</t>
  </si>
  <si>
    <t>Gnanapriya S.; Eshwar M.R.; Shrikhiran C.G.; Chandar J.V.; Nandhakumar V.</t>
  </si>
  <si>
    <t>Gnanapriya, S. (57770882800); Eshwar, M. Ram (58851898300); Shrikhiran, C.G. (58852215600); Chandar, J. Vijay (58852544800); Nandhakumar, V. (14032033000)</t>
  </si>
  <si>
    <t>57770882800; 58851898300; 58852215600; 58852544800; 14032033000</t>
  </si>
  <si>
    <t>2023 IEEE International Conference on Research Methodologies in Knowledge Management, Artificial Intelligence and Telecommunication Engineering, RMKMATE 2023</t>
  </si>
  <si>
    <t>https://www.scopus.com/inward/record.uri?eid=2-s2.0-85183570985&amp;doi=10.1109%2fRMKMATE59243.2023.10369326&amp;partnerID=40&amp;md5=58458d079cf051ec931d272967a85af5</t>
  </si>
  <si>
    <t>Electronic voting has become an increasingly popular topic of discussion in recent years but it has some security issues. Ethereum's smart contract capabilities make it possible to develop tamper-proof and transparent e-voting systems. Smart contracts are self-executing programs that are stored on the Ethereum blockchain, and can be used to automate the process of voting and ensure that the results are accurate and verifiable. This paper explores the use of Ethereum for e-voting, including the advantages and challenges of using this platform for voting. The paper discusses the use of smart contracts for implementing e-voting systems, the security and privacy considerations that must be taken into account, and the potential benefits of using Ethereum for e-voting. The paper also discusses the challenges that must be overcome to ensure the widespread adoption of Ethereum-based e-voting systems, including issues related to scalability, interoperability, and regulatory compliance. In conclusion, this paper argues that Ethereum has the potential to revolutionize the field of e-voting, offering a secure, transparent, and efficient solution for conducting political elections. While there are still many challenges to overcome, the use of Ethereum for e-voting represents an exciting opportunity for governments, businesses, and individuals around the world to participate in democratic processes in a more secure and efficient way. © 2023 IEEE.</t>
  </si>
  <si>
    <t>2-s2.0-85183570985</t>
  </si>
  <si>
    <t>Suganthi N.; Gokul S.; Shravanth E.; Veena K.</t>
  </si>
  <si>
    <t>Suganthi, N. (58073095300); Gokul, S. (58547115200); Shravanth, E. (58547734400); Veena, K. (58288703900)</t>
  </si>
  <si>
    <t>58073095300; 58547115200; 58547734400; 58288703900</t>
  </si>
  <si>
    <t>2nd International Conference on Advancements in Electrical, Electronics, Communication, Computing and Automation, ICAECA 2023</t>
  </si>
  <si>
    <t>https://www.scopus.com/inward/record.uri?eid=2-s2.0-85168694738&amp;doi=10.1109%2fICAECA56562.2023.10199732&amp;partnerID=40&amp;md5=9dbf131339ef6b31e2266d53caff630a</t>
  </si>
  <si>
    <t>In general, building an online voting system that complies with the laws set forth by legislators has always been a difficult task. An innovative development in the field of information technology is distributed ledger technology. Blockchain technology provide a limitless number of sharing economy-friendly applications. This research attempts to assess how well distributed online voting systems may be implemented using blockchain technology. The project explains the specifications for developing online voting systems and outlines the technical constraints of using blockchain to implement such systems. A few of the well-familiar frameworks that uses blockchain as a service are first evaluated for the project. Then put forth a cutting-edge blockchain-based online voting system that fixes all the issues found. In a broader sense, this project assesses the possibilities of distributed ledger technologies by telling a case study, specifically the conduct of an election and the execution of a blockchain built application that improves privacy and reduces the cost of holding national elections. © 2023 IEEE.</t>
  </si>
  <si>
    <t>2-s2.0-85168694738</t>
  </si>
  <si>
    <t>Chaubey A.; Kumar A.; Pandey V.; Bhushan B.; Purohit P.</t>
  </si>
  <si>
    <t>Chaubey, Anushka (58623869500); Kumar, Anubhav (58367601600); Pandey, Vikalp (58623973100); Bhushan, Bharat (57205917596); Purohit, Priyambada (57712859400)</t>
  </si>
  <si>
    <t>58623869500; 58367601600; 58623973100; 57205917596; 57712859400</t>
  </si>
  <si>
    <t>Leveraging Secured E-Voting Using Decentralized Blockchain Technology</t>
  </si>
  <si>
    <t>Internet of Things</t>
  </si>
  <si>
    <t>Part F1443</t>
  </si>
  <si>
    <t>10.1007/978-3-031-33808-3_15</t>
  </si>
  <si>
    <t>https://www.scopus.com/inward/record.uri?eid=2-s2.0-85172730825&amp;doi=10.1007%2f978-3-031-33808-3_15&amp;partnerID=40&amp;md5=760cb1396bc970828b9de1cf85619fe0</t>
  </si>
  <si>
    <t>One of the major causes of election violence is the incompetent existing voting methodologies including the paper and ballot as well as e-voting systems. Electronic voting was suggested as an alternative in order to overcome some of the major shortcomings of the paper and ballot system including the huge manpower required for vote counting. But along with solving such challenges, the e-voting systems raise humongous security threats that may lead to vote tampering and other issues like revealing the identity of the voter. This chapter suggests voting systems based on blockchain as a better alternative to the existing e-voting systems as they would solve the major concerns of the traditional e-voting systems. The decentralized and immutable nature of blockchain will prevent any kind of mischievous activity conducted with the objective of vote tampering as well as it would also protect the anonymity of the user. This chapter provides detailed information on the blockchain concept along with its features and types. This chapter also discusses a few of the major consensus algorithms being frequently utilized in different blockchain networks. Further, the major challenges faced by existing voting methodologies have been addressed and then this chapter explains that integrating the e-voting systems with blockchain technology can help overcome most of these challenges. This chapter concludes that the decentralized voting system using blockchain is the future of e-voting. © The Author(s), under exclusive license to Springer Nature Switzerland AG 2023.</t>
  </si>
  <si>
    <t>2-s2.0-85172730825</t>
  </si>
  <si>
    <t>Shadab M.; Kumar P.; Kumar S.</t>
  </si>
  <si>
    <t>Shadab, Mohd (58671213600); Kumar, Prashant (57716163000); Kumar, Saurabh (59048359200)</t>
  </si>
  <si>
    <t>58671213600; 57716163000; 59048359200</t>
  </si>
  <si>
    <t>Proceedings - 2023 3rd International Conference on Pervasive Computing and Social Networking, ICPCSN 2023</t>
  </si>
  <si>
    <t>https://www.scopus.com/inward/record.uri?eid=2-s2.0-85175241329&amp;doi=10.1109%2fICPCSN58827.2023.00207&amp;partnerID=40&amp;md5=98f583fdca9b15d5553e32a7304821fd</t>
  </si>
  <si>
    <t>The integration of technology in various spheres of social life has brought about positive transformations, and one significant game-changer is blockchain technology. With its decentralized architecture and immutability property, blockchain has revolutionized numerous services, offering a level playing field for both consumers and large entities like corporations and governments. The immutability feature ensures the integrity of the voting process by eliminating any possibility of tampering, while the decentralized nature of the blockchain allows for transparency, enabling independent verification of election results. Although blockchain-based e-voting systems provide advantages such as transparency, immutability, and decentralization, there are also challenges that need to be addressed. Among these challenges, scalability is a major concern. Additionally, ensuring the security of the election process is crucial, covering aspects like voter impersonation, hacking, and tampering of votes. However, by incorporating robust measures such as Aadhaar card authentication for voter identification, along with the implementation of advanced security protocols like multi-factor authentication and encryption.  © 2023 IEEE.</t>
  </si>
  <si>
    <t>2-s2.0-85175241329</t>
  </si>
  <si>
    <t>Rahi P.; Singh A.P.; Badoni P.; Singh I.; Khan R.</t>
  </si>
  <si>
    <t>Rahi, Parvez (58257583700); Singh, Ajay Pal (57217562507); Badoni, Parveen (58257583600); Singh, Inderjeet (57213300321); Khan, Reshma (58916237200)</t>
  </si>
  <si>
    <t>58257583700; 57217562507; 58257583600; 57213300321; 58916237200</t>
  </si>
  <si>
    <t>2023 International Conference on Communication, Security and Artificial Intelligence, ICCSAI 2023</t>
  </si>
  <si>
    <t>https://www.scopus.com/inward/record.uri?eid=2-s2.0-85186650256&amp;doi=10.1109%2fICCSAI59793.2023.10420927&amp;partnerID=40&amp;md5=df0c09f95d8d1adcf75b4ec9a7f9b8e8</t>
  </si>
  <si>
    <t>Block chain is a new and growing technology in the IT world right now. This technology is a way to store data that is not based in one place. It gives centralized data storage systems an alternative that is safer from a security point of view. This paper gives an idea of how Block-chain Technology can be used to protect an e-voting system. In this paper, we looked at all the work that has been done in the same area before. We chose a number of research papers in the same field and looked at them. From what we can tell from these papers, using Block-chain Technology for voting will be very useful. And this system for voting online will be much safer than the one we have now. Electronic voting, or E-voting, is simply the use of computers to cast and count votes. This method makes the voting process faster and cheaper. When more technology is used in a certain area, security problems also get worse. When you vote online, security is important. By using the Block chain and its distributed database system, we can make it harder for people with bad intentions to change the database. This makes the e- voting system more secure.  © 2023 IEEE.</t>
  </si>
  <si>
    <t>2-s2.0-85186650256</t>
  </si>
  <si>
    <t>Abdulah W.A.B.W.; Adnan S.F.S.</t>
  </si>
  <si>
    <t>Abdulah, Wan Auzan Bin W (58883850500); Adnan, Syed Farid Syed (35108836000)</t>
  </si>
  <si>
    <t>58883850500; 35108836000</t>
  </si>
  <si>
    <t>2023 IEEE Symposium on Computers and Informatics, ISCI 2023</t>
  </si>
  <si>
    <t>https://www.scopus.com/inward/record.uri?eid=2-s2.0-85184853856&amp;doi=10.1109%2fISCI58771.2023.10391913&amp;partnerID=40&amp;md5=aa877833e2f5daacfc4eba6acb847b96</t>
  </si>
  <si>
    <t>The voting process serves as the mechanism to translate public opinion into actionable measures, significantly impacting democracy. Ensuring the transparency, reliability, and security of the voting procedure is essential to maintain the integrity and legitimacy of the entire system. Blockchain-based voting systems have gained popularity due to the immutability and advancements in blockchain technology. Creating a secure electronic voting system that offers the transparency and flexibility of electronic systems while preserving fairness and privacy has long been a challenge. This paper introduces a method for collecting data from various sources and databases using transparent Blockchain technology. The proposed Blockchain-based solution is dependable, secure, and ensures privacy. The objective of this paper is to leverage blockchain technology to construct a transparent and secure voting system. The development, testing, and deployment of smart contracts are executed using the Truffle framework, while a local blockchain network is established using the Ganache tool. MetaMask is employed for account validation. This paper also presents the cost analysis of the voting transactions.  © 2023 IEEE.</t>
  </si>
  <si>
    <t>2-s2.0-85184853856</t>
  </si>
  <si>
    <t>Muthulagu R.; Pawar P.M.; Jha A.K.; Sharma K.; Parthasarathy K.</t>
  </si>
  <si>
    <t>Muthulagu, Raja (58755224900); Pawar, Pranav M. (54783215400); Jha, Ashish Kumar (58755225000); Sharma, Karan (58755492200); Parthasarathy, Kavya (58755492300)</t>
  </si>
  <si>
    <t>58755224900; 54783215400; 58755225000; 58755492200; 58755492300</t>
  </si>
  <si>
    <t>Secure Blockchain-Based E-voting System for Smart Governance</t>
  </si>
  <si>
    <t>Convergence of IoT, Blockchain, and Computational Intelligence in Smart Cities</t>
  </si>
  <si>
    <t>10.1201/9781003353034-9</t>
  </si>
  <si>
    <t>https://www.scopus.com/inward/record.uri?eid=2-s2.0-85179201658&amp;doi=10.1201%2f9781003353034-9&amp;partnerID=40&amp;md5=8402962af9845b47af04a9a5b96fa2bd</t>
  </si>
  <si>
    <t>Voting takes place in all parts of the world for varied reasons, be it political elections, or institutional elections. As it is an essential feature of nations, especially those that are democratic, it must be made sure that a candidate receives votes in a free and fair way. Traditionally, ballot voting system would be used but the major disadvantage is that it requires a formidable workforce. The majority of countries and organizations are moved to an E-voting system to reduce the workforce. The fundamental benefits of electronic systems for voting are that the efficiency of the entire system is increased while keeping it free of errors alongside the reduction of organizational costs. It also ensures convenience to voters as they can vote from anywhere depending on need. All these things considered, although it is very convenient to everyone, voting online must be conducted cautiously as any vulnerability can pose a threat to its authenticity and can lead to issues such as vote count manipulation amongst others as voters may cast their votes multiple times to ensure victory to their candidate. Blockchain can be used here to secure an online voting system by making it safe, accurate, and legitimate alongside holding user convenience. It beautifully replaces the traditional voting systems and provides a solution to the threats posed by traditional E-voting systems which include non-repudiation and a security provision. This chapter presents an introduction to blockchain and its fundamental structure, linking to the E-voting system, required components of a blockchain-based E-voting system, and a detailed state-of-the-art literature survey of secure blockchain-based E-voting systems. This chapter also proposes an E-voting system based on smart contracts and Consensus Algorithms. It further presents details regarding the website created and shows the analysis of the voting statistics that are taken live. © 2024 selection and editorial matter, Rajendra Kumar, Vishal Jain, Leong Wai Yie and Sunantha Teyarachakul; individual chapters, the contributors.</t>
  </si>
  <si>
    <t>2-s2.0-85179201658</t>
  </si>
  <si>
    <t>Khaleelullah S.; Hemanth D.S.; Kavitha E.; Viswadutt B.; Teja B.S.V.</t>
  </si>
  <si>
    <t>Khaleelullah, Shaik (58246087100); Hemanth, Dosapati Sai (58512661600); Kavitha, Endroju (58513147800); Viswadutt, Bommaraju (58513396500); Teja, Battini Sri Vamshi (58512421600)</t>
  </si>
  <si>
    <t>58246087100; 58512661600; 58513147800; 58513396500; 58512421600</t>
  </si>
  <si>
    <t>https://www.scopus.com/inward/record.uri?eid=2-s2.0-85166244244&amp;doi=10.1109%2fICSCSS57650.2023.10169163&amp;partnerID=40&amp;md5=c7ee8606784ffccd64b06adde198e62d</t>
  </si>
  <si>
    <t>Online voting is getting increasingly popular in modern society. It has the potential to cut administrative costs while increasing participation rates. Citizens can vote online from any place with an Internet connection, eliminating the need to print ballots or build up polling locations. Despite these benefits, remote voting systems have to be approached with extreme caution since it represents new hazards. A single weakness might make it trivial to manipulate votes on a large scale. Electronic voting systems used in elections must be trustworthy, precise, secure, and practical. However, problems with electronic voting machines may prevent their broad use. To overcome these concerns, blockchain technology was developed, which provides decentralised nodes for vote processing and is utilised to build electronic voting systems. Because it provides shared, not repudiating, and security protection features, this technology is an excellent alternative to standard electronic voting systems. The following article provides an overview of electronic voting systems that use block chain technology. The primary purpose of this analysis was to assess the current state of blockchain-based voting studies and balloting systems as a whole as well as any associated issues, in order to forecast future advances. This study offers a conceptual overview of the anticipated block chain-based electronic voting application, as well as an introduction to the blockchain's core structure and properties in connection to electronic voting. This investigation indicated that blockchain technology may be able to solve some of the problems now plaguing voting methods. However, the most often raised concerns about blockchain applications are transactions timelines and privacy protection. A based on blockchain technology electronic voting system must be scalable in terms of transaction speed as well as distance voting security. Because of these problems, it was decided that current structures needed to be modified in order to be used in voting systems.  © 2023 IEEE.</t>
  </si>
  <si>
    <t>2-s2.0-85166244244</t>
  </si>
  <si>
    <t>https://www.scopus.com/inward/record.uri?eid=2-s2.0-85180027094&amp;doi=10.1201%2f9781032684994-87&amp;partnerID=40&amp;md5=827504c00b96128a9d1790ac0f48496c</t>
  </si>
  <si>
    <t>With the growth of Blockchain technology in the second decade of the new millennium, numerous applications throughout the globe have been interested in intriguing new uses. The subject of electronic voting is one of the difficult uses of blockchain technology. Since the election is being conducted offline, security is of the utmost importance. An organization still has full access to the current electoral system’s centralized infrastructure. The entity that controls the database and has complete control over the system is mostly to blame for the issues because it is using antiquated election systems. A significant factor that seriously affects the system is database manipulation. The use of blockchain technology is one of the efficient solutions to this issue. Block chain technology is the best option because it has a decentralized structure and a shared database. This paper explores the potential for using Blockchain technology in e-voting systems to enhance the voting process by addressing issues of trustlessness, privacy, and security with effective face authentication techniques using Haar cascade and Support Vector Machine Algorithms. © 2024 selection and editorial matter, Arvind Dagur, Karan Singh, Pawan Singh Mehra &amp; Dhirendra Kumar Shukla; individual chapters, the contributors.</t>
  </si>
  <si>
    <t>2-s2.0-85180027094</t>
  </si>
  <si>
    <t>Perera T.S.; Garusinghe A.N.; De Silva T.S.; Senevirathne T.K.; Abeywardena K.Y.; Fernando H.</t>
  </si>
  <si>
    <t>Perera, Tharindu Sadaruwan (58909532800); Garusinghe, Anodya Nimthara (58909563800); De Silva, Tharaka Shameera (58909598100); Senevirathne, Tharindu Kavinda (58909502400); Abeywardena, Kavinga Yapa (57191334930); Fernando, Harinda (57206453627)</t>
  </si>
  <si>
    <t>58909532800; 58909563800; 58909598100; 58909502400; 57191334930; 57206453627</t>
  </si>
  <si>
    <t>https://www.scopus.com/inward/record.uri?eid=2-s2.0-85186142617&amp;doi=10.1109%2fICAC60630.2023.10417584&amp;partnerID=40&amp;md5=283c80077c1063c0b42d83cc5f08f9c0</t>
  </si>
  <si>
    <t>The election of a country holds significant importance, as it plays a pivotal role in the advancement and growth of a nation. Ensuring the safety and integrity of an election is a concern closely tied to national security. Electoral mechanisms in Sri Lanka and many other regions remain conventional and vulnerable. Despite the evolution of democracy, voting processes continue to rely on manual methods using paper ballots and pens. Although e-voting machines have emerged, these systems carry a substantial risk of manipulation and are susceptible to issues such as malfunction and breakdown, as well as unauthorized breaches. Addressing these challenges can be achieved by embracing cutting-edge technology, specifically blockchain, to establish a voting procedure that is both dependable and transparent. This paper presents a voting platform built upon the principles of blockchain with the aim of digitalizing the voting process while ensuring dependability, security, and user-friendly functionality. The ballots submitted by voters are recorded on the blockchain, making them immutable and safeguarded against possible manipulation. The system's capacity can be expanded to suit the needs of any election. Participants can access the system using biometric authentication methods, which will make the voting process more secure. Therefore, this system illustrates the potential of utilizing blockchain technology, including distributed systems, Ethereum, and smart contracts, to provide a secure, trustworthy, and transparent voting system for contemporary elections.  © 2023 IEEE.</t>
  </si>
  <si>
    <t>2-s2.0-85186142617</t>
  </si>
  <si>
    <t>https://www.scopus.com/inward/record.uri?eid=2-s2.0-85180025352&amp;doi=10.1201%2f9781003393580-115&amp;partnerID=40&amp;md5=b70d1c328e3352da6bbc1f62adbfb6d1</t>
  </si>
  <si>
    <t>The Information Age, embraced by the 21st century, has seen the rapid adoption of new technologies, including in the election process. However, the security and transparency of both voters and their votes remain a concern with the centralized traditional system. The database can be tampered with, vote rigging, hacking, and booth capturing are possible. Blockchain technology provides a solution based on a decentralized and distributed system, where the database is controlled and owned by multiple users. E-voting is a quick, inexpensive, and effective way to cast a vote. Our proposed V2E system uses a Peer-to-peer network that enhances accountability and security. We will employ distributed ledger technologies to prevent vote faking and design a user credential model based on cryptographically secure Hash Functions to provide authenticity and non-repudiation. Since votes will be updated synchronously to the ledger, vote rigging, hacking, or system destruction will be nearly impossible. © 2024 selection and editorial matter, Arvind Dagur, Karan Singh, Pawan Singh Mehra &amp; Dhirendra Kumar Shukla; individual chapters, the contributors.</t>
  </si>
  <si>
    <t>2-s2.0-85180025352</t>
  </si>
  <si>
    <t>Anitha V.; Marquez Caro O.J.; Sudharsan R.; Yoganandan S.; Vimal M.</t>
  </si>
  <si>
    <t>Anitha, V. (57213064414); Marquez Caro, Orlando Juan (58023972700); Sudharsan, R. (58024167100); Yoganandan, S. (58024958800); Vimal, M. (58023767200)</t>
  </si>
  <si>
    <t>57213064414; 58023972700; 58024167100; 58024958800; 58023767200</t>
  </si>
  <si>
    <t>Transparent voting system using blockchain</t>
  </si>
  <si>
    <t>Measurement: Sensors</t>
  </si>
  <si>
    <t>100620</t>
  </si>
  <si>
    <t>10.1016/j.measen.2022.100620</t>
  </si>
  <si>
    <t>https://www.scopus.com/inward/record.uri?eid=2-s2.0-85144429281&amp;doi=10.1016%2fj.measen.2022.100620&amp;partnerID=40&amp;md5=db0df6b6e1d92673ffd05b7c85902b7d</t>
  </si>
  <si>
    <t>The aim of this paper is to create a decentralized transparent voting and analysis system that can be implemented with blockchain to provide an efficient and highly secure justifiable method of election systems in countries where traditional physical voting with gameable securities is used, increasing the chances of rigged elections. This system is designed to focus on a secure voting system, lower costs, faster wait times, no disparities due to various erroneous proxies, high scalability, and geographic independence. Overall, an effective election mechanism to strengthen the democratic process. The proposed dApp allows voters to vote from the comfort of their own homes, saving time and reducing the number of false votes registered. © 2022 The Authors</t>
  </si>
  <si>
    <t>2-s2.0-85144429281</t>
  </si>
  <si>
    <t>Jumaa M.H.; Shakir A.C.</t>
  </si>
  <si>
    <t>Jumaa, Maral Hassan (57890316100); Shakir, Ahmed Chalak (49861972800)</t>
  </si>
  <si>
    <t>57890316100; 49861972800</t>
  </si>
  <si>
    <t>Review Study of E-Voting System Based on Smart Contracts Using Blockchain Technology; [دراسة مراجعة في نظام التصويت اإللكتروني القائم على العقد الذكي باستخدام تقنية البلوكجين]</t>
  </si>
  <si>
    <t>Iraqi Journal of Science</t>
  </si>
  <si>
    <t>64</t>
  </si>
  <si>
    <t>10.24996/ijs.2023.64.4.36</t>
  </si>
  <si>
    <t>https://www.scopus.com/inward/record.uri?eid=2-s2.0-85173669162&amp;doi=10.24996%2fijs.2023.64.4.36&amp;partnerID=40&amp;md5=ddb0df7c06ac893db79f5bdef5887753</t>
  </si>
  <si>
    <t>Voting is an important procedure in democratic societies in different countries, including Iraq. Electronic voting (E-voting) is becoming more prevalent due to reducing administrative costs and burdens. E-voting systems have many restrictions that affect the electoral process. For example, fraud, tampering with ballot boxes, taking many hours to announce results, and the difficulty of reaching polling stations. Over the last decade, blockchain and smart contract technologies have gained widespread adoption in various sectors, such as cryptocurrencies, finance, banking, and most notably in e-voting systems. If utilized properly, the developer demonstrates properties that are promising for their properties, such as security, privacy, transparency, and decentralization. Moreover, these technologies allow citizens to vote wherever they are via digital technology (computers, smartphones). This paper explains the nature of blockchain and smart contracts and systematically reviews several important e-voting studies. Comparative analysis is conducted on recent related papers in the last five years (published in highly ranked journals and international conferences) regarding blockchain types, frameworks, security requirements, and the implemented algorithms. © 2023 University of Baghdad-College of Science. All rights reserved.</t>
  </si>
  <si>
    <t>2-s2.0-85173669162</t>
  </si>
  <si>
    <t>De Castro A.; Coutinho C.</t>
  </si>
  <si>
    <t>De Castro, Antonio (58504029500); Coutinho, Carlos (55355460700)</t>
  </si>
  <si>
    <t>58504029500; 55355460700</t>
  </si>
  <si>
    <t>HORA 2023 - 2023 5th International Congress on Human-Computer Interaction, Optimization and Robotic Applications, Proceedings</t>
  </si>
  <si>
    <t>https://www.scopus.com/inward/record.uri?eid=2-s2.0-85165681819&amp;doi=10.1109%2fHORA58378.2023.10156749&amp;partnerID=40&amp;md5=bd647d61fb4cc34a5ce53e960a36199f</t>
  </si>
  <si>
    <t>As technology advances and more of our lives are digitised, elections are no exception. This paper proposes a survey of the current state of the art blockchain voting protocols by performing a systematic literature review and evaluating 25 selected papers. One of the main objectives of the surveyed proposals was to maintain voter anonymity while ensuring vote verifiability. However, most systems fell short in terms of scalability, as they would not be able to handle nationwide elections. Additionally, some proposals identified security vulnerabilities during security testing. Nevertheless, there were promising developments in terms of performance and security through Layer 2 solutions. These solutions offer more flexibility in system design and enable features that ensure anonymity and scalability. © 2023 IEEE.</t>
  </si>
  <si>
    <t>2-s2.0-85165681819</t>
  </si>
  <si>
    <t>Jain A.K.; Kalra S.; Kapoor K.; Jangra V.</t>
  </si>
  <si>
    <t>Jain, Ankit Kumar (56402311600); Kalra, Sahil (58002040400); Kapoor, Karan (58373255300); Jangra, Vishal (57220206382)</t>
  </si>
  <si>
    <t>56402311600; 58002040400; 58373255300; 57220206382</t>
  </si>
  <si>
    <t>Blockchain-Based Secure E-voting System Using Aadhaar Authentication</t>
  </si>
  <si>
    <t>Studies in Computational Intelligence</t>
  </si>
  <si>
    <t>1065</t>
  </si>
  <si>
    <t>10.1007/978-981-19-6290-5_5</t>
  </si>
  <si>
    <t>https://www.scopus.com/inward/record.uri?eid=2-s2.0-85143788795&amp;doi=10.1007%2f978-981-19-6290-5_5&amp;partnerID=40&amp;md5=2403d67b7f4ad1a6d4b2980d88dc5464</t>
  </si>
  <si>
    <t>Election in any country is a very inflated and time-consuming process. Many countries have tried to implement numerous ways of conducting an election to make the process easy and time and cost-efficient. One such method is a blockchain-based secure voting system that has been in research for a long. However, it is still a challenge to implement it because of various reasons like security, availability of the internet to everyone, etc. Therefore, this paper presents a secure election system based on blockchain, tackling a few of these problems and making it more secure. The proposed system uses Aadhaar-based voter authentication and One-time password (OTP)-based verification. The proposed scheme uses a private blockchain that solves many security problems and even attacks like Sybil, Distributed denial of service (DDoS), etc. The proposed system can reduce the cost of elections to a large extent while increasing election security. © 2023, The Author(s), under exclusive license to Springer Nature Singapore Pte Ltd.</t>
  </si>
  <si>
    <t>2-s2.0-85143788795</t>
  </si>
  <si>
    <t>Agrawal A.; Sethi K.; Bera P.</t>
  </si>
  <si>
    <t>Agrawal, Aniket (57973133900); Sethi, Kamalakanta (57200147011); Bera, Padmalochan (57197683936)</t>
  </si>
  <si>
    <t>57973133900; 57200147011; 57197683936</t>
  </si>
  <si>
    <t>Blockchain-Based Cardinal E-Voting System Using Biometrics, Watermarked QR Code and Partial Homomorphic Encryption</t>
  </si>
  <si>
    <t>Springer Proceedings in Complexity</t>
  </si>
  <si>
    <t>10.1007/978-981-19-6414-5_23</t>
  </si>
  <si>
    <t>https://www.scopus.com/inward/record.uri?eid=2-s2.0-85151071445&amp;doi=10.1007%2f978-981-19-6414-5_23&amp;partnerID=40&amp;md5=3b2d643cc75c448c4595a2393e299019</t>
  </si>
  <si>
    <t>A robust democracy cannot be concn. Therefore, we propose a privacy-preserving, cost-effective and verifiable blockchain-based electronic score voting scheme. Our framework is premised on a watermarked quick response (QR) code-based secure identification mechanism for creating a tamper-resistant biometric voter ID card. Two watermarked image shares, namely, owner and master shares, are created through XOR-based visual cryptography (VC) which are managed by the ID owner and a semi-trusted constituency authority (CA). Election Commission officer (ECO) commences the cryptographic system setup by distributing the secret key shares amongst all the CAs. First, voters show their share for their details verification and biometric authentication. If successful, they use the modified ElGamal homomorphic encryption to enable additive computations on their score votes while ensuring their secrecy. The integrity and validity of the encrypted vote are ensured through a non-interactive partial knowledge range proof (NIPKRP) based on the Pederson commitment protocol. On the counting day, the vote ciphertext en route to CA is subjected to progressive aggregation. This intra-constituency level computation follows the range voting paradigm. Then, CAs decrypt the resultant encrypted ballots and determine the winner for their respective constituencies after comparing the obtained scores. Accordingly, each CA creates and transmits an encrypted binary vector to ECO for pluralistic inter-constituency aggregation. Finally, ECO uses its secret key to decrypt the final encrypted aggregate vector to determine the majority winning party. If at least two maximum scores or seat counts come out to be identical, most significant bit (MSB) is given priority to break the tie. CAs can collaborate to verify the results by using their secret shares. Our proposed scheme facilitates secure, tamperproof and decentralized score aggregation for e-voting with a suitable tie-breaker. The efficacy and usability of the scheme have been reported with experimental results and security proofs. © 2023, The Author(s), under exclusive license to Springer Nature Singapore Pte Ltd.</t>
  </si>
  <si>
    <t>2-s2.0-85151071445</t>
  </si>
  <si>
    <t>Khedkar S.; Mahajan K.; Shirole M.</t>
  </si>
  <si>
    <t>Khedkar, Shrinivas (58479564800); Mahajan, Kushal (58479245000); Shirole, Mahesh (36500348900)</t>
  </si>
  <si>
    <t>58479564800; 58479245000; 36500348900</t>
  </si>
  <si>
    <t>2023 8th International Conference on Business and Industrial Research, ICBIR 2023 - Proceedings</t>
  </si>
  <si>
    <t>https://www.scopus.com/inward/record.uri?eid=2-s2.0-85164281370&amp;doi=10.1109%2fICBIR57571.2023.10147663&amp;partnerID=40&amp;md5=90b45f3e10df173ed0f8b98ffee12a91</t>
  </si>
  <si>
    <t>Modern technology has created the need for information flow to be fast and effective. we have been able to reach this through the internet; the medium, that is, the internet has expedited every folks, by creating the communication cheap and quick. One such innovative technology is blockchain. Having the properties such as immutability, integrity and decentralized architecture, one of the prospective application of blockchain is e-voting. The objective of e-voting system using blockchain is to facilitate transparent, fair and verifiable approach. But the existing e-voting systems using blockchain take more time to reflect the vote casted by the voters as the number of voters increases and make the system slow. In this paper we propose a system which uses a consensus algorithm called PoA to minimize the time for authentication, mining and verification of casted votes. The Proposed system which replaces the PoW consensus algorithm, in existing system, with PoA consensus algorithm, proved to be faster than existing system by more than 9 seconds. Thus this paper highlights how the existing e-voting system using blockchain is slow and how the proposed system optimizes the time required and makes the system faster.  © 2023 IEEE.</t>
  </si>
  <si>
    <t>2-s2.0-85164281370</t>
  </si>
  <si>
    <t>Apeh A.J.; AYO C.K.; Adebiyi A.</t>
  </si>
  <si>
    <t>Apeh, Apeh Jonathan (57271076200); AYO, CHARLES K. (8601910400); Adebiyi, Ayodele (22978651100)</t>
  </si>
  <si>
    <t>57271076200; 8601910400; 22978651100</t>
  </si>
  <si>
    <t>IMPLEMENTING A SECURED OFFLINE BLOCKCHAIN BASED ELECTRONIC VOTING SYSTEM</t>
  </si>
  <si>
    <t>100</t>
  </si>
  <si>
    <t>https://www.scopus.com/inward/record.uri?eid=2-s2.0-85139477189&amp;partnerID=40&amp;md5=f8131b6d0bbf323fee1b315efb2e14e1</t>
  </si>
  <si>
    <t>Internet penetration is a critical factor in determining the adoption of an internet-based electronic voting system. In Nigeria for instance, the electoral bill which is to provide the legal backing for the transmission of voting data from polling units across the federation had witnessed huge setbacks hinged on lack of internet infrastructure in Nigeria's remote places. Arguments have been made for and against the possibility of disenfrenching citizens if electronic transmission was allowed in the electoral laws. In this article, we propose an electronic voting system model that allows the secured continuation of voting exercise in offline mode and the transmission of cast votes upon the restoration of internet connectivity using the infrastructures permissible with the blockchain technology. The model is adaptable in any national election, specifically, Nigeria's national elections.  © 2022 Little Lion Scientific.</t>
  </si>
  <si>
    <t>2-s2.0-85139477189</t>
  </si>
  <si>
    <t>Subah Z.; Rozario S.; Islam N.; Amir S.A.B.</t>
  </si>
  <si>
    <t>Subah, Zarin (57221799496); Rozario, Sharlene (57863429500); Islam, Nafiul (57863560500); Amir, Syed Athar Bin (57202670668)</t>
  </si>
  <si>
    <t>57221799496; 57863429500; 57863560500; 57202670668</t>
  </si>
  <si>
    <t>https://www.scopus.com/inward/record.uri?eid=2-s2.0-85136782727&amp;doi=10.1145%2f3542954.3542974&amp;partnerID=40&amp;md5=0175baeb000bc68e28149462bf772126</t>
  </si>
  <si>
    <t>Existing voting systems are unable to assure security of an individual's vote, and keep elections free from biased results due to temperament by malicious people. Traditional electoral process is vulnerable in regards to security aspects and is usually very time consuming. These cause threats to the important characteristics of election such as- transparency, privacy of voters &amp; democracy. Our team proposes to remove these inconveniences by implementing blockchain technology into the voting scheme. This technology will make the voting process decentralized, keeps each vote secured and counted whilst providing privacy to voters, and will also save time and resources. Using Node JS, cryptography algorithms our proposed system was built. Additionally, challenges of the system are addressed and still being improved using potential solutions.  © 2022 ACM.</t>
  </si>
  <si>
    <t>2-s2.0-85136782727</t>
  </si>
  <si>
    <t>Khan E.; Rahman M.H.; Mustary S.; Islam I.; Mahmud S.R.</t>
  </si>
  <si>
    <t>Khan, Eusha (58288338500); Rahman, Md. Hinoy (58288661900); Mustary, Shobnom (57671160400); Islam, Iyolita (57203128753); Mahmud, Sharifa Rania (57219506677)</t>
  </si>
  <si>
    <t>58288338500; 58288661900; 57671160400; 57203128753; 57219506677</t>
  </si>
  <si>
    <t>4th International Conference on Electrical, Computer and Telecommunication Engineering, ICECTE 2022</t>
  </si>
  <si>
    <t>https://www.scopus.com/inward/record.uri?eid=2-s2.0-85160212307&amp;doi=10.1109%2fICECTE57896.2022.10114521&amp;partnerID=40&amp;md5=98cd519eb16397852e4dc296db05aec3</t>
  </si>
  <si>
    <t>Blockchain is a distributed ledger shared among the participants ensuring transparent and secured transactions over the network. Existing voting systems for selecting eligible candidates may be unable to maintain transparency, privacy, and security. A blockchain-based voting system can resolve these issues through decentralized nodes and end-to-end verification advantages. Thus, integrating blockchain into the traditional voting system may provide a more reliable and secure electronic voting procedure. This research aims to propose an alternative solution to the conventional voting system named 'BE-Voting' using blockchain technology in the context of Bangladesh that will preserve the integrity of the votes with distributed, non-repudiation, and security protection characteristics. A prototype of the proposed system was developed and evaluated regarding data analysis and comparison with existing systems.  © 2022 IEEE.</t>
  </si>
  <si>
    <t>2-s2.0-85160212307</t>
  </si>
  <si>
    <t>57</t>
  </si>
  <si>
    <t>https://www.scopus.com/inward/record.uri?eid=2-s2.0-85162226733&amp;doi=10.1145%2f3590837.3590894&amp;partnerID=40&amp;md5=d6b962b524164346fa87e16ae9118da1</t>
  </si>
  <si>
    <t>Online voting platforms are security-focused and have the latest accessibility features. Online voting systems help you to protect your vote by not allowing for multiple votes. They also eliminate the need for people to gather in person to cast their votes, as well as using paper or other means of voting. A voting system is a tool that allows an organization to reference how their group feels before coming to a decision. This can be done through an online or electronic election system, sometimes referred to as e voting systems. Verification and traceability of multistep transactions require blockchain. It can provide secure transactions, reduce compliance costs, and speed up data transfer processing. In addition to helping manage contracts, blockchain technology can be used to audit the origin of products. This paper reviews the various researches by the authors for the secure voting system using blockchain and other secure algorithm, for the purpose of authentic and secure voting. © 2022 ACM.</t>
  </si>
  <si>
    <t>2-s2.0-85162226733</t>
  </si>
  <si>
    <t>Gandhi S.S.; Kiwelekar A.W.; Netak L.D.; Wankhede H.S.</t>
  </si>
  <si>
    <t>Gandhi, Sanil S. (57208083976); Kiwelekar, Arvind W. (8268122100); Netak, Laxman D. (14036006600); Wankhede, Hansra S. (57015366500)</t>
  </si>
  <si>
    <t>57208083976; 8268122100; 14036006600; 57015366500</t>
  </si>
  <si>
    <t>Security Requirement Analysis of Blockchain-Based E-Voting Systems</t>
  </si>
  <si>
    <t>131</t>
  </si>
  <si>
    <t>10.1007/978-981-19-1844-5_6</t>
  </si>
  <si>
    <t>https://www.scopus.com/inward/record.uri?eid=2-s2.0-85134748076&amp;doi=10.1007%2f978-981-19-1844-5_6&amp;partnerID=40&amp;md5=c92e766526e4682d458ba5c3d86fd123</t>
  </si>
  <si>
    <t>In democratic countries such as India, voting is a fundamental right given to citizens of their countries. Citizens need to physically present and cast their vote in ballot paper-based voting systems. Most of the citizens fail to fulfill this constraint and have stayed away from their fundamental duty. Electronic voting systems are often considered as one of the efficient alternatives in such situations. Blockchain technology is an emerging technology that can provide a real solution as it is characterized by immutable, transparent, anonymous, and decentralized properties. This paper presents a security requirement analysis for e-voting systems and evaluates blockchain technology against these requirements. © 2023, The Author(s), under exclusive license to Springer Nature Singapore Pte Ltd.</t>
  </si>
  <si>
    <t>2-s2.0-85134748076</t>
  </si>
  <si>
    <t>Rani P.; Kumar V.; Budhiraja I.; Rathi A.; Kukreja S.</t>
  </si>
  <si>
    <t>Rani, Prity (58542464600); Kumar, Vimal (58728480000); Budhiraja, Ishan (57207989270); Rathi, Atul (58609358600); Kukreja, Sonal (57203000239)</t>
  </si>
  <si>
    <t>58542464600; 58728480000; 57207989270; 58609358600; 57203000239</t>
  </si>
  <si>
    <t>International Symposium on Advanced Networks and Telecommunication Systems, ANTS</t>
  </si>
  <si>
    <t>2022-December</t>
  </si>
  <si>
    <t>https://www.scopus.com/inward/record.uri?eid=2-s2.0-85171758324&amp;doi=10.1109%2fANTS56424.2022.10227805&amp;partnerID=40&amp;md5=cc26c3a6fe93bad47e8ce0fcbf945f7f</t>
  </si>
  <si>
    <t>Electronic voting system has great potential to decrease organizational cost of traditional voting system and also it has ability to maximize the voters turnout. When real time voting system is used for election, it must be convenient, secure, accurate, safe and legitimate. This paper evaluates blockchain framework and implement real time voting system by using blockchain technology which increase the security and decrease the total organizational cost for election. Proposed model is divided into three parts i.e., admin, voter and registration phase. Here admin responsible for managing the life cycle of each and every election. It has not allowed to cast a ballot. Registration phase checks voters' recognizable proof and register represents them in the framework. In this, accounts are held by authorities in surveying station found close by local locations. We used RPC server for network and solidity as a programming language for smart contract. Here protocol execution uses consensus mechanism which is responsible to secure the Ethereum blockchain. We tested proposed model by using Rinke by test network for ensuring the feasibility. © 2022 IEEE.</t>
  </si>
  <si>
    <t>2-s2.0-85171758324</t>
  </si>
  <si>
    <t>Qu W.; Wu L.; Wang W.; Liu Z.; Wang H.</t>
  </si>
  <si>
    <t>Qu, Wenlei (57214892588); Wu, Lei (56229721900); Wang, Wei (57211077471); Liu, Zhaoman (57207912897); Wang, Hao (55777269100)</t>
  </si>
  <si>
    <t>57214892588; 56229721900; 57211077471; 57207912897; 55777269100</t>
  </si>
  <si>
    <t>A electronic voting protocol based on blockchain and homomorphic signcryption</t>
  </si>
  <si>
    <t>e5817</t>
  </si>
  <si>
    <t>10.1002/cpe.5817</t>
  </si>
  <si>
    <t>https://www.scopus.com/inward/record.uri?eid=2-s2.0-85086455799&amp;doi=10.1002%2fcpe.5817&amp;partnerID=40&amp;md5=876a00a06d40fa9c4dd32f2d5a657518</t>
  </si>
  <si>
    <t>Compared with traditional voting methods, electronic voting can effectively avoid the phenomenon of fraud for personal gains in various links, it is faster and more accurate in the tallying stage. However, many electronic voting systems have many problems such as inability to verify ballots, easy to be forged, and low computing efficiency. We propose an electronic voting protocol based on homomorphic signcryption and blockchain. The protocol makes the voting process public through blockchain and replaces the traditional trusted third party with the smart contract. It uses the homomorphic encryption algorithm and the homomorphic signcryption algorithm to encrypt and sign the ballot and uses their aggregation properties to perform homomorphic tally on the encrypted votes. This not only reduces the excessive burden on the voters but also improves the voting efficiency. At the same time, it can satisfy the security of electronic voting, and the amount of calculation is small, so it is more convenient and flexible to use in large-scale voting. © 2020 John Wiley &amp; Sons, Ltd.</t>
  </si>
  <si>
    <t>2-s2.0-85086455799</t>
  </si>
  <si>
    <t>Ben Ayed A.; Belhajji M.A.</t>
  </si>
  <si>
    <t>Ben Ayed, Ahmed (57212882756); Belhajji, Mohamed Amin (57217733962)</t>
  </si>
  <si>
    <t>57212882756; 57217733962</t>
  </si>
  <si>
    <t>Addressing Most Common Vulnerabilities in Blockchain-Based Voting Systems</t>
  </si>
  <si>
    <t>142</t>
  </si>
  <si>
    <t>10.1007/978-981-19-3391-2_43</t>
  </si>
  <si>
    <t>https://www.scopus.com/inward/record.uri?eid=2-s2.0-85137540712&amp;doi=10.1007%2f978-981-19-3391-2_43&amp;partnerID=40&amp;md5=63a44c52af3747ab2b3fbbcee1022823</t>
  </si>
  <si>
    <t>Blockchain technology is becoming the most used technology to use in offering new types of digital services. Leveraging blockchain technology in developing voting systems is becoming an emerging research topic. However, not many studies have focused on the suitability of such system. Election makes a fundamental contribution to democratic governance, and any lack of transparency or manipulation in the process could affect citizens’ trust in their democracy. In this research, we are going to study the feasibility of using blockchain technology in real elections. We will as well cite what we believe are problems with blockchain-based electronic voting systems and propose solutions to the most common vulnerabilities related to blockchain-based voting systems. © 2023, The Author(s), under exclusive license to Springer Nature Singapore Pte Ltd.</t>
  </si>
  <si>
    <t>2-s2.0-85137540712</t>
  </si>
  <si>
    <t>Chhabria A.; Bablani A.; Daryani S.; Deshpande H.S.</t>
  </si>
  <si>
    <t>Chhabria, Aju (58091832400); Bablani, Ashish (58091498100); Daryani, Sahil (58091498200); Deshpande, Himani S (57330868800)</t>
  </si>
  <si>
    <t>58091832400; 58091498100; 58091498200; 57330868800</t>
  </si>
  <si>
    <t>2022 6th International Conference on Computing, Communication, Control and Automation, ICCUBEA 2022</t>
  </si>
  <si>
    <t>https://www.scopus.com/inward/record.uri?eid=2-s2.0-85147456854&amp;doi=10.1109%2fICCUBEA54992.2022.10010935&amp;partnerID=40&amp;md5=d2f15fae6373420d02dc5b636e2fdcc4</t>
  </si>
  <si>
    <t>The crucial right to cast a vote or essentially casting a vote on a ballot forms the basis of democracy. From ballot boxes, to punch cards the voting systems are periodically transformed into EVMs for conducting elections. But, the existing e-voting systems are vulnerable to hacking, have limitations and risk of computer technologies, and needs physical security of machines as well. So, the main focus of the proposed system is to overcome these issues and introduce secure, user-friendly Online Voting. The proposed model enhances the level of security by making use of blockchain in which it is not possible to manipulate votes. Blockchain is used for storing votes and it gives sufficient security which minimize the chances of dummy votes. Cryptography and Face ID are also adopted for verification purposes. The presented online portal is highly secure and also has other unique security features such as primary id generation that puts another layer of security and enables the admin the ability to check the user information and to decide whether he is qualified to vote or not.  © 2022 IEEE.</t>
  </si>
  <si>
    <t>2-s2.0-85147456854</t>
  </si>
  <si>
    <t>Goel A.K.; Rai A.; Narain A.; Richard A.; Kumar K.</t>
  </si>
  <si>
    <t>Goel, Amit Kumar (22334427100); Rai, Aditi (58068954100); Narain, Anushree (58069023700); Richard, Ashish (58069223500); Kumar, Kunal (58281124900)</t>
  </si>
  <si>
    <t>22334427100; 58068954100; 58069023700; 58069223500; 58281124900</t>
  </si>
  <si>
    <t>6th International Conference on I-SMAC (IoT in Social, Mobile, Analytics and Cloud), I-SMAC 2022 - Proceedings</t>
  </si>
  <si>
    <t>https://www.scopus.com/inward/record.uri?eid=2-s2.0-85146432159&amp;doi=10.1109%2fI-SMAC55078.2022.9987301&amp;partnerID=40&amp;md5=dbc1ac4231ba05de89a5ac4e896b7923</t>
  </si>
  <si>
    <t>Voting is the essential element for each nation to express one's choice. Nowadays, Electronic Voting Machines (EVMs) are used to poll which may be tampered resulting in incorrect election results. Therefore, an online voting system has been introduced in this research. An Electronic Voting (E-Voting) machine is a balloting machine wherein the election opinions are notated, saved, stored, and processed digitally, which makes the balloting control project complicated than the conventional paper based method. The Election Commission forms elections and enlist party candidates along with the parties for contesting the election. This paper works with the following ideas by having the two different sets of modules: election commission and the voters. An election's REST API is arranged on Ethereum's Blockchain, which is the front end. The votes are then stored on the blockchain architecture, to which the Election Commission grants the number of votes. However, there are some limitations due to the fact that the blockchain architecture cannot run on the main net as it must be hosted, and a separate web3 provider must be used for interacting with it due to the lack of public API availability.  © 2022 IEEE.</t>
  </si>
  <si>
    <t>2-s2.0-85146432159</t>
  </si>
  <si>
    <t>Raizada A.; Sharma B.</t>
  </si>
  <si>
    <t>Raizada, Aasheesh (58175183200); Sharma, Bhanu (58281350800)</t>
  </si>
  <si>
    <t>58175183200; 58281350800</t>
  </si>
  <si>
    <t>2023 International Conference on Artificial Intelligence and Smart Communication, AISC 2023</t>
  </si>
  <si>
    <t>https://www.scopus.com/inward/record.uri?eid=2-s2.0-85153528866&amp;doi=10.1109%2fAISC56616.2023.10085374&amp;partnerID=40&amp;md5=f5436ad1d4c24b4c4629986abdb5e5be</t>
  </si>
  <si>
    <t>The creation of an electronic voting system formally satisfies the long-term requirements of lawmakers. In the field of information technology, distributed ledger technology has become a fascinating new development. As a result, several apps have offered advantages for economic sharing as a result of the technological growth of Blockchain. The goal of this paper is to outline the legal and technological restrictions placed on the use of the blockchain as a service, as well as to show the building of an electronic voting system. In the article, another well-liked blockchain system that provides technology as a service is examined. Due to its high security, consistency, geographical variety, auditing, and decentralized computing platform of privacy, blockchain technology has grown in relevance in the industrial era [1]. as well as openness.Blockchain technology has been extensively employed in the voting system, financial systems, commercial sectors, healthcare, and IoT.  © 2023 IEEE.</t>
  </si>
  <si>
    <t>2-s2.0-85153528866</t>
  </si>
  <si>
    <t>Prakash S.; Sahu V.; Kumar L.</t>
  </si>
  <si>
    <t>Prakash, Satyajeet (57654433700); Sahu, Varsha (58178568500); Kumar, Lalit (59033727000)</t>
  </si>
  <si>
    <t>57654433700; 58178568500; 59033727000</t>
  </si>
  <si>
    <t>Proceedings - 2022 4th International Conference on Advances in Computing, Communication Control and Networking, ICAC3N 2022</t>
  </si>
  <si>
    <t>https://www.scopus.com/inward/record.uri?eid=2-s2.0-85152196671&amp;doi=10.1109%2fICAC3N56670.2022.10074165&amp;partnerID=40&amp;md5=787d0a7c5659912681b43af246dbfdcf</t>
  </si>
  <si>
    <t>In our research on blockchain, we implemented the e-voting system using blockchain technology. We used this technology in a web application that will be using Django (a python web-based framework). The purpose of the proposed work is to articulate our proposal to resolve digital voting issues through blockchain. Today Voting in a democracy is an important and critical event for any country. The usual way in which a country votes is with a paper system, but conducting elections with such traditional way and that too in 21st century when technology is so advance does not sound great. Thus, there is a strong need to replace the traditional system with a modern and more reliable and secure digital voting systems. Digital voting is the use of electronic devices, such as voting machines or an Internet browser, to vote. This is sometimes referred to as e-voting when voting using a machine at the polling station, and voting via e-web browser. Digital voting security is always a major concern when you are considering using a digital voting system. When implemented such systems there in no requirement to think for data protection like protecting it from potential attacks. One way such security issues are solved using blockchain technology.[10] © 2022 IEEE.</t>
  </si>
  <si>
    <t>2-s2.0-85152196671</t>
  </si>
  <si>
    <t>Ihm Y.-S.; Kim S.-H.</t>
  </si>
  <si>
    <t>Ihm, Young-Sung (57877832500); Kim, Seung-Hee (56095328200)</t>
  </si>
  <si>
    <t>57877832500; 56095328200</t>
  </si>
  <si>
    <t>Development of a Blockchain-Based Online Secret Electronic Voting System</t>
  </si>
  <si>
    <t>IEICE Transactions on Information and Systems</t>
  </si>
  <si>
    <t>E105D</t>
  </si>
  <si>
    <t>10.1587/transinf.2021EDK0005</t>
  </si>
  <si>
    <t>https://www.scopus.com/inward/record.uri?eid=2-s2.0-85137410993&amp;doi=10.1587%2ftransinf.2021EDK0005&amp;partnerID=40&amp;md5=b4d559231bbc87e410d8728454c1a9c6</t>
  </si>
  <si>
    <t>This paper presents the design, implementation, and verification of a blockchain-based online electronic voting system that ensures accuracy and reliability in electronic voting and its application to various types of voting using blockchain technologies, such as distributed ledgers and smart contracts. Specifically, in this study, the connection between the electronic voting system and blockchain nodes is simplified using the REST API design, and the voting opening and counting information is designed to store the latest values in the distributed ledger in JSON format, using a smart contract that cannot be falsified. The developed electronic voting system can provide blockchain authentication, secret voting, forgery prevention, ballot verification, and push notification functions, all of which are currently not supported in existing services. Furthermore, the developed system demonstrates excellence on all evaluation items, including 101 transactions per second (TPS) of blockchain online authentication, 57.6 TPS of secret voting services, 250 TPS of forgery prevention cases, 547 TPS of read transaction processing, and 149 TPS of write transaction processing, along with 100% ballot verification service, secret ballot authentication, and encryption accuracy. Functional and performance verifications were obtained through an external test certification agency in South Korea. Our design allows for blockchain authentication, non-forgery of ballot counting data, and secret voting through blockchain-based distributed ledger technology. In addition, we demonstrate how existing electronic voting systems can be easily converted to blockchain-based electronic voting systems by applying a blockchain-linked REST API. This study greatly contributes to enabling electronic voting using blockchain technology through cost reductions, information restoration, prevention of misrepresentation, and transparency enhancement for a variety of different forms of voting. Copyright © 2022 The Institute of Electronics, Information and Communication Engineers.</t>
  </si>
  <si>
    <t>2-s2.0-85137410993</t>
  </si>
  <si>
    <t>Weiss D.; Wolmer J.; Vatsa A.</t>
  </si>
  <si>
    <t>Weiss, Dylan (58107248400); Wolmer, Jacob (58107337100); Vatsa, Avimanyou (55882075300)</t>
  </si>
  <si>
    <t>58107248400; 58107337100; 55882075300</t>
  </si>
  <si>
    <t>2022 IEEE Integrated STEM Education Conference, ISEC 2022</t>
  </si>
  <si>
    <t>https://www.scopus.com/inward/record.uri?eid=2-s2.0-85148328189&amp;doi=10.1109%2fISEC54952.2022.10025096&amp;partnerID=40&amp;md5=7e5f609033d5fafd78587d54d74e4ee6</t>
  </si>
  <si>
    <t>Electoral integrity is not only imperative for countries that are ruled by democracy, but it is also influential in enhancing public voters' confidence and accountability. Also, security, integrity and, trust are three essential pillars of fair and modern democracy. The use of blockchain technology leverages the expected level of protection. Also, it provides cheaper, faster, and immutable service to the liquid democracy where voters can review their casted votes at any instant. Thus, there is a need to use blockchain-based electronic voting systems. E-voting systems can be defended easily and efficiently using the blockchain principles of universal ownership, transaction format, and storage in a chain. Another wall between freedom and the fall of democracy is that to change results; one would need approval from everyone who voted and to go back through each block in the chain to get to a specific transaction. Using Smart Contracts erase the middleman of current systems and are digital documentation of the transaction and proof for certification of votes. Also, this system fulfills the essential requirements of e-voting systems which includes: no coerce to voters, no traceability of voters' identity, the assurance and proof of vote, no one could change the casted votes, the counting of votes and election result must be decentralized, security and integrity of ballot to cast individual votes. There are many proposed frameworks are available in the literature. Therefore, this paper reviewed those existing frameworks and found the essential requirements and possible solutions to implement in the e-voting system.  © 2022 IEEE.</t>
  </si>
  <si>
    <t>2-s2.0-85148328189</t>
  </si>
  <si>
    <t>Choi S.; Choi H.S.; Chung K.S.</t>
  </si>
  <si>
    <t>Choi, Seiwoong (57842013100); Choi, HeeSeok (57843197100); Chung, Kwang Sik (7404086177)</t>
  </si>
  <si>
    <t>57842013100; 57843197100; 7404086177</t>
  </si>
  <si>
    <t>Design and Implementation of Verifiable Blockchain-Based e-voting System</t>
  </si>
  <si>
    <t>447</t>
  </si>
  <si>
    <t>10.1007/978-981-19-1607-6_50</t>
  </si>
  <si>
    <t>https://www.scopus.com/inward/record.uri?eid=2-s2.0-85135772371&amp;doi=10.1007%2f978-981-19-1607-6_50&amp;partnerID=40&amp;md5=c88345bde33cdcf8f9463f5fb7b5e6de</t>
  </si>
  <si>
    <t>Voting is the most representative way to express individual decision making in a democratic society. The classic voting method requires a lot of confirmation procedures, and requires a lot of time and money. In order to solve these kinds of problems, there have been efforts to introduce e-voting with IT services advantages, such as reduced election costs and shorter tally hours, compared to the existing voting methods. Despite many advantages, e-voting is not widely used for various technical concerns, including the risk of data manipulation. There has been much effort recently to apply the blockchain for voting data integrity to e-voting as a way to reduce the risk of voting data security and integrity. Blockchain could guarantee the integrity of voting data, but it has problems to be directly applied to e-voting system. In this paper, by applying cryptographic algorithms to the blockchain, we propose a verifiable blockchain-based e-voting system that allows voters to verify their votes while separating voters and voting results. Proposed the verifiable blockchain-based e-voting system satisfies the requirements of voting, including completeness, soundness, privacy, un-reusability, eligibility, fairness, verifiability. © 2023, The Author(s), under exclusive license to Springer Nature Singapore Pte Ltd.</t>
  </si>
  <si>
    <t>2-s2.0-85135772371</t>
  </si>
  <si>
    <t>Durga S.; Daniel E.; Seetha S.; Deepakanmani S.</t>
  </si>
  <si>
    <t>Durga, S. (56589932000); Daniel, Esther (55811505000); Seetha, S. (56168659600); Deepakanmani, S. (57219439323)</t>
  </si>
  <si>
    <t>56589932000; 55811505000; 56168659600; 57219439323</t>
  </si>
  <si>
    <t>Private and Secure Blockchain-Based Mechanism for an Online Voting System</t>
  </si>
  <si>
    <t>10.1007/978-3-031-07654-1_6</t>
  </si>
  <si>
    <t>https://www.scopus.com/inward/record.uri?eid=2-s2.0-85140483020&amp;doi=10.1007%2f978-3-031-07654-1_6&amp;partnerID=40&amp;md5=55941454f326818d019fdf6a87d36048</t>
  </si>
  <si>
    <t>Current electronic voting systems are prone to a range of security threats, including distributed denial of service attacks, polling booth arrangement, vote modification and manipulation, malware attacks, and so on, and they also incur huge organizational resources and time. Existing systems become distrustful as a result. This paper proposes a private and secure blockchain-based mechanism that improves the overall resilience of e-voting. A decentralized and distributed ledger was developed to provide a certain amount of privacy and security for an election by removing any type of tampering. Furthermore, cryptographic principles and a consensus protocol were used to ensure the legitimacy and legality of each transaction, making it safe and thereby strengthening the election process. Every vote cast by a voter through our website is added to the blockchain as a transaction, and the voter is represented by a single unique address allocated to him or her for voting. The proposed mechanism’s performance in terms of security, privacy, and scalability reveals that it reduces interference that could taint the integrity of a fair election. © 2023, The Author(s), under exclusive license to Springer Nature Switzerland AG.</t>
  </si>
  <si>
    <t>2-s2.0-85140483020</t>
  </si>
  <si>
    <t>Zeng G.; He M.; Yiu S.M.; Huang Z.</t>
  </si>
  <si>
    <t>Zeng, Gongxian (57190951228); He, Meiqi (57020486600); Yiu, Siu Ming (7003282240); Huang, Zhengan (55598718500)</t>
  </si>
  <si>
    <t>57190951228; 57020486600; 7003282240; 55598718500</t>
  </si>
  <si>
    <t>A Self-Tallying Electronic Voting Based on Blockchain</t>
  </si>
  <si>
    <t>Computer Journal</t>
  </si>
  <si>
    <t>65</t>
  </si>
  <si>
    <t>10.1093/comjnl/bxab123</t>
  </si>
  <si>
    <t>https://www.scopus.com/inward/record.uri?eid=2-s2.0-85156159483&amp;doi=10.1093%2fcomjnl%2fbxab123&amp;partnerID=40&amp;md5=3d5f7ad60a2d3ff4976e066de719833d</t>
  </si>
  <si>
    <t>Electronic voting (e-voting) has been studied for many years. Recently, researchers find that blockchain can provide an alternative secure platform for e-voting systems, because of its properties of tamper resistance and transparency. However, existing blockchain-based schemes either require central authorities to tally ballots or can only handle a limited number of voters. This paper tries to propose a self-tallying e-voting system, i.e. the public can verify the validity of all ballots and tally the ballots without a centralized authority. To achieve this goal, we solve two challenges, namely how to cancel out all random numbers used for ballots and to prove the validity of ballots using a non-interactive zero knowledge proof. Our scheme is proved to be secure and shown to be practical by experiments.  © 2021 The British Computer Society.</t>
  </si>
  <si>
    <t>2-s2.0-85156159483</t>
  </si>
  <si>
    <t>Kumar D.; Dwivedi R.K.</t>
  </si>
  <si>
    <t>Kumar, Durgesh (58136772000); Dwivedi, Rajendra Kumar (57202050276)</t>
  </si>
  <si>
    <t>58136772000; 57202050276</t>
  </si>
  <si>
    <t>Designing a Secure E Voting System Using Blockchain with Efficient Smart Contract and Consensus Mechanism</t>
  </si>
  <si>
    <t>1797 CCIS</t>
  </si>
  <si>
    <t>10.1007/978-3-031-28180-8_31</t>
  </si>
  <si>
    <t>https://www.scopus.com/inward/record.uri?eid=2-s2.0-85151155261&amp;doi=10.1007%2f978-3-031-28180-8_31&amp;partnerID=40&amp;md5=c5d1c6a0c12c180f7f75da9f2814a70e</t>
  </si>
  <si>
    <t>These days, most people are not satisfied with the final result of the voting system. This is because the current system for voting is centralized and fully controlled by the election commission. So, there is a chance that the central body can be compromised or hacked and the final result can be tampered. In this direction, a decentralized, Blockchain and Internet of Things (IoT) based methodology for voting system is devised and presented in this paper. The efficient smart contracts and consensus mechanism are applied in the proposed system to enhance the security. Blockchain is totally transparent, secured and immutable technique because it uses concept like encryption, decryption, hash function, consensus and Merkle tree etc. which make Blockchain Technology an appropriate platform for storing and sharing the data in a secured and anonymous manner. IoT makes use of biometric sensors using which people can cast their votes in not only physical mode but also in digital mode. As a response, a message is received to the owner for casting his vote to ensure the authentication. In this way, we can make the present voting system more secure and trust-worthy using the properties of both Blockchain and IoT, and therefore, we can give more value to the election process in the democratic countries. The proposed method ensures security as well as reduces the computational time as compared to the existing approaches. © 2023, The Author(s), under exclusive license to Springer Nature Switzerland AG.</t>
  </si>
  <si>
    <t>2-s2.0-85151155261</t>
  </si>
  <si>
    <t>Nagesh H.R.; Guru Prasad M.S.; Shivaraj B.G.; Jain D.; Puneeth B.R.; Anadkumar M.</t>
  </si>
  <si>
    <t>Nagesh, H.R. (58161698000); Guru Prasad, M.S. (56241257100); Shivaraj, B.G. (58178571800); Jain, Dhawal (58178603100); Puneeth, B.R. (58067774900); Anadkumar, M. (55136407300)</t>
  </si>
  <si>
    <t>58161698000; 56241257100; 58178571800; 58178603100; 58067774900; 55136407300</t>
  </si>
  <si>
    <t>https://www.scopus.com/inward/record.uri?eid=2-s2.0-85152188545&amp;doi=10.1109%2fICAC3N56670.2022.10074164&amp;partnerID=40&amp;md5=4643dcbf4a7cb252474a9777b469ee2d</t>
  </si>
  <si>
    <t>In every nation, democratic elections are a momentous and weighty occurrence, and the voting system that is now in place requires the use of ballots or electronic voting machines (EVM). Transparency, poor turnout, vote manipulation, distrust of electoral organizations, fabrication of unique IDs (voting party IDs), and delays in posting results are some of the issues that arise as a result of these procedures. The matter of safety is of the utmost importance. When considering the installation of a computerized voting system, voter confidentiality has always been one of the most important concerns. There is no question regarding the system's capability to secure itself in contrast to prospective assaults and safeguard data in the face of such big choices. Utilization of blockchain technology is one approach that might be taken to resolve security concerns. The blockchain technology has an endless number of different uses that might be implemented. The technology known as blockchain is a distributed ledger that makes it possible for peer-to-peer networks all over the world to handle digital assets. In this context, distributed ledger technology represents an intriguing development. A grouping of all transactions is referred to as a block. Immutability, decentralisation, security, transparency, and anonymity are some of the outstanding properties offered by blockchain technology. The combination of blockchain technology with smart contracts has shown promise as a viable option for the development of trustworthy and open-source electronic voting systems. In this article, we demonstrate how to use blockchain technology with the help of a wallet and the Solidity programming language to build an electronic voting application. The programme was designed as a smart contract for the Ethereum network. In order to avoid having the same person vote twice, the user's wallet will only hold a certain number of tokens (gas), which will be depleted each time the user casts a vote. This article talks about the pros and cons of using blockchain technology. It also shows a practical solution in the form of a web app for voting and analyses its limits. © 2022 IEEE.</t>
  </si>
  <si>
    <t>2-s2.0-85152188545</t>
  </si>
  <si>
    <t>Faruk M.J.H.; Saha B.; Islam M.; Alam F.; Shahriar H.; Valero M.; Rahman A.; Wu F.; Alam Z.</t>
  </si>
  <si>
    <t>Faruk, Md Jobair Hossain (57274971500); Saha, Bilash (57814812100); Islam, Mazharul (59478806500); Alam, Fazlul (57968849600); Shahriar, Hossain (23096391900); Valero, Maria (56261438400); Rahman, Akond (57188647874); Wu, Fan (57210292455); Alam, Zakirul (57211488732)</t>
  </si>
  <si>
    <t>57274971500; 57814812100; 59478806500; 57968849600; 23096391900; 56261438400; 57188647874; 57210292455; 57211488732</t>
  </si>
  <si>
    <t>Proceedings - 2022 IEEE 21st International Conference on Trust, Security and Privacy in Computing and Communications, TrustCom 2022</t>
  </si>
  <si>
    <t>https://www.scopus.com/inward/record.uri?eid=2-s2.0-85151680505&amp;doi=10.1109%2fTrustCom56396.2022.00132&amp;partnerID=40&amp;md5=0fead7313ef44aaaf1e445a78a061ae0</t>
  </si>
  <si>
    <t>Elections make a fundamental contribution to democratic governance and are very important to select the appropriate person to determine the fate of a nation while a large number of citizens do not trust the ballot-paper-based voting system. As a result, e-Voting is being adopted by various countries throughout the world. With advantages, there are a number of constraints of e-voting systems, a single vulnerability can lead to large-scale manipulations of voting results. Leveraging and intersecting both cutting-edge technologies including biometric and blockchain technology can address the limitations of current e-Voting frameworks. In this research, we analyze the requirements for systems modeling of voting technology and possible opportunities to adopt biometrics and blockchain technology. Based on the requirements analysis, we propose a biometric-enabled and hyperledger fabric-based voting framework to automate identity verification that will ensure transparency and security of electronic voting. We utilize the software architecture analysis method and active reviews for intermediate designs for evaluating the proposed framework. Demonstration indicates the efficiency and quality attributes of architectural design that shall lead us to implement the system in real-world scenarios in future studies. Initially, we develop a Webbased prototype to demonstrate the framework. In future studies, we aim to implement on large scale and evaluate the prototype against the requirements and security standard. © 2022 IEEE.</t>
  </si>
  <si>
    <t>2-s2.0-85151680505</t>
  </si>
  <si>
    <t>Churi M.; Bajaj A.; Pannu G.; Patil M.</t>
  </si>
  <si>
    <t>Churi, Mahima (58160741900); Bajaj, Anmol (58160830500); Pannu, Gurleen (58160874600); Patil, Megharani (57197763857)</t>
  </si>
  <si>
    <t>58160741900; 58160830500; 58160874600; 57197763857</t>
  </si>
  <si>
    <t>632</t>
  </si>
  <si>
    <t>10.1007/978-981-99-0071-8_11</t>
  </si>
  <si>
    <t>https://www.scopus.com/inward/record.uri?eid=2-s2.0-85151060393&amp;doi=10.1007%2f978-981-99-0071-8_11&amp;partnerID=40&amp;md5=3cd0903f65518789dc9c712557b053e0</t>
  </si>
  <si>
    <t>The process of establishing democracy in a country is defined by election. Elections might just be a significant event in today’s democracy, however many segments of population throughout the world lack faith in their electoral system, which is a major source of concern for democracy. Even the world’s most powerful democracies, such as the Republic of India, the United States, and Japan, have a flawed legal system. To eliminate these drawbacks of the electoral system, Blockchain Technology is considered as an ultimate solution. With the present surge in sales and use of blockchain technology for a number of purposes, including banking, medical, and identity, a lot of attention has been focused on the legal concerns rather than its practical uses in administration. In this paper, we discuss the concept of Blockchain in a detailed manner making the reader understand the working of blockchain, its characteristics etc. everything from the scratch, as well as how this concept can be implemented as an efficient solution for public voting and how it is more beneficial from the traditional voting methods, with the goal of eliminating the drawbacks of India’s current electoral system while also providing a better, more trustable, safe, and transparent means of public governance. Blockchain is really an emerging technology that promises to improve the resiliency of electronic voting systems. This method offers a way to profit from blockchain’s advantages, such as cryptological foundations and transparency, to achieve an efficient theme for the e-voting system. © 2023, The Author(s), under exclusive license to Springer Nature Singapore Pte Ltd.</t>
  </si>
  <si>
    <t>2-s2.0-85151060393</t>
  </si>
  <si>
    <t>Hassan H.S.; Hassan R.F.; Gbashi E.K.</t>
  </si>
  <si>
    <t>Hassan, Hind S. (58817848400); Hassan, Rehab F. (56644150900); Gbashi, Ekhlas K. (57189065185)</t>
  </si>
  <si>
    <t>58817848400; 56644150900; 57189065185</t>
  </si>
  <si>
    <t>E-Voting System using Solana Blockchain</t>
  </si>
  <si>
    <t>4th International Conference on Current Research in Engineering and Science Applications, ICCRESA 2022</t>
  </si>
  <si>
    <t>https://www.scopus.com/inward/record.uri?eid=2-s2.0-85182599645&amp;doi=10.1109%2fICCRESA57091.2022.10352452&amp;partnerID=40&amp;md5=a966fad3a813707d680957b4fd47df8d</t>
  </si>
  <si>
    <t>Electronic voting methods are gaining popularity in contemporary culture. It has the potential to reduce administrative expenses and enhance voter participation. Electronic voting systems must be lawful, accurate, secure, and convenient when utilized in elections. This paper aims to establish a project to make electoral systems more decentralized and scalable. As functionality increases, it significantly enhances the Proof-of-Work idea embraced by Bitcoin and Ethereum. Through Solana, it will be simple to implement business logic and ensure that it assists in resolving the world's common problems. We used Solana libraries and the Anchor framework to implement our system to provide convenient tools for developing secure Solana programs and rust programming language. © 2022 IEEE.</t>
  </si>
  <si>
    <t>2-s2.0-85182599645</t>
  </si>
  <si>
    <t>Kumar S.; Akhtar S.; Ghosh S.; Saini K.</t>
  </si>
  <si>
    <t>Kumar, Sachin (59444761700); Akhtar, Shoaib (58178656600); Ghosh, Soumalya (57216311358); Saini, Kavita (57208303257)</t>
  </si>
  <si>
    <t>59444761700; 58178656600; 57216311358; 57208303257</t>
  </si>
  <si>
    <t>https://www.scopus.com/inward/record.uri?eid=2-s2.0-85152192660&amp;doi=10.1109%2fICAC3N56670.2022.10074317&amp;partnerID=40&amp;md5=55f9f0cd4b247acff3bfa53e46713421</t>
  </si>
  <si>
    <t>The evolution of Blockchain has given way to a Smart World where there is improved security and integration of devices, systems, and processes with humans through all-pervasive connectivity. There are numerous secure applications using Blockchain like smart cities, Cloud Computing, Smart Management of the Environment and Healthcare, etc.A decentralized voting system is an option for the paper ballot system and EVM (Electronic Voting Machines). Democracies need a decentralized voting system that offers security, integrity, immutability, transparency, and privacy to voters. Blockchain is an emerging technology that offers integrity, immutability, and decentralization of data. Moving our traditional voting system to Blockchain technology can increase voter confidence. This paper describes an attempt to influence the advantages of Blockchain, such as cryptography and transparency, to accomplish an efficient scheme for a decentralized voting system using the Ethereum network. Smart contracts are profound chunks of codes, which are included in the Blockchain and then execute written code as planned in each stage of Blockchain updates. Decentralized voting is one of the trending topics, but is yet to be significant, compared to the other e-services. © 2022 IEEE.</t>
  </si>
  <si>
    <t>2-s2.0-85152192660</t>
  </si>
  <si>
    <t>Bhargava A.; Rana A.; Bhargava D.</t>
  </si>
  <si>
    <t>Bhargava, Amitabh (57418325400); Rana, Ajay (55290452600); Bhargava, Deepshikha (35239566500)</t>
  </si>
  <si>
    <t>57418325400; 55290452600; 35239566500</t>
  </si>
  <si>
    <t>Proceedings of 5th International Conference on Contemporary Computing and Informatics, IC3I 2022</t>
  </si>
  <si>
    <t>https://www.scopus.com/inward/record.uri?eid=2-s2.0-85151958192&amp;doi=10.1109%2fIC3I56241.2022.10073137&amp;partnerID=40&amp;md5=ec0dcc33e1e6571948a6cf38ff1638b6</t>
  </si>
  <si>
    <t>Voting is the right of every citizen to make significant decisions regarding the selection of their respective government. The contemporary voting techniques such as ballot boxes, Electronic Voting Machines and digital voting systems can be susceptible to security concerns such as DDoS attacks, fraudulent votes, vote tampering and manipulation and virus assaults. The proposed method an attempt to propose a secure electoral process with the use of block chain technology. This article proposes the use of Blockchain Technology to mitigate faults in existing e-voting system and offers more safe, trustworthy, and transparent system. The proposed block chain based digital voting proposes data security and decentralization to address the challenges with the current voting method.  © 2022 IEEE.</t>
  </si>
  <si>
    <t>2-s2.0-85151958192</t>
  </si>
  <si>
    <t>Huang J.; He D.; Obaidat M.S.; Vijayakumar P.; Luo M.; Choo K.-K.R.</t>
  </si>
  <si>
    <t>Huang, Jun (57224628962); He, Debiao (35603655700); Obaidat, Mohammad S. (7005628795); Vijayakumar, Pandi (57189497709); Luo, Min (36644291700); Choo, Kim-Kwang Raymond (57208540261)</t>
  </si>
  <si>
    <t>57224628962; 35603655700; 7005628795; 57189497709; 36644291700; 57208540261</t>
  </si>
  <si>
    <t>The Application of the Blockchain Technology in Voting Systems</t>
  </si>
  <si>
    <t>ACM Computing Surveys</t>
  </si>
  <si>
    <t>54</t>
  </si>
  <si>
    <t>3439725</t>
  </si>
  <si>
    <t>10.1145/3439725</t>
  </si>
  <si>
    <t>https://www.scopus.com/inward/record.uri?eid=2-s2.0-85108101168&amp;doi=10.1145%2f3439725&amp;partnerID=40&amp;md5=30e7a6f6588a2c9e731ce6e70fa7f869</t>
  </si>
  <si>
    <t>Voting is a formal expression of opinion or choice, either positive or negative, made by an individual or a group of individuals. However, conventional voting systems tend to be centralized, which are known to suffer from security and efficiency limitations. Hence, there has been a trend of moving to decentralized voting systems, such as those based on blockchain. The latter is a decentralized digital ledger in a peer-To-peer network, where a copy of the append-only ledger of digitally signed and encrypted transactions is maintained by each participant. Therefore, in this article, we perform a comprehensive review of blockchain-based voting systems and classify them based on a number of features (e.g., the types of blockchain used, the consensus approaches used, and the scale of participants). By systematically analyzing and comparing the different blockchain-based voting systems, we also identify a number of limitations and research opportunities. Hopefully, this survey will provide an in-depth insight into the potential utility of blockchain in voting systems and device future research agenda. © 2021 ACM.</t>
  </si>
  <si>
    <t>2-s2.0-85108101168</t>
  </si>
  <si>
    <t>Saikumar K.; Iram F.; Sampath Dakshina Murthy A.; Alzeyadi A.K.; Al-Ameedee S.A.</t>
  </si>
  <si>
    <t>Saikumar, K. (56800861100); Iram, Faiza (58493019000); Sampath Dakshina Murthy, A. (57224323534); Alzeyadi, Ahmed Kareem (57202222794); Al-Ameedee, Sarah A. (57217138424)</t>
  </si>
  <si>
    <t>56800861100; 58493019000; 57224323534; 57202222794; 57217138424</t>
  </si>
  <si>
    <t>Enhancing the Protection of Information in Digital Voting Using Application of Block Chain Technology</t>
  </si>
  <si>
    <t>617 LNNS</t>
  </si>
  <si>
    <t>10.1007/978-981-19-9512-5_33</t>
  </si>
  <si>
    <t>https://www.scopus.com/inward/record.uri?eid=2-s2.0-85165055269&amp;doi=10.1007%2f978-981-19-9512-5_33&amp;partnerID=40&amp;md5=51c02d46fbb636d4ae468b0342d791e9</t>
  </si>
  <si>
    <t>Electronic voting has evolved as a substitute for paper-based balloting in order to reduce redundancies and inconsistencies. In recent years, it has been found that paper-based balloting fails owing to security and privacy concerns, and it has been recommended that electronic balloting be used instead. To guarantee the security of the data, we devised and implemented an efficient hashing utilising SHA-256. The use of the block sealing idea aids in the adjustment of the block chain. The consortium block chain idea is utilised so that the block chain may only be accessed by authorised users/candidates and is maintained by the election commission. The architecture described in this article may give reliable polling technique results. The hashing technique (SHA-256), block generation, information collection, and final result declaration were the approaches used in this study. The block chain technique will be used to carry out all of the operations. The use of block chain in voting systems may improve information security and make maintaining sensitive data easier in the electronic voting process. © 2023, The Author(s), under exclusive license to Springer Nature Singapore Pte Ltd.</t>
  </si>
  <si>
    <t>2-s2.0-85165055269</t>
  </si>
  <si>
    <t>Singh S.; Singh A.; Verma S.; Dwivedi R.K.</t>
  </si>
  <si>
    <t>Singh, Saurabh (57309378200); Singh, Alisha (58136773200); Verma, Shivam (58136977000); Dwivedi, Rajendra Kumar (57202050276)</t>
  </si>
  <si>
    <t>57309378200; 58136773200; 58136977000; 57202050276</t>
  </si>
  <si>
    <t>IDCIoT 2023 - International Conference on Intelligent Data Communication Technologies and Internet of Things, Proceedings</t>
  </si>
  <si>
    <t>https://www.scopus.com/inward/record.uri?eid=2-s2.0-85149783549&amp;doi=10.1109%2fIDCIoT56793.2023.10053410&amp;partnerID=40&amp;md5=42f8aa6f1f4e1bdbb4006e33d5873a93</t>
  </si>
  <si>
    <t>Blockchain has built-in security features. Basic concepts in blockchain include cryptographic, decentralized, and consensus concepts that guarantee integrity. It's been extremely difficult for a very long time to create a safe and secure electronic voting system that gives the clarity and versatility provided by electronic systems, as well as the transparency and privacy supplied by present voting systems. In this research work, blockchain application is assessed for implementing decentralized electronic voting systems. The study offers a different electronic voting system based on blockchain that tackles some of the drawbacks and limitations of current systems and assesses some of the well-known blockchain frameworks in order to build a blockchain-based e-voting system. Through the analysis of a case study, the possibilities of distributed ledger technology have been specifically evaluated.  © 2023 IEEE.</t>
  </si>
  <si>
    <t>2-s2.0-85149783549</t>
  </si>
  <si>
    <t>Sharma A.; Chavikant; Singh T.; Aggarwal T.; Jain D.; Singh P.</t>
  </si>
  <si>
    <t>Sharma, Ashish (58264020400); Chavikant (58178727500); Singh, Takshi (58178636000); Aggarwal, Tushar (57202607811); Jain, Dhyanendra (57197487156); Singh, Prashant (57199272169)</t>
  </si>
  <si>
    <t>58264020400; 58178727500; 58178636000; 57202607811; 57197487156; 57199272169</t>
  </si>
  <si>
    <t>https://www.scopus.com/inward/record.uri?eid=2-s2.0-85152193631&amp;doi=10.1109%2fICAC3N56670.2022.10074034&amp;partnerID=40&amp;md5=1c23c873ad540121a76bd9a83b6ed83a</t>
  </si>
  <si>
    <t>In recent years, the use of the internet to vote has become popular and several governments in Europe and worldwide are intending to experiment with it. Online voting is becoming more popular in today's culture. Many people are currently benefiting from cold digital technologies. Unlike the election system, it makes far more frequent use of paper. A standard (offline) method poses a security and transparency risk to popular elections. National elections are still centralized, with only one political party in authority. One of the main issues with traditional election systems is the organization that has complete control over the website and system, which might disrupt the database of many opportunities. Because we accept a separate system and the complete database is handled by many people, blockchain technology is one of the answers. The blockchain technology has been employed in a Bitcoin system called as a separate Bank. One of the most fraudulent sources on a website can be reduced by using a blockchain in the distribution of information on electronic voting systems. This research examines the use of a blockchain algorithm to record vote results at all polling sites. It's no longer necessary to print ballot sheets or open polling stations. The goal of this research is to look into the use of blockchain as an electronic voting mechanism.In this paper, an e-trust voting system is divided into blockchain. The classification system means that the calculation depends on the blockchain segmentation. The voter does not have to trust the election administration in an unreliable system, and the trust is divided among all voters. The entire protocol affects system accuracy. Furthermore, all voters will have cryptographic assurance that their privacy will be safeguarded. The article covers the needs for developing electronic voting systems and identifies legal and technical barriers to employing blockchain as a monitoring service for such systems. © 2022 IEEE.</t>
  </si>
  <si>
    <t>2-s2.0-85152193631</t>
  </si>
  <si>
    <t>Latif R.M.A.; Riaz M.U.</t>
  </si>
  <si>
    <t>Latif, Rana Muhammad Amir (57208427047); Riaz, Muhammad Usama (58000477200)</t>
  </si>
  <si>
    <t>57208427047; 58000477200</t>
  </si>
  <si>
    <t>A secure distributed system for the electronic voting system using blockchain technology</t>
  </si>
  <si>
    <t>Handbook of Research on Cybersecurity Issues and Challenges for Business and FinTech Applications</t>
  </si>
  <si>
    <t>10.4018/978-1-6684-5284-4.ch017</t>
  </si>
  <si>
    <t>https://www.scopus.com/inward/record.uri?eid=2-s2.0-85143712561&amp;doi=10.4018%2f978-1-6684-5284-4.ch017&amp;partnerID=40&amp;md5=a8515beed124749e604fee3a1fad8012</t>
  </si>
  <si>
    <t>Traditionally, electronic voting has relied on a centralized method of administration. The database and the system are both under the jurisdiction of the system's central administration, which oversees the voting process. As a result, issues like database manipulation and duplicate voting may arise, whether accidentally or purposefully. Permissionless blockchain technology has helped overcome many of these issues; however, since the basic consensus technique of such blockchains demands particular computer resources for each voting operation, they are not ideal for new voting systems. Power consumption, efficiency, and system latency all suffer as a result. These issues may be alleviated in part if electronic voting technologies are used. By using corporate blockchain technology, this research presents an electronic voting system that is very reliable and secures the secret vote. It also discusses some of the frequent security and dependability challenges of electronic voting system solutions, such as a flexible network setup. © 2023, IGI Global.</t>
  </si>
  <si>
    <t>2-s2.0-85143712561</t>
  </si>
  <si>
    <t>Raja Sree T.; Mary Shamala L.</t>
  </si>
  <si>
    <t>Raja Sree, T. (57213854384); Mary Shamala, L. (58995603100)</t>
  </si>
  <si>
    <t>57213854384; 58995603100</t>
  </si>
  <si>
    <t>2023 2nd International Conference on Smart Technologies and Systems for Next Generation Computing, ICSTSN 2023</t>
  </si>
  <si>
    <t>https://www.scopus.com/inward/record.uri?eid=2-s2.0-85164261348&amp;doi=10.1109%2fICSTSN57873.2023.10151630&amp;partnerID=40&amp;md5=07bdb5b3cba211f6ead10615f5e4d7f9</t>
  </si>
  <si>
    <t>A secure fair electronic voting system is required for the smooth working of any democratic process. This paper implements a voting-based system application that runs with the support of blockchain to create a decentralized voting system. The proposed system aims to eliminate the aspect of trust from an election to make it more secure and transparent. © 2023 IEEE.</t>
  </si>
  <si>
    <t>2-s2.0-85164261348</t>
  </si>
  <si>
    <t>Kohad H.W.; Kumar S.; Ambhaikar A.</t>
  </si>
  <si>
    <t>Kohad, Hemlata Wamanrao (57415871400); Kumar, Sunil (57220592072); Ambhaikar, Asha (37013228600)</t>
  </si>
  <si>
    <t>57415871400; 57220592072; 37013228600</t>
  </si>
  <si>
    <t>Design of a Novel Side Chaining Model for Improving the Performance of Security Aware E-Voting Applications</t>
  </si>
  <si>
    <t>588</t>
  </si>
  <si>
    <t>10.1007/978-981-19-7982-8_2</t>
  </si>
  <si>
    <t>https://www.scopus.com/inward/record.uri?eid=2-s2.0-85152860282&amp;doi=10.1007%2f978-981-19-7982-8_2&amp;partnerID=40&amp;md5=dac8032a149da02307480f53b3afd170</t>
  </si>
  <si>
    <t>Electronic voting (E-Voting) has been described as one of the most efficient methods of collecting consensus-based decisions about a particular entity. These systems are useful for a wide variety of application scales, which range from selecting candidates at small corporations to nationwide elections. But voting systems face inherent security and quality of service (QoS) issues, which limits their publicdomain deployments. Due to many sources of vulnerability, such as mutability, poor traceability, reduced trust levels, and centralized computing design, these systems are susceptible to attack by hackers and other adversaries. The usage of blockchainbased computing models, in which each set of votes is translated into a transaction, and these transactions are kept inside smart contracts, can be used to tackle these problems. These smart contracts are turned into blocks and kept in a decentralized blockchain database for storage. This database uses an improved unidirectional linked list, where each block is connected to the next block via a unique hash value. Due to the uniqueness of connecting hashes, this model exhibits immutability, which is one of the main reasons for its use in e-Voting systems. Secondly, hashes are generated using a decentralized mining mechanism, due to which the blockchain database is stored on multiple nodes, and is resilient against denial of service (DoS), Sybil, masquerading, and other server-based attacks. Similarly, the blockchain model also possesses transparency, and traceability, which makes it an ideal candidate for eVoting systems. But the delay of voting increases exponentially w.r.t. the number of transactions, which is due to the fact that the addition of each block requires mining nodes to generate a new unique hash, which requires scanning of the entire blockchain. This limits the scalability of the blockchain model, which makes it unusable for larger-scale networks. In order to remove this drawback, a novel sidechaining mechanism is proposed in this text, wherein sidechains are created and managed using a firefly optimization model, which uses a number of parties and cast votes per party parameters. Due to this dynamic model for sidechain creation and management, the © The Author(s), under exclusive license to Springer Nature Singapore Pte Ltd. 2023.</t>
  </si>
  <si>
    <t>2-s2.0-85152860282</t>
  </si>
  <si>
    <t>Blockchain Assisted Voting in Academic Councils</t>
  </si>
  <si>
    <t>595 LNNS</t>
  </si>
  <si>
    <t>10.1007/978-3-031-21229-1_17</t>
  </si>
  <si>
    <t>https://www.scopus.com/inward/record.uri?eid=2-s2.0-85148733594&amp;doi=10.1007%2f978-3-031-21229-1_17&amp;partnerID=40&amp;md5=db5f37819af72f38c8c227a06237bf6e</t>
  </si>
  <si>
    <t>Councils are a common organisational structure of Portuguese Universities and Polytechnic Institutes. They make the key decisions, in these organisations, by nominal voting at assembly meetings. The COVID pandemic forced the remote work upon most organisations, including universities and polytechnic institutes. Assuming that a remote assembly requires additional efforts in order to guarantee the integrity of the majority decisions taken by votes expressed by its members, opportunity arises for the use of a blockchain-assisted voting system. Benefits of blockchain, such as verifiability, immutability, tamper resistant, and its distributed nature appear to be a good fit. We propose a novel blockchain-assisted system to support the decision making of academic councils that operate by nominal voting in assemblies, gathering remotely and online. © 2023, The Author(s), under exclusive license to Springer Nature Switzerland AG.</t>
  </si>
  <si>
    <t>2-s2.0-85148733594</t>
  </si>
  <si>
    <t>Vaidya C.; Kirnapure C.; Rithe J.; Sonkusare D.; Khade P.; Kharche K.</t>
  </si>
  <si>
    <t>Vaidya, Chandu (57113260300); Kirnapure, Chinmay (58412648800); Rithe, Jitesh (58411113900); Sonkusare, Devashish (58411880900); Khade, Prathmesh (58413405700); Kharche, Kartik (58414936400)</t>
  </si>
  <si>
    <t>57113260300; 58412648800; 58411113900; 58411880900; 58413405700; 58414936400</t>
  </si>
  <si>
    <t>International Conference on Emerging Trends in Engineering and Technology, ICETET</t>
  </si>
  <si>
    <t>2023-April</t>
  </si>
  <si>
    <t>https://www.scopus.com/inward/record.uri?eid=2-s2.0-85163775383&amp;doi=10.1109%2fICETET-SIP58143.2023.10151527&amp;partnerID=40&amp;md5=105aa9979c51f9429bab5f06ee9e3a65</t>
  </si>
  <si>
    <t>Voting is an essential component of democratic regimes because it allows every member of a community to express their opinions. Voter turnout has decreased recently, while worries about the reliability, security, and accessibility of the current voting technologies have grown. Voting was introduced to address those concerns, however, it still requires full supervision by a central authority. The blockchain is an emerging, decentralized, and distributed technology. A shared, distributed record of all finished transactions or digital activities between all parties involved. Each vote is viewed as a separate transaction in this instance. We store voting transactions on a private blockchain that is built using a peer-to-peer network. Voting specifics are abstracted from the user by programming of this application. While system is running, users will have adequate time to cast their votes. This study is about (decentralized voting system) that protects voters privacy while maintaining transparency and security. The system has three implementation layers: a user interface for voters to register and vote a smart contract and MetaMask wallet for automatic vote transactions on the Ethereum blockchain, and an administrator function for managing the election. The smart contract is programmed to check for registration and validity, and once deployed on the blockchain, it cannot be tampered with. The administrator adds candidate information and manages the election. © 2023 IEEE.</t>
  </si>
  <si>
    <t>2-s2.0-85163775383</t>
  </si>
  <si>
    <t>Sudha N.; Brahmananda Reddy A.</t>
  </si>
  <si>
    <t>Sudha, Nuthalapati (57520850600); Brahmananda Reddy, A. (57190792759)</t>
  </si>
  <si>
    <t>57520850600; 57190792759</t>
  </si>
  <si>
    <t>E-Voting System Using U-Net Architecture with Blockchain Technology</t>
  </si>
  <si>
    <t>Smart Innovation, Systems and Technologies</t>
  </si>
  <si>
    <t>315</t>
  </si>
  <si>
    <t>10.1007/978-981-19-4162-7_8</t>
  </si>
  <si>
    <t>https://www.scopus.com/inward/record.uri?eid=2-s2.0-85142758359&amp;doi=10.1007%2f978-981-19-4162-7_8&amp;partnerID=40&amp;md5=396d84aa6e7c2fbb67864a82cbfab9e0</t>
  </si>
  <si>
    <t>In order to give power to the right person, any democracy must have a fair voting system that meets the needs of the people. In India, there are two types of voting system: paper ballots and electronic voting machines (EVMs), both of which have similar drawbacks. The provision of security in a digital voting system has long been a major concern. In the proposed work, implemented an interface. Firstly, the user has to register after which they will be authenticated and validated through many phases such as OTP and IRIS recognition to establish whether they are valid or fraudulent voters. The election process will be done under blockchain technology. The blockchain technology is to provide transparency, security, reliability. Therefore, there will be an increase in the voting percentage because each and every vote counts; there will be no delay in calculating ballots. © 2023, The Author(s), under exclusive license to Springer Nature Singapore Pte Ltd.</t>
  </si>
  <si>
    <t>2-s2.0-85142758359</t>
  </si>
  <si>
    <t>Mohamed Kassim N.H.; Ibrahim N.</t>
  </si>
  <si>
    <t>Mohamed Kassim, Nur Hafizah (58768874100); Ibrahim, Noraini (56036883900)</t>
  </si>
  <si>
    <t>58768874100; 56036883900</t>
  </si>
  <si>
    <t>UTHM E-Voting System Using Blockchain</t>
  </si>
  <si>
    <t>Journal of Soft Computing and Data Mining</t>
  </si>
  <si>
    <t>10.30880/jscdm.2022.03.01.004</t>
  </si>
  <si>
    <t>https://www.scopus.com/inward/record.uri?eid=2-s2.0-85179916139&amp;doi=10.30880%2fjscdm.2022.03.01.004&amp;partnerID=40&amp;md5=58d5c602dbccd2a801329a02b47273dd</t>
  </si>
  <si>
    <t>UTHM E-Voting System using Blockchain is a web-based system that develops to enhance and help to improve the efficiency of the existing system and also make the UTHM election process run smoothly and efficiently. In this system, the advantages of blockchain technology are used in the E-Voting system to make it more secure and effective. Lack of security is a primary concern of the current UTHM voting system, such as authentication, confidentiality, integrity, and non-repetition. Besides, the voting process can be inconvenient due to the limited number of polling stations. The distance between these polling stations and college residences causes difficulties for the students to go to a polling station. Moreover, students have to line up for some time before they can vote, which means that some of them leave without even voting. Finally, communication problems cause much misunderstanding between the election council, which is the Jawatankuasa Pemilihan Majlis Perwakilan Pelajar (JPMPP), which leads to an electoral process that cannot function smoothly. Thus, the UTHM E-voting system using blockchain is developed to overcome those problems in this project. The Prototyping Model drives the activities in this project with five main SDLC phases: planning, analysis, design, prototype, and implementation, which are very flexible compared to other software process models. This system is a web-based system that is developed using PHP as programming language and MySQL as database software. This system uses blockchain technology and the ring signature algorithm when conducting and counting the vote to improve the security of the electronic voting system. The test result shows that the system passed 25 of the 25 test cases, accounting for 100% of all the test cases. To conclude, this system is useful because it can improve the efficiency of the entire electoral process compared to the manual system that facilitates the management of the electoral process. © Universiti Tun Hussein Onn Malaysia Publisher’s Office.</t>
  </si>
  <si>
    <t>All Open Access; Green Open Access; Hybrid Gold Open Access</t>
  </si>
  <si>
    <t>2-s2.0-85179916139</t>
  </si>
  <si>
    <t>Revathy G.; Bhavana Raj K.; Kumar A.; Adibatti S.; Dahiya P.; Latha T.M.</t>
  </si>
  <si>
    <t>Revathy, G. (57194002956); Bhavana Raj, K. (57208514810); Kumar, Anil (56096607800); Adibatti, Spurthi (57699321400); Dahiya, Priyanka (57989918600); Latha, T.M. (57699645300)</t>
  </si>
  <si>
    <t>57194002956; 57208514810; 56096607800; 57699321400; 57989918600; 57699645300</t>
  </si>
  <si>
    <t>Investigation of E-voting system using face recognition using convolutional neural network (CNN)</t>
  </si>
  <si>
    <t>Theoretical Computer Science</t>
  </si>
  <si>
    <t>925</t>
  </si>
  <si>
    <t>10.1016/j.tcs.2022.05.005</t>
  </si>
  <si>
    <t>https://www.scopus.com/inward/record.uri?eid=2-s2.0-85130341619&amp;doi=10.1016%2fj.tcs.2022.05.005&amp;partnerID=40&amp;md5=a611805cfa71ce0a07601fcdabc41527</t>
  </si>
  <si>
    <t>An Election is a method of selection of individuals to hold the public office in democracy. Ballot is basically a piece of paper that is used to cast vote during election. In ballot paper voting system each voter uses a ballot paper which is not shared and basically it is a paper printed with the name and symbols of the candidates. The Electronic Voting Machine is basically a memory recorder which records the vote casted by the voters. In this paper, main advantages of E-voting systems for country is highlighted. For constructing E-voting systems, every countries need to do great attention to Verification and Validation requirements. In this research, E-voting scheme with face recognition using deep learning technique is proposed. The process of casting vote is accomplished by blockchain technology and blind signature mechanism. The main objective of the proposed scheme is to explore the positive effects of security and safety in online voting system. © 2022 Elsevier B.V.</t>
  </si>
  <si>
    <t>2-s2.0-85130341619</t>
  </si>
  <si>
    <t>Kamineni N.; Mattaparthi V.N.; Reddy A.M.; Mahalakshmi T.; Pachamatla V.; Chaurasia K.; Bhowmik T.</t>
  </si>
  <si>
    <t>Kamineni, Nithin (58532963500); Mattaparthi, Veera Nitish (58533108400); Reddy, A. Mona (58532963600); Mahalakshmi, T. (58532395700); Pachamatla, Vamsi (58532395800); Chaurasia, Kuldeep (57148052900); Bhowmik, Tanmay (57159442000)</t>
  </si>
  <si>
    <t>58532963500; 58533108400; 58532963600; 58532395700; 58532395800; 57148052900; 57159442000</t>
  </si>
  <si>
    <t>A Lightweight Digital Voting Platform Using Blockchain Technology</t>
  </si>
  <si>
    <t>Sustainable and Advanced Applications of Blockchain in Smart Computational Technologies</t>
  </si>
  <si>
    <t>10.1201/9781003193425-10</t>
  </si>
  <si>
    <t>https://www.scopus.com/inward/record.uri?eid=2-s2.0-85167721875&amp;doi=10.1201%2f9781003193425-10&amp;partnerID=40&amp;md5=811a53e66881d8c50a722153bd79cecf</t>
  </si>
  <si>
    <t>Elections are a very significant event in true democracy, but huge segments of society throughout the world do not believe in their electoral system which makes it the main concern for democracy. An ideal election is one that provides the public with a transparent voting procedure that protects the secret of the elector’s identity, the privacy of information transmission, and the verification of votes throughout the billing phase. In this chapter, a lightweight digital voting platform is developed for the voters by integrating Ethereum Blockchain technology with encrypted data strategy and cryptographic techniques to achieve a decentralized e-voting system without the need of a third party. The e-voting system’s frontend is developed using HTML/CSS and JavaScript, while the backend is made with solidity smart contracts and a customizable Ethereum Blockchain supplied by Ganache. These features make the proposed system quite effective for elections conducted on a large scale by providing accurate voting results and reducing the cost of elections to as minimal as possible. This voting system permits the citizen to not just legally vote for a candidate but also provide the infrastructure for the citizen to legally change their vote to a candidate all the time (not just election time) if it’s necessary. Due to high population density and insufficient infrastructure in many countries, peer-to-peer connections are unable to reach the majority of regions (particularly in rural areas) where a decentralized voting system is required. © 2022 CRC Press.</t>
  </si>
  <si>
    <t>2-s2.0-85167721875</t>
  </si>
  <si>
    <t>Bandhu K.C.; Litoriya R.; Bagwala M.; Barwaniwala A.; Garg M.</t>
  </si>
  <si>
    <t>Bandhu, Kailash Chandra (57188769065); Litoriya, Ratnesh (36069553100); Bagwala, Murtaza (58202013500); Barwaniwala, Alakmar (58202132000); Garg, Manas (58202367200)</t>
  </si>
  <si>
    <t>57188769065; 36069553100; 58202013500; 58202132000; 58202367200</t>
  </si>
  <si>
    <t>Blockchain and smart contract enabled smart and secure electronic voting system</t>
  </si>
  <si>
    <t>10.1504/IJEG.2023.130173</t>
  </si>
  <si>
    <t>https://www.scopus.com/inward/record.uri?eid=2-s2.0-85153855221&amp;doi=10.1504%2fIJEG.2023.130173&amp;partnerID=40&amp;md5=9b2fca31dadd42457c5c577e87f99a29</t>
  </si>
  <si>
    <t>Building an electronic voting system is a prime requirement of a government election system to avoid the manipulation in the voting machines and make them more secure and efficient. There is a need of cost-efficient, time-saving, and trusted voting system. Blockchain technology is a revolutionary method that provides decentralised, distributed, and immutable ledgers features. The proposed work utilised this recent technology along with smart contract and keccak256 encryption algorithm to implement vote casting. The performance of the system is measured based on the execution time of the smart contract, average voting time per user, and the hidden and visible gas cost for smart contract deployment for voting. The results obtained come to be promising with an average execution time of 6ms per vote and the percentage of visible cost out of voting and contract deployment is 15.42% and hidden costs out of voting and contract deployment is 84.58%. Copyright © 2023 Inderscience Enterprises Ltd.</t>
  </si>
  <si>
    <t>2-s2.0-85153855221</t>
  </si>
  <si>
    <t>Priya P.; Girubalini S.; Lakshmi Prabha B.G.; Pranitha B.; Srigayathri M.</t>
  </si>
  <si>
    <t>Priya, P. (56370971200); Girubalini, S. (57943738800); Lakshmi Prabha, B.G. (57944224600); Pranitha, B. (57944959800); Srigayathri, M. (57944959900)</t>
  </si>
  <si>
    <t>56370971200; 57943738800; 57944224600; 57944959800; 57944959900</t>
  </si>
  <si>
    <t>A Survey on Privacy Preserving Voting Scheme Based on Blockchain Technology</t>
  </si>
  <si>
    <t>312</t>
  </si>
  <si>
    <t>10.1007/978-981-19-3575-6_29</t>
  </si>
  <si>
    <t>https://www.scopus.com/inward/record.uri?eid=2-s2.0-85140730042&amp;doi=10.1007%2f978-981-19-3575-6_29&amp;partnerID=40&amp;md5=6849146a18f91f2dbf5321c06629c916</t>
  </si>
  <si>
    <t>The blockchain methodology utilizes cryptographic hashes to establish end-to-end demonstration to facilitate security for votes.The aim of the project is to establish a successful voting methodology with the help of blockchain mechanism.With this mechanism, every vote is reserved as a new block and gets updated in the database.The system assures that voting system maintains the one person, one-vote (democracy) principle.This is accomplished by matching the voter's unique face biometric at the start of each voting attempt to avoid double voting.In this, we have created an online voting system through blockchain methodology which is used to solve the issues that are faced by the pre-developed methodology.For each unique vote, different enactment is done.Miners will reject a vote if it is suspected as being malicious.Blockchain mechanism used here makes the vote trustworthy and reliable, and it will also aid to raise the number of voters besides it enhances trust toward the government.In this project, we apply the hash function using SHA—256 algorithms for secure password hashing.It is necessary to have unique hash for every vote that is being recorded by cryptographic hash by which each vote can be verified distinctly.This characteristic facilitates the general voting process’s verifiability.In addition to this, the vote that is being counted is more secure and not an individual including the operator knows about the details of the vote that is being recorded. © 2023, The Author(s), under exclusive license to Springer Nature Singapore Pte Ltd.</t>
  </si>
  <si>
    <t>2-s2.0-85140730042</t>
  </si>
  <si>
    <t>Al-Maaitah S.; Quzmar A.; Qatawneh M.</t>
  </si>
  <si>
    <t>Al-Maaitah, Sarah (57226644684); Quzmar, Abdullah (57226649906); Qatawneh, Mohammad (22935836600)</t>
  </si>
  <si>
    <t>57226644684; 57226649906; 22935836600</t>
  </si>
  <si>
    <t>BLOCKCHAIN-BASED E-VOTING SYSTEM FOR ELECTIONS IN JORDAN</t>
  </si>
  <si>
    <t>https://www.scopus.com/inward/record.uri?eid=2-s2.0-85127466915&amp;partnerID=40&amp;md5=5eeda09d885fb3e87c54dcd8a5d977b2</t>
  </si>
  <si>
    <t>Any democracy must have a clear voting system that fits the demands of the people in order to deliver power to the proper person. Furthermore, current traditional voting methods have significant flaws, including a lack of security and transparency. This paper looks at how Blockchain (BC) technology may be used in E-voting systems to improve the voting process by addressing concerns like trust, privacy, and security. The proposed system uses a Hyper Ledger Fabric as a platform for creating Blockchain-based apps, software, and services with plug-and-play components including consensus, privacy, and membership services. We have analyzed the latency, response time, and throughput to make sure the system is performing well. As an outcome of the proposed system, we realized that proposed framework exceeds any other system in performance situations. © 2022 Little Lion Scientific. All rights reserved.</t>
  </si>
  <si>
    <t>2-s2.0-85127466915</t>
  </si>
  <si>
    <t>Köhler M.; Švarcmajer M.; Lukić I.; Stipanić T.</t>
  </si>
  <si>
    <t>Köhler, Mirko (49561566100); Švarcmajer, Miljenko (58021177500); Lukić, Ivica (50461819600); Stipanić, Tomislav (58021034800)</t>
  </si>
  <si>
    <t>49561566100; 58021177500; 50461819600; 58021034800</t>
  </si>
  <si>
    <t>Organization of a Digital Voting System Based on Blockchain Technology for the Faculty Council</t>
  </si>
  <si>
    <t>592 LNNS</t>
  </si>
  <si>
    <t>10.1007/978-3-031-21429-5_3</t>
  </si>
  <si>
    <t>https://www.scopus.com/inward/record.uri?eid=2-s2.0-85144182772&amp;doi=10.1007%2f978-3-031-21429-5_3&amp;partnerID=40&amp;md5=bab1e57bdbb75a11a38e70cf99f3380a</t>
  </si>
  <si>
    <t>Digital/online voting has great potential to decrease organizational costs and increase voter turnout because voters do not need to be present during meetings to cast a vote, they can vote from wherever there is an Internet connection. Despite obvious benefits, digital voting solutions are viewed with a great deal of caution because a single vulnerability can lead to distrust in the results of voting and the organization itself. Blockchain technology offers decentralized nodes with pear-to-pear verification advantages, security protection characteristics, non-repudiation and digital signatures. In the paper organization of the Faculty Council session, roles of its members, and the current ways of decision-making are described. This paper proposes using Blockchain to replace the existing voting system using e-mail. Security and data integrity of votes is absolutely provided theoretically. The organization of such a voting system is given in this paper. Voting application and resulting session report is proposed. © 2023, The Author(s), under exclusive license to Springer Nature Switzerland AG.</t>
  </si>
  <si>
    <t>2-s2.0-85144182772</t>
  </si>
  <si>
    <t>Rastogi R.; Rastogi Y.; Chauhan S.</t>
  </si>
  <si>
    <t>Rastogi, Rohit (57192103103); Rastogi, Yash (59120645900); Chauhan, Saransh (57952238600)</t>
  </si>
  <si>
    <t>57192103103; 59120645900; 57952238600</t>
  </si>
  <si>
    <t>https://www.scopus.com/inward/record.uri?eid=2-s2.0-85141200174&amp;doi=10.1145%2f3549206.3549292&amp;partnerID=40&amp;md5=2bf62489a9303b8bae4f7d50a18f335d</t>
  </si>
  <si>
    <t>A digital voting system which allows people to vote sitting at their home based on their face recognition. The votes will be counted and saved in a blockchain, based structure which is secure and immutable, thus giving availability with security in a system. The traditional voting system does not allow people to vote sitting at their home. Considering the situation of covid everything is going digital. Questions on EVM from losing parties regarding some malfunctioning. Digital, secure, reliable, user friendly and a low-cost system. Standing in long queues during voting is a tiring and time-consuming process. DDoS assaults, polling booth capturing, vote tampering and manipulation, malware attacks, and other security issues are all present in today's voting systems. The voting process may be made safer, more transparent, immutable, and dependable by utilizing blockchain technology. Our current voting system is questioned by a variety of stakeholders, including political parties and ordinary citizens, because votes are manipulated, citizens find voting a time-consuming task, and, most importantly, the current pandemic situation has digitized almost all areas of interest in our county. As a result, to resolve the issue produced by the physical voting system.  © 2022 ACM.</t>
  </si>
  <si>
    <t>2-s2.0-85141200174</t>
  </si>
  <si>
    <t>Saim M.; Mamoon M.; Shah I.; Samad A.</t>
  </si>
  <si>
    <t>Saim, Mohammad (58204831300); Mamoon, Mohd (58204831400); Shah, Ilma (58204831500); Samad, Abdus (57209115169)</t>
  </si>
  <si>
    <t>58204831300; 58204831400; 58204831500; 57209115169</t>
  </si>
  <si>
    <t>2022 International Conference on Futuristic Technologies, INCOFT 2022</t>
  </si>
  <si>
    <t>https://www.scopus.com/inward/record.uri?eid=2-s2.0-85154068184&amp;doi=10.1109%2fINCOFT55651.2022.10094482&amp;partnerID=40&amp;md5=d25cedbc00e3d2939e00963d844ed84a</t>
  </si>
  <si>
    <t>The proposed work is a blockchain-based E-Voting system which is designed to incorporate privacy, authenticity, and verifiability in the electoral process. Solidity programming language is used to implement smart contracts stored on the Ethereum blockchain which are executed automatically when predefined conditions are met. An Ethereum-based E-Voting decentralised application is deployed which authenticates users with the help of biometric factors and verifies it with the existing E-Aadhaar database.In this model, the paper presents the novel idea of deploying an upgradable smart contract where the election manager can decide whether the voting application would require either a version change, virtual upgrades or feature modifications in the future. This is achieved by using the OpenZeppelin plugin deployed on truffle which uses the concept of ''proxy pattern.'' This methodology helps us to improve and enhance the logic of smart contracts that are normally non-editable once deployed. The parameters used for authentication include the user's EmailID, Registration ID(Aadhar), and facial scan for biometric verification along with other details related to the voter's biodata.  © 2022 IEEE.</t>
  </si>
  <si>
    <t>2-s2.0-85154068184</t>
  </si>
  <si>
    <t>Ramadan I.M.M.; Abdel-Fattah M.A.</t>
  </si>
  <si>
    <t>Ramadan, Ibrahem M.M. (57449662800); Abdel-Fattah, Manal A. (55545556200)</t>
  </si>
  <si>
    <t>57449662800; 55545556200</t>
  </si>
  <si>
    <t>A PROPOSED MODEL FOR ENHANCING E-GOVERNMENT SERVICES TO ACHIEVE THE SUSTAINABLE DEVELOPMENT GOALS IN EGYPT " CASE STUDY"</t>
  </si>
  <si>
    <t>https://www.scopus.com/inward/record.uri?eid=2-s2.0-85124480169&amp;partnerID=40&amp;md5=008edec7ead93d708a8314fcb400c626</t>
  </si>
  <si>
    <t>In light of the increasing interest of governments in e-government and achieving the sustainable development goals 2030, the governments seek to provide new e-government services and develop strategic plans to achieve the SDGs. This study clarifies the contribution of E-government services in achieving SDGs and the relationship between them and describes how can Enhance e-Government services to achieve SDGs in Egypt. The primary goal of this paper is to present a model for Enhancing E-government services in order to contribute to achieving some sustainable development goals. and also to enhance the researchers and anyone who wants to improve, add a new service to E-government services, or to achieve the SDGs and their domains with data and methods that help them ease of choice and decision making. This study proved that there is a relationship between E-government services and sustainable development goals, and there is an effect of Enhancing E-government services on achieving the sustainable development goals.in this study, the Blockchain technology was being integrated into the E-voting system to submit the prototype of the Egyptian E-Voting System, and that is the significant improvement point against the traditional voting system as the users can cast the vote and check the results after completing all processes by using the web application. the improvement of This service will contribute to the achievement of 18 targets from SDGs. © 2021 Little Lion Scientific</t>
  </si>
  <si>
    <t>2-s2.0-85124480169</t>
  </si>
  <si>
    <t>International Conference on Cyber Resilience, ICCR 2022</t>
  </si>
  <si>
    <t>https://www.scopus.com/inward/record.uri?eid=2-s2.0-85146495422&amp;doi=10.1109%2fICCR56254.2022.9996026&amp;partnerID=40&amp;md5=ccf2e3e9eaae7bffc1f7624b4318d1cf</t>
  </si>
  <si>
    <t>The importance of democratic voting systems in any nation has increased the mistrust of conventional voting methods. Other digital voting methods have been challenged due to a lack of transparency, security, rigging and scalability. Blockchain (BC) is a decentralized, distributed ledger technology for recording and keeping safe transactions. Unfortunately, BC implementation in large-scale elections is still being challenged because the amount of information in the Electronic Voting (EV) system increased, and storage space and processing costs are also growing. Moreover, existing BC technologies have scaling problems. Off-chain (OC) and Directed Acyclic Graph (DAG) solutions, among others, have been suggested to alleviate the scaling problem. Throughput and latency are crucial performance metrics for a BC system. Sharding is a viable option for addressing BC's scalability and performance issues. Therefore, this paper proposes a model to shard the current BC to scale the main chain to achieve performance securely. The proposed system is distributed using Ethereum and works as an OC that is in sync with the district-level databases, updated the main-chin periodically by authorities, and is faster in terms of cost-effectiveness, scalability and data storage. Some limitations are involved, such as the authorities should be trusted to avoid malicious attacks. © 2022 IEEE.</t>
  </si>
  <si>
    <t>2-s2.0-85146495422</t>
  </si>
  <si>
    <t>Neziri V.; Shabani I.; Dervishi R.; Rexha B.</t>
  </si>
  <si>
    <t>Neziri, Vehbi (57222129011); Shabani, Isak (56549829500); Dervishi, Ramadan (57222122790); Rexha, Blerim (14632413600)</t>
  </si>
  <si>
    <t>57222129011; 56549829500; 57222122790; 14632413600</t>
  </si>
  <si>
    <t>Assuring Anonymity and Privacy in Electronic Voting with Distributed Technologies Based on Blockchain</t>
  </si>
  <si>
    <t>Applied Sciences (Switzerland)</t>
  </si>
  <si>
    <t>5477</t>
  </si>
  <si>
    <t>10.3390/app12115477</t>
  </si>
  <si>
    <t>https://www.scopus.com/inward/record.uri?eid=2-s2.0-85131517371&amp;doi=10.3390%2fapp12115477&amp;partnerID=40&amp;md5=ede0183956acf77609196efd7f6447c7</t>
  </si>
  <si>
    <t>Anonymity and privacy in the electoral process are mandatory features found in any democratic society, and many authors consider these fundamental civil liberties and rights. During the election process, every voter must be identified as eligible, but after casting a vote, the voter must stay anonymous, assuring voter and vote unlinkability. Voter anonymity and privacy are the most critical issues and challenges of almost all electronic voting systems. However, vote immutability must be assured as well, which is a problem in many new democracies, and Blockchain as a distributed technology meets this data immutability requirement. Our paper analyzes current solutions in Blockchain and proposes a new approach through the combination of two different Blockchains to achieve privacy and anonymity. The first Blockchain will be used for key management, while the second will store anonymous votes. The encrypted vote is salted with a nonce, hashed, and finally digitally signed with the voter’s private key, and by mixing the timestamp of votes and shuffling the order of cast votes, the chances of linking the vote to the voter will be reduced. Adopting this approach with Blockchain technology will significantly transform the current voting process by guaranteeing anonymity and privacy. © 2022 by the authors. Licensee MDPI, Basel, Switzerland.</t>
  </si>
  <si>
    <t>2-s2.0-85131517371</t>
  </si>
  <si>
    <t>Vladucu M.-V.; Dong Z.; Medina J.; Rojas-Cessa R.</t>
  </si>
  <si>
    <t>Vladucu, Maria-Victoria (58138785200); Dong, Ziqian (8550534200); Medina, Jorge (57210936410); Rojas-Cessa, Roberto (35569403800)</t>
  </si>
  <si>
    <t>58138785200; 8550534200; 57210936410; 35569403800</t>
  </si>
  <si>
    <t>https://www.scopus.com/inward/record.uri?eid=2-s2.0-85149839790&amp;doi=10.1109%2fACCESS.2023.3253682&amp;partnerID=40&amp;md5=0f7a68bd39540b60f27932254838d413</t>
  </si>
  <si>
    <t>The utilization of electronic voting systems for the election of public offices is becoming widespread globally. This trend can be attributed to the benefits provided by these systems, including remote voting capabilities and accelerated vote counting. Furthermore, electronic voting systems offer improved privacy and enhanced protection against voting bias. Blockchain technology enhances the robustness of the voting process through its immutable vote storage mechanism, thereby reducing the threat of vote tampering and safeguarding the legitimacy of elections. This technology has been adopted by countries such as Germany, Russia, Estonia, and Switzerland for use in their e-voting systems. This study provides a comprehensive overview of the blockchain-based e-voting systems currently being implemented by various countries and companies and proposed for academic research. Additionally, this study analyzes the challenges faced by blockchain e-voting systems and identifies areas for future research to enhance the trustworthiness of such systems.  © 2013 IEEE.</t>
  </si>
  <si>
    <t>2-s2.0-85149839790</t>
  </si>
  <si>
    <t>Ahn B.</t>
  </si>
  <si>
    <t>Ahn, Byeongtae (24511902700)</t>
  </si>
  <si>
    <t>24511902700</t>
  </si>
  <si>
    <t>Implementation and Early Adoption of an Ethereum-Based Electronic Voting System for the Prevention of Fraudulent Voting</t>
  </si>
  <si>
    <t>Sustainability (Switzerland)</t>
  </si>
  <si>
    <t>2917</t>
  </si>
  <si>
    <t>10.3390/su14052917</t>
  </si>
  <si>
    <t>https://www.scopus.com/inward/record.uri?eid=2-s2.0-85126273144&amp;doi=10.3390%2fsu14052917&amp;partnerID=40&amp;md5=97a771df19c088554066f78bfb29e7e2</t>
  </si>
  <si>
    <t>Today’s online voting systems pose security concerns and cannot be used for public elections, while offline voting costs significantly more. As a result, a decentralized electronic voting system is emerging, backed by blockchain technology. With blockchain technology applied to online voting, the system can guarantee transparency and confidentiality because individual voter information and aggregate information are stored in a distributed fashion. Due to its decentralized nature, a blockchain-based voting system is more secure than the existing central server-based online voting system. In this study, an Ethereum-based electronic voting system was developed. This system resolves the issue of fraudulent voting by enhancing the safety and reliability of the electronic voting system. © 2022 by the author. Licensee MDPI, Basel, Switzerland.</t>
  </si>
  <si>
    <t>2-s2.0-85126273144</t>
  </si>
  <si>
    <t>VasanthaKumar C.; Kabilan V.; Kathiravan M.; Rg R.</t>
  </si>
  <si>
    <t>VasanthaKumar, C. (57189582650); Kabilan, V. (58131873400); Kathiravan, M. (59140229600); Rg, Ragashanmugam (58131873500)</t>
  </si>
  <si>
    <t>57189582650; 58131873400; 59140229600; 58131873500</t>
  </si>
  <si>
    <t>2nd IEEE International Conference on Advanced Technologies in Intelligent Control, Environment, Computing and Communication Engineering, ICATIECE 2022</t>
  </si>
  <si>
    <t>https://www.scopus.com/inward/record.uri?eid=2-s2.0-85149565095&amp;doi=10.1109%2fICATIECE56365.2022.10047463&amp;partnerID=40&amp;md5=5343e97c273e5ba1021a6e8e8d55648a</t>
  </si>
  <si>
    <t>Since the 1970s, several types of E-voting, have been employed with a number of important advantages over current voting systems, E-voting increased efficiency and reduced errors. At the same time cost of regular voting system is very compare to e-voting based on block chain is very low the current Electronic voting machine have lot of flaws the vote can be change after the election. The security of the machine secured by humans, so in block chain based system doesn't allow you to change the value which is enter by peoples. But there are also obstacles to overcome of worldwide adoption of such systems, significantly in relation of strengthening their susceptibility to possible flaws. The Ethereum block chain's benefits, such as its transparency and decentralized nature, are discussed in this article. The use of cryptographic foundations to build a reliable E-voting system. © 2022 IEEE.</t>
  </si>
  <si>
    <t>2-s2.0-85149565095</t>
  </si>
  <si>
    <t>Alshehri A.; Baza M.; Srivastava G.; Rajeh W.; Alrowaily M.; Almusali M.</t>
  </si>
  <si>
    <t>Alshehri, Ali (57437511100); Baza, Mohamed (57189035176); Srivastava, Gautam (57202588447); Rajeh, Wahid (57193723100); Alrowaily, Majed (57189091866); Almusali, Majed (58073453000)</t>
  </si>
  <si>
    <t>57437511100; 57189035176; 57202588447; 57193723100; 57189091866; 58073453000</t>
  </si>
  <si>
    <t>Privacy-Preserving E-Voting System Supporting Score Voting Using Blockchain</t>
  </si>
  <si>
    <t>10.3390/app13021096</t>
  </si>
  <si>
    <t>https://www.scopus.com/inward/record.uri?eid=2-s2.0-85146621880&amp;doi=10.3390%2fapp13021096&amp;partnerID=40&amp;md5=2c46c9ab7b50513623f60df0dd4c1b5b</t>
  </si>
  <si>
    <t>With the advancement of cyber threats, blockchain technology has evolved to have a significant role in providing secure and reliable decentralized applications. One of these applications is a remote voting system that allow voters to participate in elections remotely. This work proposes a privacy-preserving e-voting system supporting score voting using blockchain technology. The main challenge with score voting compared to the regular yes/no voting approach is that a voter is allowed to assign a score from a defined range for each candidate. To preserve privacy, votes shall be encrypted before submission to the Blockchain, however, a malicious voter can modify the score value before encrypting it to manipulate the elections result for the favor of a certain candidate. To address this challenge, the proposed scheme allows voters to first prove that the submitted score lies in the predefined range before the vote is added to the Blockchain to ensure fairness of the election. The performance of our scheme is evaluated against a set of comprehensive experiments designed to determine optimal bounds for workload and transaction send rates and measure the impact of exceeding these bounds on critical performance metrics. The results of these simulations and their implications therefore indicate that the proposed scheme is secure while being able to handle up to 10,000 transactions at a time. © 2023 by the authors.</t>
  </si>
  <si>
    <t>2-s2.0-85146621880</t>
  </si>
  <si>
    <t>Indrason N.; Pohrmen F.H.; Marshoodulla S.Z.; Saha G.</t>
  </si>
  <si>
    <t>Indrason, Ngangbam (57218595961); Pohrmen, Fabiola Hazel (57205027677); Marshoodulla, Syeda Zeenat (57220805046); Saha, Goutam (26436194500)</t>
  </si>
  <si>
    <t>57218595961; 57205027677; 57220805046; 26436194500</t>
  </si>
  <si>
    <t>2023 4th International Conference on Computing and Communication Systems, I3CS 2023</t>
  </si>
  <si>
    <t>https://www.scopus.com/inward/record.uri?eid=2-s2.0-85163065789&amp;doi=10.1109%2fI3CS58314.2023.10127253&amp;partnerID=40&amp;md5=64f115fae39956db620c6120289be5f9</t>
  </si>
  <si>
    <t>Voting is a democratic rights of every citizen of a democratic country. In recent years, voting techniques such as paper ballot, postal ballot, etc., were used to collect votes from the people. These techniques have many drawbacks as the chances of getting invalid votes are much higher, and are less secured and time-consuming. Researchers have also introduced a new blockchain-based e-voting system in order to tackle these issues. This technique has the potential to solve most of the issues of a traditional voting system by enhancing the security, transparency and trust and reduced the chances of fraudulent votes. This method solved the security and reliability of the voting system technologically. However, the prevention of coerced votes from the people is still a major issue, which cannot be handled from a technical point of view. In this paper, a voting system is proposed which can address this issue by using booth voting system along with the convergence of various technologies like blockchain and SDN-IoT platforms. Each voting booth would be considered as an IoT node to collect votes which is controlled by the controller of the SDN. The voting records of the voters are stored on the blockchain. The Voting booth would be protected by the physical security to prevent forced votes. By this technique, the chances of getting untrusted votes from the voters are greatly reduced. © 2023 IEEE.</t>
  </si>
  <si>
    <t>2-s2.0-85163065789</t>
  </si>
  <si>
    <t>Singh N.; Rohila P.; Anwar K.; Alam T.; Rawat V.</t>
  </si>
  <si>
    <t>Singh, Neelam (58830232100); Rohila, Prashant (58130712500); Anwar, Kashif (58130675500); Alam, Tanweer (57189067051); Rawat, Vandana (57208565492)</t>
  </si>
  <si>
    <t>58830232100; 58130712500; 58130675500; 57189067051; 57208565492</t>
  </si>
  <si>
    <t>Proceedings - 2022 2nd International Conference on Innovative Sustainable Computational Technologies, CISCT 2022</t>
  </si>
  <si>
    <t>https://www.scopus.com/inward/record.uri?eid=2-s2.0-85149444582&amp;doi=10.1109%2fCISCT55310.2022.10046508&amp;partnerID=40&amp;md5=01c5043124702ab8b280badd28435520</t>
  </si>
  <si>
    <t>Designing a safe electronic voting system offering secrecy with impartial approach while being transparent and flexible is a challenging task. Full Stack decentralized applications are smart contract decentralized application that runs on a Decentralized Blockhain Network. Problems constructing a vote casting software at the Central Web Server are: the votes at the database will be modified and will be counted extra or eliminated entirely, also the supply code at the net server can also be modified at any time. Rather than having a separate central server database we can deploy Blockchain. Blockchain is a network and database which handles all the transaction. Blocks on the network are added if the transaction is valid and the Blocks also ensure that the data distributed across the Blockchain network are valid. In this paper, we will elaborate the design and development of a Decentralized Approach for Election Voting System using Solidity language to make our smart contract. This Decentralized Approach will have the option for the voter to cast a vote in an election by their Ethereum account address which has public and private key address. This approach aims to provide a secure and trusted voting transaction.  © 2022 IEEE.</t>
  </si>
  <si>
    <t>2-s2.0-85149444582</t>
  </si>
  <si>
    <t>Shreshth A.; Altaf Ahmed M.; Poorvika A.; Jha M.; Sarasvathi V.</t>
  </si>
  <si>
    <t>Shreshth, Arpit (58178748700); Altaf Ahmed, M. (59360468400); Poorvika, A. (58178567600); Jha, Mrityunjay (58328680000); Sarasvathi, V. (56097566000)</t>
  </si>
  <si>
    <t>58178748700; 59360468400; 58178567600; 58328680000; 56097566000</t>
  </si>
  <si>
    <t>https://www.scopus.com/inward/record.uri?eid=2-s2.0-85152194580&amp;doi=10.1109%2fICAC3N56670.2022.10074118&amp;partnerID=40&amp;md5=83d9c7811a2385a0f1bce62211b01e52</t>
  </si>
  <si>
    <t>The proposed methodology concentrates on the development of an approach which allows the voters to vote to their constituency from any booth participating in that particular election. It uses concepts of blockchain to realize a remote voting experience for the voters which will prove to be a relief for migrants and a less exorbitant system in terms of manpower. User Interface is provided using web application and Aadhar biometric authentication has been used to furnish the voter authentication machinery.The proposed approach is not only able to handle network attacks by intruders, data hampering attacks, client- side attacks, server-side data breach etc. But also ensures that the electoral procedures strictly follow the set of rules led down by the constitution of India. © 2022 IEEE.</t>
  </si>
  <si>
    <t>2-s2.0-85152194580</t>
  </si>
  <si>
    <t>Varaprasada Rao K.; Panda S.K.</t>
  </si>
  <si>
    <t>Varaprasada Rao, K. (57944705700); Panda, Sandeep Kumar (57217153128)</t>
  </si>
  <si>
    <t>57944705700; 57217153128</t>
  </si>
  <si>
    <t>Secure Electronic Voting (E-voting) System Based on Blockchain on Various Platforms</t>
  </si>
  <si>
    <t>459</t>
  </si>
  <si>
    <t>10.1007/978-981-19-1976-3_18</t>
  </si>
  <si>
    <t>https://www.scopus.com/inward/record.uri?eid=2-s2.0-85140754223&amp;doi=10.1007%2f978-981-19-1976-3_18&amp;partnerID=40&amp;md5=a732acb80351914bbe70ec73829f9876</t>
  </si>
  <si>
    <t>In today’s world, online voting is becoming more popular. It has a lot of potential for lowering administrative expenses and increasing voter turnout. It eliminates the need for voters to travel to polling locations or print ballot papers because they can vote from anywhere with Internet criteria having been a struggle. In an E-voting system to provide security, we are using various cryptography techniques. In the existing E-voting system, all participants depend on a third-party entity for analysis and publishing of the voting results. To address this problem, many existing approaches use blockchain technology. These existing approaches face various problems like security issues and constraints on the number of voters. To address the two difficulties noted above, we offer a platform-agnostic, decentralized trust, and more secure E-voting mechanism that can be implemented on a platform-independent blockchain-based approach that supports smart contract execution. © 2023, The Author(s), under exclusive license to Springer Nature Singapore Pte Ltd.</t>
  </si>
  <si>
    <t>2-s2.0-85140754223</t>
  </si>
  <si>
    <t>Vijayakumar K.; Sriramasivam T.; Vigneshkumar G.; SenthilKumar G.; Shiny Angel T.S.; Snehalatha N.</t>
  </si>
  <si>
    <t>Vijayakumar, K. (57782505500); Sriramasivam, T. (58019571500); Vigneshkumar, G. (58019157800); SenthilKumar, G. (59142289700); Shiny Angel, T.S. (55578417100); Snehalatha, N. (57189222364)</t>
  </si>
  <si>
    <t>57782505500; 58019571500; 58019157800; 59142289700; 55578417100; 57189222364</t>
  </si>
  <si>
    <t>Secure E-Voting System Using Blockchain Based on Solidity Technology</t>
  </si>
  <si>
    <t>2516</t>
  </si>
  <si>
    <t>260005</t>
  </si>
  <si>
    <t>10.1063/5.0109146</t>
  </si>
  <si>
    <t>https://www.scopus.com/inward/record.uri?eid=2-s2.0-85144151638&amp;doi=10.1063%2f5.0109146&amp;partnerID=40&amp;md5=9c9d8c12a81808ce8616444ab588d980</t>
  </si>
  <si>
    <t>In a modern democracy, the election is a very distinctive occurrence, but some parts of the society don't trust their election system to be fair which is one of the major concerns for the countries democracy. Also, the most democratic nations, such as Japan, the United States of America, and India, have flawed electoral processes. Electronic voting machine hacking and vote rigging, electoral fraud, and capturing the polling booth are some of the major issues in current election system. In this paper, we are trying to give a best possible solution for this issue and an E-voting system. Also, this paper aims to implement applications of blockchain as a service. The paper's section will highlight some of the most common blockchain systems that provide blockchain as a service that is focused on blockchain and reduces the risk of the issues listed above while also protecting voter identification while remaining open to the public. © 2022 American Institute of Physics Inc.. All rights reserved.</t>
  </si>
  <si>
    <t>2-s2.0-85144151638</t>
  </si>
  <si>
    <t>Amith K.K.; Sanjay H.A.; Mahadevan A.; Harshita K.; Eshwar D.; Shastry K.A.</t>
  </si>
  <si>
    <t>Amith, K.K. (57215559045); Sanjay, H.A. (57217859762); Mahadevan, Ajay (58316089500); Harshita, K. (58315601600); Eshwar, D. (57372416000); Shastry, K. Aditya (56426201100)</t>
  </si>
  <si>
    <t>57215559045; 57217859762; 58316089500; 58315601600; 57372416000; 56426201100</t>
  </si>
  <si>
    <t>Performance driven Hyperledger Fabric-based blockchain framework for mass e-voting in India</t>
  </si>
  <si>
    <t>International Journal of Information and Computer Security</t>
  </si>
  <si>
    <t>1-2</t>
  </si>
  <si>
    <t>10.1504/IJICS.2023.131094</t>
  </si>
  <si>
    <t>https://www.scopus.com/inward/record.uri?eid=2-s2.0-85161971865&amp;doi=10.1504%2fIJICS.2023.131094&amp;partnerID=40&amp;md5=6071c5bb72055a01c938f2e1e3e952f9</t>
  </si>
  <si>
    <t>The Indian voting infrastructure of today currently has a high cost per voter and low voter turnout. Several other countries have tried to tackle these issues by providing a way for voters to vote online, and the most promising and trustworthy solutions come in the form of blockchain-backed voting. But most current blockchain voting systems do not provide a verifiable secret ballot and use computationally expensive Byzantine fault tolerant proof of work algorithms that are often slow at appending new transactions/votes. To address the issues, we propose a performance driven Hyperledger Fabric-based voting framework that can sustain over 200 votes/sec with a reasonable end user latency. This effort introduces a multitude of solutions to the current age dilemma of voting, both offline and online with unique features including cost effective deployments, instantaneous vote counting, cast as intended verifiability and an observable and auditable architecture. Copyright © 2023 Inderscience Enterprises Ltd.</t>
  </si>
  <si>
    <t>2-s2.0-85161971865</t>
  </si>
  <si>
    <t>Alvi S.T.; Uddin M.N.; Islam L.; Ahamed S.</t>
  </si>
  <si>
    <t>Alvi, Syada Tasmia (57215814570); Uddin, Mohammed Nasir (58399216900); Islam, Linta (57207757013); Ahamed, Sajib (57222156088)</t>
  </si>
  <si>
    <t>57215814570; 58399216900; 57207757013; 57222156088</t>
  </si>
  <si>
    <t>DVTChain: A blockchain-based decentralized mechanism to ensure the security of digital voting system voting system</t>
  </si>
  <si>
    <t>Journal of King Saud University - Computer and Information Sciences</t>
  </si>
  <si>
    <t>9</t>
  </si>
  <si>
    <t>10.1016/j.jksuci.2022.06.014</t>
  </si>
  <si>
    <t>https://www.scopus.com/inward/record.uri?eid=2-s2.0-85133831506&amp;doi=10.1016%2fj.jksuci.2022.06.014&amp;partnerID=40&amp;md5=d3a41d9964e65e7d0ea91333629db114</t>
  </si>
  <si>
    <t>Voting is a fundamental democratic activity. Many experts believe that paper balloting is the only appropriate method to ensure everyone's right to vote. But this method is prone to errors and abuse. Many nations utilize digital voting methods to solve the difficulties of paper balloting. A single flaw in digital voting may lead to massive vote-rigging. Election voting methods must be legal, accurate, safe, and convenient. However, issues with digital voting methods may restrict acceptance. Due to its end-to-end verification capabilities, blockchain technology was developed to address these problems. To guarantee We have used blockchain technology anonymity, privacy, verifiability, mobility, integrity, security, and fairness in voting. By using blockchain our proposed system ensures security, privacy, and integrity. This system provides voter anonymity by keeping the voter information as a hash in the blockchain. It also provides fairness by keeping the casted vote encrypted till the ending time of the election. After ending time, the voter can verify their casted vote, ensuring verifiability. To test our protocol, we put it on Ethereum 2.0, a blockchain platform that uses Solidity as a programming language to create smart contracts. The adoption of smart contracts provides a safe means for performing voter verification, ensuring the correctness of voting results, making the counting system public, and protecting against fraudulent activities. We analyzed the system's performance based on security and gas costs. It improves in terms of security characteristics and the related cost for the necessary infrastructure. © 2022 The Author(s)</t>
  </si>
  <si>
    <t>2-s2.0-85133831506</t>
  </si>
  <si>
    <t>Naik A.C.; Prajapati A.M.; Pandey S.N.; Mishra A.C.</t>
  </si>
  <si>
    <t>Naik, Aarti C. (57195312748); Prajapati, Ankit Mukesh (56574863100); Pandey, Shivam Nilesh (58591133300); Mishra, Ashish Chandraprakash (59303004400)</t>
  </si>
  <si>
    <t>57195312748; 56574863100; 58591133300; 59303004400</t>
  </si>
  <si>
    <t>7th International Conference on Trends in Electronics and Informatics, ICOEI 2023 - Proceedings</t>
  </si>
  <si>
    <t>https://www.scopus.com/inward/record.uri?eid=2-s2.0-85161246065&amp;doi=10.1109%2fICOEI56765.2023.10125883&amp;partnerID=40&amp;md5=6517a46930a081bad4f42dad60bc7c2a</t>
  </si>
  <si>
    <t>Voting is an important aspect for democratic countries. It is a process of expressing the choice or opinion of people on a particular matter. Voting can take place in a variety of contexts, such as in national or local elections, within organizations or associations, or in public surveys. Voting is a fundamental right in many democratic societies, and it allows citizens to participate in the governance of their country or community by selecting representatives or making decisions on important issues. It is an important way for people to have a say in the policies and laws that affect their lives, and to hold those in power accountable. Voting decide which candidate is capable and also decides the future of that country therefore voting should be as transparent as possible and should have high level of security. But the existing voting system have some flaws like Security concerns, Centralization, Limited Audibility etc. Due to this inclination, voters is decreasing towards voting and voting percentage decreases. There is a solution to these issues is strong requirement of a system which has High level of security. Transparency. Decentralization. etc.  © 2023 IEEE.</t>
  </si>
  <si>
    <t>2-s2.0-85161246065</t>
  </si>
  <si>
    <t>Rastogi R.; Arora P.; Dhamija L.; Srivastava R.</t>
  </si>
  <si>
    <t>Rastogi, Rohit (57192103103); Arora, Priyanshu (58131094500); Dhamija, Luv (57223809019); Srivastava, Rajat (58131094600)</t>
  </si>
  <si>
    <t>57192103103; 58131094500; 57223809019; 58131094600</t>
  </si>
  <si>
    <t>Statistical Analysis of Online Voting System Through Blockchain and ML Techniques: A Sustainable Approach for 21st Century Life Style and Smart Cities</t>
  </si>
  <si>
    <t>International Journal of Cyber Behavior, Psychology and Learning</t>
  </si>
  <si>
    <t>10.4018/IJCBPL.313947</t>
  </si>
  <si>
    <t>https://www.scopus.com/inward/record.uri?eid=2-s2.0-85149473346&amp;doi=10.4018%2fIJCBPL.313947&amp;partnerID=40&amp;md5=bef597a11bd0d952792b935fe7223bae</t>
  </si>
  <si>
    <t>A digital voting system is a process that allows people to vote while sitting at their homes and is based on their face recognition identification. The votes will be counted and saved in a blockchain-based structure which is secure and immutable, thus giving availability with security in a system. The traditional voting system does not allow people to vote sitting at their home. Considering the situation of covid, everything is going digital. Questions on EVM from losing parties regarding some malfunctioning. Copyright © 2022, IGI Global.</t>
  </si>
  <si>
    <t>2-s2.0-85149473346</t>
  </si>
  <si>
    <t>Jayasooriya H.; Bandara D.; Hemachandra N.; Kuruwitaarachchi N.; Kahandawala S.</t>
  </si>
  <si>
    <t>Jayasooriya, H. (58112437800); Bandara, D. (58431877500); Hemachandra, N. (58596094300); Kuruwitaarachchi, N. (57204043873); Kahandawala, S. (57712836800)</t>
  </si>
  <si>
    <t>58112437800; 58431877500; 58596094300; 57204043873; 57712836800</t>
  </si>
  <si>
    <t>Proceedings - 2022 IEEE International Conference on e-Business Engineering, ICEBE 2022</t>
  </si>
  <si>
    <t>https://www.scopus.com/inward/record.uri?eid=2-s2.0-85148581846&amp;doi=10.1109%2fICEBE55470.2022.00055&amp;partnerID=40&amp;md5=04a7175250e50589af62bdc78c9c1b04</t>
  </si>
  <si>
    <t>In order to reduce limitations and as a practical substitute for voting on paper, electronic voting has developed gradually as a feasible alternative. The last decade's worth of related studies implies that, building a secure e-voting system using web 2.0 technology that assures the integrity of the votes while also giving transparency has been a long-standing difficulty. In a network of centralized systems, a single party has the right to administer data sources. Since the centralized voting systems are more vulnerable to data manipulation issues, the trust has faded in the voters on behalf of the entire process. In this paper authors discuss the solution with blockchain which is secured. The proposed implementation is ideal for small or medium-scale elections, and this includes several basic components of our methodology in three fictitious modules: The administrative module, the Voters module, and the Blockchain module. Node JS, Ganache, and Web3 JS are used as the main technologies. In conclusion, it is expected to implement a secure system for conducting web-based digital voting that ensures the integrity of the votes registered. Furthermore, it intends to enhance the system in the future to accommodate large-scale elections with a viable solution to the blockchain trilemma issues.  © 2022 IEEE.</t>
  </si>
  <si>
    <t>2-s2.0-85148581846</t>
  </si>
  <si>
    <t>Enuga K.; Batthula P.; Aleti S.S.; Kolluru N.; Sakthidharan G.R.</t>
  </si>
  <si>
    <t>Enuga, Kirit (58419177600); Batthula, Pranay (58419852100); Aleti, Sai Shashank (58419177700); Kolluru, Nitish (58418508000); Sakthidharan, G.R. (36094791600)</t>
  </si>
  <si>
    <t>58419177600; 58419852100; 58419177700; 58418508000; 36094791600</t>
  </si>
  <si>
    <t>Proceedings of the 7th International Conference on Intelligent Computing and Control Systems, ICICCS 2023</t>
  </si>
  <si>
    <t>https://www.scopus.com/inward/record.uri?eid=2-s2.0-85163800731&amp;doi=10.1109%2fICICCS56967.2023.10142546&amp;partnerID=40&amp;md5=f580ba50c1724f8e2024fb7294fc19bb</t>
  </si>
  <si>
    <t>Blockchain has already been used in developing many applications, including cryptocurrencies and NFTs. With the help of blockchain and smart contracts, a Decentralized E-Voting System can be developed. A Decentralized E-Voting System is used for activities like voting, verifying the user's details, adding candidates, starting and ending the election, self-tallying the total number of votes, and giving the results of the elections. A system using blockchain is more secure, faster, transparent, and immutable. The existing systems for voting are less secure as they use EVMs and VVPATs, which can be tampered with. The existing systems are also slower than the proposed model in terms of the time taken to announce the results. There are other problems like Vote Rigging, Polling Booth Capture, and Voting Manipulation. With the increasing risk of cyberattacks, it is of utmost importance to have an online voting system capable of withstanding these attacks. A blockchain-based e-voting system will enable user confidentiality using encryption. The platform is created on the Ethereum network that makes use of smart contracts written in the Solidity programming language. Truffle, Ganache and Metamask are the tools used to create a Decentralized E-Voting System. © 2023 IEEE.</t>
  </si>
  <si>
    <t>2-s2.0-85163800731</t>
  </si>
  <si>
    <t>Kumar D.; Kumar Dwivedi R.</t>
  </si>
  <si>
    <t>Kumar, Durgesh (58136772000); Kumar Dwivedi, Rajendra (57202050276)</t>
  </si>
  <si>
    <t>https://www.scopus.com/inward/record.uri?eid=2-s2.0-85149771579&amp;doi=10.1109%2fIDCIoT56793.2023.10053462&amp;partnerID=40&amp;md5=ec7f17eb16599845466e9e2d8f1b2166</t>
  </si>
  <si>
    <t>In the present situation, most people are not satisfied with the final result of the voting system. This is because the current system for voting is centralized and fully controlled by the election commission. So, there is a chance that the central body can be compromised or hacked and the final result can be tempered. In this direction, a decentralized, Blockchain and IoT based methodology for voting system is devised and presented in this paper. Blockchain is totally transparent, secured and immutable technique because it uses concept like encryption, decryption, hash function, consensus and Merkle tree etc. which make Blockchain Technology an appropriate platform for storing and sharing the data in a secured and anonymous manner. IoT makes use of biometric sensors using which people can cast their votes in not only physical mode but also in digital mode. As a response, a message is received to the owner for casting his vote to ensure the authentication. In this way, the present voting system is more secure and trust-worthy by using the properties of both Blockchain and IoT, and therefore, election process in the democratic countries is valued more. The proposed method ensures security as well as reduces the computational time as compared to the existing approaches.  © 2023 IEEE.</t>
  </si>
  <si>
    <t>2-s2.0-85149771579</t>
  </si>
  <si>
    <t>Umar B.U.; Olaniyi O.M.; Olajide D.O.; Dogo E.M.</t>
  </si>
  <si>
    <t>Umar, Buhari Ugbede (57202046329); Olaniyi, Olayemi Mikail (36504804800); Olajide, Daniel Oluwaseun (57647109600); Dogo, Eustace Manayi (56039094700)</t>
  </si>
  <si>
    <t>57202046329; 36504804800; 57647109600; 56039094700</t>
  </si>
  <si>
    <t>Paillier Cryptosystem Based ChainNode for Secure Electronic Voting</t>
  </si>
  <si>
    <t>927013</t>
  </si>
  <si>
    <t>10.3389/fbloc.2022.927013</t>
  </si>
  <si>
    <t>https://www.scopus.com/inward/record.uri?eid=2-s2.0-85177869083&amp;doi=10.3389%2ffbloc.2022.927013&amp;partnerID=40&amp;md5=db2ae6fca5052c8fa673a02d289b4db3</t>
  </si>
  <si>
    <t>Blockchain is a distributed and decentralized ledger of transactions that are linked together cryptographically leading to immutability and tamper-resistance, thereby ensuring the integrity of data. Due to the ability of blockchain to guarantee the integrity of data, it has found wide-range adoption in electronic voting (e-voting) systems in recent years, this is in a bid to prevent manipulation of votes. However, due to the distributed nature of the blockchain, opportunities arise for privacy intrusion of the data being secured. The translation of this privacy flaw in blockchain to e-voting systems is the possibility of violation of the privacy of the electorates. Consequently, in a bid to achieve integrity and privacy of votes in e-voting, this study presents the use of an open-source blockchain system, coupled with a privacy-oriented cryptosystem known as the Paillier cryptosystem, towards addressing the privacy concerns of the blockchain. The performance of the system was evaluated and a transaction throughput of 1424 tps was obtained for ten thousand simulated ballot transactions. Further evaluation was carried out on the system, by increasing the number of system transactions. This showed that the mining time of the blockchain increased by an average factor of 0.18 s for every thousand increases in the number of transactions. Also, the response time of the system to a range of user actions was evaluated over an increasing number of voters. Results obtained showed that the response time of the system for vote casting operations increased by an average of 0.33 min per thousand voters while for vote tallying there was an increase in response time by an average of 0.848 min per thousand voters. The scientific value of this study is the development of an integrity and privacy-preserving e-voting system consisting of an open-source nodechain coupled with a privacy-oriented cryptosystem known as the Paillier cryptosystem following the security requirements of e-voting systems. The proposed system addresses the issue of integrity in e-voting while still maintaining the privacy of the electorates. Copyright © 2022 Umar, Olaniyi, Olajide and Dogo.</t>
  </si>
  <si>
    <t>2-s2.0-85177869083</t>
  </si>
  <si>
    <t>Gupta V.; Singh J.N.; Khan S.I.; Chabaque A.</t>
  </si>
  <si>
    <t>Gupta, Vishesh (58276593500); Singh, J.N. (57925424500); Khan, Saima Imroz (58178746900); Chabaque, Aakash (57958230600)</t>
  </si>
  <si>
    <t>58276593500; 57925424500; 58178746900; 57958230600</t>
  </si>
  <si>
    <t>https://www.scopus.com/inward/record.uri?eid=2-s2.0-85152191223&amp;doi=10.1109%2fICAC3N56670.2022.10074384&amp;partnerID=40&amp;md5=d6adae257b7132f4db02d55772c990ef</t>
  </si>
  <si>
    <t>Creating a vote counting plan that suits legislators' legal criteria has been a difficult task for a long time. In the era of global statistics, allocated ledger software is a remarkable technological innovation. Blockchain technology may be applied to an almost infinite number of sharing economy-related applications. The purpose of this paper is to assess the value of blockchain as little more than a vendor for establishing authorized e - government applications. The paper examines the requirements for creating digital votes casting frameworks and analyzes the technical and legal constraints of using blockchain to determine these structures. The research begins with a review of the most well blockchain frameworks that make use of the technology. © 2022 IEEE.</t>
  </si>
  <si>
    <t>2-s2.0-85152191223</t>
  </si>
  <si>
    <t>Geng T.; Njilla L.; Huang C.-T.</t>
  </si>
  <si>
    <t>Geng, Tieming (57200947136); Njilla, Laurent (57038923900); Huang, Chin-Tser (8154036900)</t>
  </si>
  <si>
    <t>57200947136; 57038923900; 8154036900</t>
  </si>
  <si>
    <t>SenSys 2022 - Proceedings of the 20th ACM Conference on Embedded Networked Sensor Systems</t>
  </si>
  <si>
    <t>https://www.scopus.com/inward/record.uri?eid=2-s2.0-85147540134&amp;doi=10.1145%2f3560905.3568181&amp;partnerID=40&amp;md5=8a04a0fb9b30f548e202e9cc2d06d404</t>
  </si>
  <si>
    <t>Electronic voting technology has the ability to accelerate the counting of ballots, reduce the cost of voting, and offer convenience for remote voters. Meanwhile, the efficiency of voting can be improved. Immutability, verifiability, and distribution are the main features blockchain can provide. Building an electronic voting system based on the blockchain can help to mitigate the security issues such as single-point failure and data manipulation. However, some blockchain systems are not feasible in the environment of sensor networks. In this paper, we propose a comparative analysis of blockchain-based electronic voting systems from the perspective of blockchain type, cryptography techniques, counting method, and security requirements. We also identify a possible new direction for the design of blockchain-based electronic voting systems for the reference of future research.  © 2022 ACM.</t>
  </si>
  <si>
    <t>2-s2.0-85147540134</t>
  </si>
  <si>
    <t>Prathyusha N.; Pooja P.; Vasanth A.V.</t>
  </si>
  <si>
    <t>Prathyusha, N. (58402523600); Pooja, P. (58400458200); Vasanth, A. Vijay (57192093853)</t>
  </si>
  <si>
    <t>58402523600; 58400458200; 57192093853</t>
  </si>
  <si>
    <t>6th International Conference on Inventive Computation Technologies, ICICT 2023 - Proceedings</t>
  </si>
  <si>
    <t>https://www.scopus.com/inward/record.uri?eid=2-s2.0-85163497335&amp;doi=10.1109%2fICICT57646.2023.10134227&amp;partnerID=40&amp;md5=e22ade65733f6d87563f491aa3881a06</t>
  </si>
  <si>
    <t>Traditional voting systems can be difficult for certain groups of people to access, such as those with disabilities or those living in remote areas. A blockchain-based digital voting system can be designed to be more accessible, allowing more people to participate in the electoral process. Unlike the existing voting systems prone to errors and discrepancies, leading to a lack of trust in the electoral process, Blockchain-based e-voting systems aim to eliminate fraud and increase online voting security, transparency, and efficiency. The proposed system comprises three main sections: admin, voter, and candidate. The admin section authorizes the entry of voter and candidate information into a database. Voter registration involves the collection of facial features, while candidate registration requires basic information to create a database. During the voting process, a live camera is used to identify voters based on their facial features. The voter's eligibility is verified using the Random Forest classification method, and if eligible, a unique voter ID block is added to the Blockchain. The voter ID block is hashed with SHA-512, making it impossible to tamper with the immutable records on the Blockchain. The effectiveness of the Random Forest classification method is also evaluated. © 2023 IEEE.</t>
  </si>
  <si>
    <t>2-s2.0-85163497335</t>
  </si>
  <si>
    <t>Shanthinii S.P.; Usha M.; Prittopaul P.</t>
  </si>
  <si>
    <t>Shanthinii, S.P. (58099343700); Usha, M. (57214275350); Prittopaul, P. (57140721000)</t>
  </si>
  <si>
    <t>58099343700; 57214275350; 57140721000</t>
  </si>
  <si>
    <t>A Survey Based on Online Voting System Using Blockchain Technology</t>
  </si>
  <si>
    <t>967</t>
  </si>
  <si>
    <t>10.1007/978-981-19-7169-3_19</t>
  </si>
  <si>
    <t>https://www.scopus.com/inward/record.uri?eid=2-s2.0-85147846244&amp;doi=10.1007%2f978-981-19-7169-3_19&amp;partnerID=40&amp;md5=9461f84999570237e758db44c6b4554c</t>
  </si>
  <si>
    <t>India could be an equitable country which suggests individuals have the control to choose their pioneers. For choice there’s a decision handle which is inclined to extortion and has numerous drawbacks. India is losing the genuine meaning of Democracy as the percentage of voting is diminishing definitely day by day. In order to overcome this problem there’s ought to give a simple and secured preparation by developing a Mobile/Web Application. This must be considered as each people group's vote plays a noteworthy part in choosing the correct pioneers. Block chain innovation offers the straightforwardness and security requisites for the fair-minded race. It may be a total decentralized, permanent record framework. The online voting framework permits the voters to cast their vote from any place at any time which leads to expanding the voter support check. The objective of the survey is to review a voting framework which gives straightforwardness and security utilizing block chain innovation. The Blockchain framework will permit the citizens to cast their votes in spite of their area. Each year an expansive bunch of Indians closes up the country due to which they are unfit to sharpen their voting rights most of the time. Blockchain system will be a medium for them casting their votes undoubtedly in showing disdain toward the reality that they are not physically displayed in India among race time. © 2023, The Author(s), under exclusive license to Springer Nature Singapore Pte Ltd.</t>
  </si>
  <si>
    <t>2-s2.0-85147846244</t>
  </si>
  <si>
    <t>Balakrishnan N.; Aruna S.; Akshaya D.; Karthikeyan P.C.; Divya Dharshini G.S.</t>
  </si>
  <si>
    <t>Balakrishnan, N. (56317181200); Aruna, S. (58707930700); Akshaya, D. (58141830100); Karthikeyan, P.C. (59318886000); Divya Dharshini, G.S. (58421176300)</t>
  </si>
  <si>
    <t>56317181200; 58707930700; 58141830100; 59318886000; 58421176300</t>
  </si>
  <si>
    <t>https://www.scopus.com/inward/record.uri?eid=2-s2.0-85163818769&amp;doi=10.1109%2fICICCS56967.2023.10142675&amp;partnerID=40&amp;md5=278885ea447b0a8dcf4992d06057ae37</t>
  </si>
  <si>
    <t>Voting is a fundamental right for every citizen in a country to express their views and select their representatives for shaping the society. However, the current voting process is vulnerable to security breaches and frauds. To address this issue, e-voting systems have emerged using the blockchain technology. By utilizing this technology, the voting process can become more secure, transparent, and fraud-proof. For every vote, separate blocks are created and decentralized to maintain transparency and accuracy in the voting process. The blockchain technology, working on a peer-to-peer network, guarantees secure and transparent record-keeping and verification of each vote. Additionally, the system's immutability property ensures the voting process's protection. The data is stored in encrypted blocks with hash values, and smart contract concepts detect fake votes and multiple voting attempts. This research work presents an in-depth explanation of how the blockchain algorithm records voting results and voter information at every election location, highlighting the technology's fundamental structure and characteristics for electronic voting. © 2023 IEEE.</t>
  </si>
  <si>
    <t>2-s2.0-85163818769</t>
  </si>
  <si>
    <t>Damavandi S.; Nogoorani S.D.</t>
  </si>
  <si>
    <t>Damavandi, Sepehr (58204794800); Nogoorani, Sadegh Dorri (55210857000)</t>
  </si>
  <si>
    <t>58204794800; 55210857000</t>
  </si>
  <si>
    <t>An Electronic Voting Scheme Based on Blockchain Technology and Zero-Knowledge Proofs</t>
  </si>
  <si>
    <t>ISeCure</t>
  </si>
  <si>
    <t>3 Special Issue</t>
  </si>
  <si>
    <t>10.22042/isecure.2022.14.3.13</t>
  </si>
  <si>
    <t>https://www.scopus.com/inward/record.uri?eid=2-s2.0-85154025622&amp;doi=10.22042%2fisecure.2022.14.3.13&amp;partnerID=40&amp;md5=2f2d11e3634609b89110045aced17f0e</t>
  </si>
  <si>
    <t>Voting is a fundamental mechanism used by many human societies, organizations and nations to make collective decisions. There has been a tremendous effort on making this mechanism fairer, error-free and secure. Electronic voting aims to be a solution to some deficiencies of existing paper-based voting systems. While there have been excellent technical and practical advances in e-voting, and some of them were great in defining the needs and musts of an ideal voting system, there are also severe critics of existing solutions mostly related to end-to-end verifiability and software independence. In this paper, we use blockchain and zero-knowledge proofs for a secure e-voting scheme that satisfies these requirements while preserving the privacy of the voters. We also evaluate our scheme from security and performance aspects. © 2022 ISC. All rights reserved.</t>
  </si>
  <si>
    <t>2-s2.0-85154025622</t>
  </si>
  <si>
    <t>Deshmukh S.; Patil Y.; Reshme S.; Tagalpallewar S.; Kalantri R.; Shagufta</t>
  </si>
  <si>
    <t>Deshmukh, Shriya (58415615500); Patil, Yogant (58415615600); Reshme, Shashwat (58413315500); Tagalpallewar, Snehal (58413315600); Kalantri, Rakhi (57208741937); Shagufta (58415615700)</t>
  </si>
  <si>
    <t>58415615500; 58415615600; 58413315500; 58413315600; 57208741937; 58415615700</t>
  </si>
  <si>
    <t>5th Biennial International Conference on Nascent Technologies in Engineering, ICNTE 2023</t>
  </si>
  <si>
    <t>https://www.scopus.com/inward/record.uri?eid=2-s2.0-85163736691&amp;doi=10.1109%2fICNTE56631.2023.10146641&amp;partnerID=40&amp;md5=a21ba94683a8eae81a63cf779fc22903</t>
  </si>
  <si>
    <t>Building a model that people can access from remote locations for casting votes in the election process has always been a challenge. Our project aims to make a web app using blockchain technology to build an e-voting system. Blockchain technology is immutable, distributed, and incontrovertible, making this web app more secure and robust. The suggested solution is a web application with better security capabilities, such as authentication and authorization. A special identification key is used for authentication. The vote is cast as a transaction, and a blockchain is constructed to keep track of the transactions. Through this the ACID properties of a transaction are satisfied. This web app would be more suitable for small-scale election processes to ensure secure and clean voting.  © 2023 IEEE.</t>
  </si>
  <si>
    <t>2-s2.0-85163736691</t>
  </si>
  <si>
    <t>Gopal S.B.; Jayaprasath M.; Poongodi C.; Johnson S.; Nanthiya D.; Mithunkumar R.T.</t>
  </si>
  <si>
    <t>Gopal, S.B. (57226842017); Jayaprasath, M. (58245378300); Poongodi, C. (57203424591); Johnson, S. (57779252600); Nanthiya, D. (55786405800); Mithunkumar, R.T. (58246086500)</t>
  </si>
  <si>
    <t>57226842017; 58245378300; 57203424591; 57779252600; 55786405800; 58246086500</t>
  </si>
  <si>
    <t>Blockchain based E-Voting Application - A Survey</t>
  </si>
  <si>
    <t>2nd International Conference on Sustainable Computing and Data Communication Systems, ICSCDS 2023 - Proceedings</t>
  </si>
  <si>
    <t>https://www.scopus.com/inward/record.uri?eid=2-s2.0-85159039505&amp;doi=10.1109%2fICSCDS56580.2023.10104596&amp;partnerID=40&amp;md5=b3008f12cca2bb6a0d2730309bcef414</t>
  </si>
  <si>
    <t>Voting is a crucial component of daily living in the modern world. Everyone belongs to social groups, which might vary in size, and in the majority of them, voting has a significant impact on key decisions. Technology advancements have simplified the voting process. Present voting system has lot of issues concerning to transparency, privacy etc., To solve these issues, both the polling and counting of ballots can be done using blockchain technology. In-depth information is provided on the development of the BlockVote electronic voting system. Application of Ethereum technology in e-voting leads to scalability issues. POW (proof of work) mining concept leads to inefficient time management operation. This study has proposed a Hyperledger fabric framework for the implementation of e-voting application. The Hyperledger Fabric network is a middleware program and an interface that make up the system. Both of the smart contracts: EVotingContract and CodesContract are a part of the Hyperledger Fabric blockchain. The connection between the blockchain network and the user interface is made possible by a gateway application.  © 2023 IEEE.</t>
  </si>
  <si>
    <t>2-s2.0-85159039505</t>
  </si>
  <si>
    <t>Preiya V.S.; Kumar V.D.A.; Vijay R.; Vijay K.; Kirubakaran N.</t>
  </si>
  <si>
    <t>Preiya, V. Sathya (57216489781); Kumar, V. D. Ambeth (57219240462); Vijay, R. (57489709900); Vijay, K. (57213204383); Kirubakaran, N. (56135313700)</t>
  </si>
  <si>
    <t>57216489781; 57219240462; 57489709900; 57213204383; 56135313700</t>
  </si>
  <si>
    <t>Blockchain-Based E-Voting System with Face Recognition</t>
  </si>
  <si>
    <t>Fusion: Practice and Applications</t>
  </si>
  <si>
    <t>10.54216/FPA.120104</t>
  </si>
  <si>
    <t>https://www.scopus.com/inward/record.uri?eid=2-s2.0-85165944510&amp;doi=10.54216%2fFPA.120104&amp;partnerID=40&amp;md5=cee8ce41a44f012315a31c7ed11bd7c8</t>
  </si>
  <si>
    <t>Given the increasing importance of technology in meeting human needs, its utilization has become crucial. In contemporary democracies, where public trust in governments is declining and elections play a pivotal role, the widespread adoption of technology has led to new challenges. Elections hold significant importance as they determine the future leaders of countries or organizations. However, certain computerized voting systems have faced criticism for their lack of transparency. Establishing public trust in the government is a formidable task due to the lack of transparency and susceptibility to exploitation in existing voting procedures. Both traditional and current digital voting systems are ineffective due to their vulnerabilities. The main objective is to address issues in conventional and electronic voting systems, including errors and unfairness that may arise during the voting process. Integrating blockchain technology into the electoral process can ensure fair elections and reduce unfair practices. The computerized voting methods do not meet the necessary standards for widespread usage, and the physical voting systems also face numerous issues. This underscores the importance of finding a solution to protect the democratic principles of citizens. By offering a fast and secure voting method, this system has the potential to bring about a revolutionary change in the electoral process. It could lead to higher voter participation and more accurate election results. The proposed approach presents a framework for digital voting using blockchain technology, eliminating the need for physical polling locations. Our suggested design incorporates adaptable consensus algorithms to support a scalable blockchain. Smart contracts ensure secure interactions between users and the network during transaction execution. The security aspects of the blockchain-based voting mechanism have also been addressed, including the use of cryptographic hashes for transaction encryption and prevention of 51% attacks. Furthermore, blockchain technology has been utilized to establish transaction systems throughout the voting process. Performance studies of the proposed system demonstrate its feasibility for deployment in large populations. © 2023, American Scientific Publishing Group (ASPG). All rights reserved.</t>
  </si>
  <si>
    <t>2-s2.0-85165944510</t>
  </si>
  <si>
    <t>Xue W.; Yang Y.; Li Y.; Pang H.H.; Deng R.H.</t>
  </si>
  <si>
    <t>Xue, Wenyi (58347552900); Yang, Yang (59662796200); Li, Yingjiu (8365610600); Pang, Hwee Hwa (7102237502); Deng, Robert H. (57203710994)</t>
  </si>
  <si>
    <t>58347552900; 59662796200; 8365610600; 7102237502; 57203710994</t>
  </si>
  <si>
    <t>https://www.scopus.com/inward/record.uri?eid=2-s2.0-85162870045&amp;doi=10.1109%2fTIFS.2023.3287394&amp;partnerID=40&amp;md5=117b48a42e067226e4e361a25568d49c</t>
  </si>
  <si>
    <t>Blockchain has emerged as a decentralized platform for e-voting. Among various blockchain-based voting systems, score voting provides flexible choices and better reflects public opinions. However, existing blockchain-based score voting systems suffer from heavy range proof overheads, and are much inefficient compared with other blockchain-based voting systems. Besides, voter anonymity in these systems is not rigorously addressed. In this paper, we propose an efficient, flexible and privacy-preserving score voting system, named ACB-Vote, from anonymously convertible ballots. ACB-Vote achieves voting anonymity with BBS+ signature and signature of knowledge. Driven by convertibly linkable signatures (CLS), ACB-Vote allows cast ballots to be converted, where the conversion mechanism prevents anonymous voters from multiple voting. Besides, the proposed system avoids heavy range proofs, enables batch ballot verification and facilitates flexible tallying methods. We formally define a security model for ACB-Vote and provide rigorous security proofs. Experiments show that the efficiency of ACB-Vote is competitive compared with the previous score voting systems and is affordable in blockchain environments.  © 2005-2012 IEEE.</t>
  </si>
  <si>
    <t>2-s2.0-85162870045</t>
  </si>
  <si>
    <t>Al-Zoubi A.; Aldmour M.; Aldmour R.</t>
  </si>
  <si>
    <t>Al-Zoubi, Abdallah (36893970600); Aldmour, Mamoun (36615103800); Aldmour, Rakan (57193014879)</t>
  </si>
  <si>
    <t>36893970600; 36615103800; 57193014879</t>
  </si>
  <si>
    <t>Preserving Transparency and Integrity of Elections Utilising Blockchain Technology</t>
  </si>
  <si>
    <t>Journal of Telecommunications and the Digital Economy</t>
  </si>
  <si>
    <t>10.18080/jtde.v10n4.626</t>
  </si>
  <si>
    <t>https://www.scopus.com/inward/record.uri?eid=2-s2.0-85146865653&amp;doi=10.18080%2fjtde.v10n4.626&amp;partnerID=40&amp;md5=1d4abd1337e44e615f07e58f176c9d97</t>
  </si>
  <si>
    <t>Digital voting is increasingly important in both established and emerging democracies. Some of the advantages of digital voting are faster vote count and tabulation; accurate results; increased voters' participation and convenience; and effective handling of complex electoral system formats that require laborious counting procedures. However, transparency, credibility, and integrity concerns, as well as the limited possibility of recount, usually make traditional digital voting systems unpopular. Digital voting using blockchain technology, however, is safe, transparent, and immutable, which makes it a suitable choice for future decentralized voting systems. In particular, the Ethereum blockchain is proposed as an appropriate platform for the backbone of an e-voting system due to its widespread use, transparency, consistency and provision of smart contracts. Initial piloting on the implementation of a blockchain-based voting framework in Jordan shows promising results on its transparency and integrity by incorporating a space for representatives and observers to monitor the election procedure and results as an additional measure to ensure its efficiency and reliability. The uptake of the proposed system calls for further debate and dialogue amongst governments and people, especially in developing countries where democracy is still in its infancy. © 2022 Journal of Telecommunications and the Digital Economy. All right reserved.</t>
  </si>
  <si>
    <t>2-s2.0-85146865653</t>
  </si>
  <si>
    <t>Krishnamoorthy N.V.; Shakthi Murugan K.H.; Gnanaprakasam C.; Swarna M.; Geetha R.</t>
  </si>
  <si>
    <t>Krishnamoorthy, N.V. (35272161200); Shakthi Murugan, K.H. (57200203174); Gnanaprakasam, C. (57207675083); Swarna, M. (57281638100); Geetha, R. (35102012400)</t>
  </si>
  <si>
    <t>35272161200; 57200203174; 57207675083; 57281638100; 35102012400</t>
  </si>
  <si>
    <t>Proceedings of 8th IEEE International Conference on Science, Technology, Engineering and Mathematics, ICONSTEM 2023</t>
  </si>
  <si>
    <t>https://www.scopus.com/inward/record.uri?eid=2-s2.0-85163203938&amp;doi=10.1109%2fICONSTEM56934.2023.10142750&amp;partnerID=40&amp;md5=b648828d23a20423dd0aee88ab2ccfcb</t>
  </si>
  <si>
    <t>Voting is the primary right to every citizen and that should be loyal enough to select a correct leader to the respective country. Every person has the duty to choose the proper leader for their nation by exercising their fundamental right to vote. When voting at a polling place that uses paper ballots, citizens must be present in order to deposit their vote. The vast majority of people throughout the world has neglected this need and has avoided doing their civic responsibility. In these cases, electronic voting systems are generally viewed as a viable option. The challenge here is protecting voters' privacy and ensuring their votes get to the right people. This study presented Blockchain Assisted Enhanced Cyber Norms (BAECN), a revolutionary electronic voting system that ensures voters' ballots are cast accurately and without delay. One possible answer is Blockchain technology, which uses a distributed ledger in which many people share ownership of the data. The Bitcoin protocol, also referred as the decentralized Banking network, has incorporated Blockchain technology. To perform a transaction or carry out a transaction over the Blockchain network, gas is the charge that must be paid. One kind of voter fraud in electronic voting systems can be mitigated by the use of Blockchain: the redistribution of voter registration data. The proposed methodology, on the other hand, offers a revolutionary online voting mechanism built on Blockchain technology, which fixes all the issues that were found. This research describes the findings of a real-world use of Blockchain technology implementation of a smart-contracts application that increases election security while also lowering associated costs.  © 2023 IEEE.</t>
  </si>
  <si>
    <t>2-s2.0-85163203938</t>
  </si>
  <si>
    <t>Chaudhary S.; Shah S.; Kakkar R.; Gupta R.; Alabdulatif A.; Tanwar S.; Sharma G.; Bokoro P.N.</t>
  </si>
  <si>
    <t>Chaudhary, Sachi (57810081300); Shah, Shail (57205692406); Kakkar, Riya (57362359600); Gupta, Rajesh (57201584761); Alabdulatif, Abdulatif (55387649900); Tanwar, Sudeep (56576145100); Sharma, Gulshan (57216326306); Bokoro, Pitshou N. (56336233900)</t>
  </si>
  <si>
    <t>57810081300; 57205692406; 57362359600; 57201584761; 55387649900; 56576145100; 57216326306; 56336233900</t>
  </si>
  <si>
    <t>https://www.scopus.com/inward/record.uri?eid=2-s2.0-85165330065&amp;doi=10.1109%2fACCESS.2023.3297492&amp;partnerID=40&amp;md5=ab8a32a5444bd8bc6065a7a6b8dc30c8</t>
  </si>
  <si>
    <t>Purpose: With the advancement and modernization of Information and Communication Technology, electronic voting (e-voting) has been adopted across the globe for conducting a secure and efficient voting procedure. However, e-voting can be easily exposed to various malicious attacks such as denial-of-service, malware, insider, compromised credentials, etc., that can risk the voter's privacy and affect the final voting results. Thus, we have considered the decentralized and immutable blockchain technology for completing the voting procedure securely. Nevertheless, many researchers have considered blockchain to mitigate the security and privacy issues of the voting procedure, but they ignored the aspect of cost-efficiency, latency, and response time while voting. Method: The idea of the proposed mechanism is to deploy and implement the smart contract in the Remix Integrated Development Environment (IDE) involving number of voters electing the candidate with various functionalities. Moreover, we considered the amalgamation of blockchain and IPFS to overcome the data storage cost issues of blockchain for voters and candidates communicating through 5G wireless network. The 5G network, with its low latency, high availability, and high reliability facilitates high data rate and reliable communication between voters and candidates to complete the voting procedure efficiently. Results: The deployed smart contract of the proposed voting mechanism highlight various functionalities required for electing the candidate by the voters. Moreover, the deployed smart contract is evaluated and analyzed considering various performance metrics such as gas consumption analysis for smart contract functions and number of voters, cost analysis for smart contract functions, bit error rate, and storage cost comparison with the traditional scheme. We have also verified the security of the proposed voting mechanism using Echidna security tool which shows the election of candidate without any threat. Conclusion: Finally, we have presented a blockchain-based voting mechanism in which IPFS and 5G is employed to avail the cost-efficient, reliable, and secure candidate election by the voters. Moreover, the voters and candidates can communicate with lower response time and high reliability using 5G network so that smart contract consisting of all the functionalities related to the candidate election can be executed efficiently in the Remix IDE.  © 2013 IEEE.</t>
  </si>
  <si>
    <t>2-s2.0-85165330065</t>
  </si>
  <si>
    <t>Hamidey M.H.; Heng S.-H.</t>
  </si>
  <si>
    <t>Hamidey, Mohammad Hadiff bin (58307692600); Heng, Swee-Huay (8653905100)</t>
  </si>
  <si>
    <t>58307692600; 8653905100</t>
  </si>
  <si>
    <t>A Blockchain-Based E-Voting System</t>
  </si>
  <si>
    <t>983 LNEE</t>
  </si>
  <si>
    <t>10.1007/978-981-19-8406-8_44</t>
  </si>
  <si>
    <t>https://www.scopus.com/inward/record.uri?eid=2-s2.0-85161412840&amp;doi=10.1007%2f978-981-19-8406-8_44&amp;partnerID=40&amp;md5=10706fa36b5014764295d180fde60d8c</t>
  </si>
  <si>
    <t>E-voting methods have become increasingly popular in recent years due to the rapid growth of internet and computer networks. Many e-voting schemes have been proposed by researchers that use cryptographic tool such as blind signature technique and homomorphic encryption technique. However, most of these proposed schemes use a centralised database as their data storage medium and it causes various security risks, such as data alteration by a third-party in the network due to the use of central database system. Therefore, it is a need to have a trusted entity to manage the voting process. This brings the involvement of blockchain technology in this proposed e-voting scheme which can provide a decentralised model that makes the network flexible, reliable and able to support real-time services. This study focuses on the development of a secure blockchain-based e-voting system. Finding shows that the proposed scheme is secure and efficient as it outperforms some of the existing schemes with respect to transaction cost. © 2023, The Author(s), under exclusive license to Springer Nature Singapore Pte Ltd.</t>
  </si>
  <si>
    <t>2-s2.0-85161412840</t>
  </si>
  <si>
    <t>Singh D.; Goyal R.; Dixit A.K.</t>
  </si>
  <si>
    <t>Singh, Divyansh (58275340700); Goyal, Reema (56539336400); Dixit, Anil Kumar (57826049400)</t>
  </si>
  <si>
    <t>58275340700; 56539336400; 57826049400</t>
  </si>
  <si>
    <t>https://www.scopus.com/inward/record.uri?eid=2-s2.0-85146491310&amp;doi=10.1109%2fICCR56254.2022.9995815&amp;partnerID=40&amp;md5=589a81e84945dcce8ebfd6896bd1e469</t>
  </si>
  <si>
    <t>Decentralize online voting procedure that build the for a long time, interviewing genuine trust needs has already been a challenge. Every country seems to have its own online governance model, ranging from paper ballots to online signatures. They're have to facing many challenges towards the trust towards voting systems. Voting a ballot framework has been utilized by various nations since it less the expense and the time which used to consumed by utilizing conventional democratic. Blockchain innovation invites the straightforwardness and security requirements to the unbiased political race. It's a decentralised, immutable ledger system in its whole. Voting using the internet, casting a ballot framework permits the citizens to make their choice from any spot whenever which prompts expanding the elector support count. The aim of this paper is to present a Decentralize Smart Contract Voting System. The suggested system uses the ganache tool and technology to create a local primary network that provides additional security and transparency while exploiting Blockchain technology. The voter's identity is verified using the metamask. More security improvements have been made, and problems have been fixed from the smart Contract. © 2022 IEEE.</t>
  </si>
  <si>
    <t>2-s2.0-85146491310</t>
  </si>
  <si>
    <t>Saravanan P.; Boopathy D.; Sankar C.; Joseph A.J.J.</t>
  </si>
  <si>
    <t>Saravanan, Poonkawin (59607148900); Boopathy, Deepakpriyan (55941269200); Sankar, Chandhru (58409537500); Joseph, Adri Jovin John (37078849600)</t>
  </si>
  <si>
    <t>59607148900; 55941269200; 58409537500; 37078849600</t>
  </si>
  <si>
    <t>Proceedings of the 2nd International Conference on Applied Artificial Intelligence and Computing, ICAAIC 2023</t>
  </si>
  <si>
    <t>https://www.scopus.com/inward/record.uri?eid=2-s2.0-85163693750&amp;doi=10.1109%2fICAAIC56838.2023.10141247&amp;partnerID=40&amp;md5=cb4ec845ddc8a89602173cfb9753d7d6</t>
  </si>
  <si>
    <t>Every person has the fundamental right to vote in a democracy, which gives them the opportunity to choose the country's future leaders. It gives citizens of the community the chance to voice their opinions. It helps them comprehend the importance of citizenship. Elections and voting are carried out securely using online voting tools. This system establishes a digital voting platform by removing paper ballots and in-person voting. Additionally, the proposed digital system forbids voters from using more than one ballot and protects the legitimacy. Blockchain based Electronic Voting (E-Voting) system is proposed to ensure security, privacy and transparency. © 2023 IEEE.</t>
  </si>
  <si>
    <t>2-s2.0-85163693750</t>
  </si>
  <si>
    <t>Thakur S.N.; Maurya S.; Rawat B.</t>
  </si>
  <si>
    <t>Thakur, Sujata Negi (55341301400); Maurya, Sudhanshu (57193108983); Rawat, Bhupesh (57189245658)</t>
  </si>
  <si>
    <t>55341301400; 57193108983; 57189245658</t>
  </si>
  <si>
    <t>A Comprehensive Study on Blockchain: Transforming the World</t>
  </si>
  <si>
    <t>2023 2nd International Conference for Innovation in Technology, INOCON 2023</t>
  </si>
  <si>
    <t>10.1109/INOCON57975.2023.10101303</t>
  </si>
  <si>
    <t>https://www.scopus.com/inward/record.uri?eid=2-s2.0-85158056467&amp;doi=10.1109%2fINOCON57975.2023.10101303&amp;partnerID=40&amp;md5=36a5c29c21660443c3546bb8737f41a1</t>
  </si>
  <si>
    <t>We are going towards digitization, and while discussing it, 'money' is the most common word that comes to everyone's mind. We have 'Bitcoins' to support this. The Blockchain, a shared ledger system, allows for the trading of Bitcoin and other types of digital money. In essence, bitcoins are long sequences of code that have been transformed into currency. Digital money that is created and held electronically is called bitcoin. Bitcoin transfers employ a shared ledger system called a blockchain. It is also being used in a number of other fields, including the government, the healthcare industry, and e-voting systems. These days, people are incredibly concerned about transaction security. Due to its comprehensive security characteristics, blockchain networks are increasingly being used. Throughout the world, people are embracing the blockchain network since it has complete security features. In our work, we have also covered some of the unique features of blockchain besides security. Every invention, including blockchains, must overcome numerous difficulties, as we all very well know. Some of the obstacles that the adoption of blockchain technology faces have been briefly discussed. We have covered the fundamentals of current blockchain technology, as well as its applications, features, and difficulties.  © 2023 IEEE.</t>
  </si>
  <si>
    <t>2-s2.0-85158056467</t>
  </si>
  <si>
    <t>Self-Tallying Electronic Voting Based on Blockchain</t>
  </si>
  <si>
    <t>ITNOW</t>
  </si>
  <si>
    <t>10.1093/combul/bwad036</t>
  </si>
  <si>
    <t>https://www.scopus.com/inward/record.uri?eid=2-s2.0-85156108189&amp;doi=10.1093%2fcombul%2fbwad036&amp;partnerID=40&amp;md5=f55e8d45e303f21db3ac76501393676c</t>
  </si>
  <si>
    <t>Paper-based voting systems are not only environmentally unfriendly but also require a lot of manpower for tallying. Gongxian Zeng, Meiqi He, Siu Ming Yiu, Zhengan Huang propose an alternative in The Computer Journal (Volume 65, issue 12, December 2022)  © 2023 BCS, The Chartered Institute for IT.</t>
  </si>
  <si>
    <t>2-s2.0-85156108189</t>
  </si>
  <si>
    <t>Gupta S.; Gupta A.; Pandya I.Y.; Bhatt A.; Mehta K.</t>
  </si>
  <si>
    <t>Gupta, Sweta (57748624000); Gupta, Aparna (57213690013); Pandya, Ishan Y. (57760951500); Bhatt, Abhishek (57224744388); Mehta, Komal (57363560200)</t>
  </si>
  <si>
    <t>57748624000; 57213690013; 57760951500; 57224744388; 57363560200</t>
  </si>
  <si>
    <t>End to end secure e-voting using blockchain &amp; quantum key distribution</t>
  </si>
  <si>
    <t>Materials Today: Proceedings</t>
  </si>
  <si>
    <t>80</t>
  </si>
  <si>
    <t>10.1016/j.matpr.2021.07.254</t>
  </si>
  <si>
    <t>https://www.scopus.com/inward/record.uri?eid=2-s2.0-85132618919&amp;doi=10.1016%2fj.matpr.2021.07.254&amp;partnerID=40&amp;md5=4ec2ff8dd63d2cfeef14c2758ec1abaf</t>
  </si>
  <si>
    <t>A blockchain is a revolutionary computational data structure that enables an open, public, distributed ledger with a wide range of uses. Any new cryptographic application, on the other hand, should take into consideration expected technical improvement during the lifetime of any possibly deployed systems, many of which will be in use for decades. This document addresses the weaknesses of blockchain technology as a result of the development of quantum computers, as well as general recommendations for making blockchain more resistant to such technological breakthroughs. As a result, utilizing a special approach, this work shows many steps of the suggested electronic voting system. The method contains the idea of electronic voting using Quantum key distribution and blockchain security. Explicitly an extended version of the blockchain-based e-voting system to several networks applications. This work also describes the architecture, design, and design constraints of such a voting system in our society with implementation implications. © 2021</t>
  </si>
  <si>
    <t>2-s2.0-85132618919</t>
  </si>
  <si>
    <t>Saeed S.H.; Hadi S.M.; Hamad A.H.</t>
  </si>
  <si>
    <t>Saeed, Shatha H. (58044684400); Hadi, Suha M. (57855381500); Hamad, Ali H. (56903867100)</t>
  </si>
  <si>
    <t>58044684400; 57855381500; 56903867100</t>
  </si>
  <si>
    <t>Iraqi Paradigm E-Voting System Based on Hyperledger Fabric Blockchain Platform</t>
  </si>
  <si>
    <t>Ingenierie des Systemes d'Information</t>
  </si>
  <si>
    <t>10.18280/isi.270506</t>
  </si>
  <si>
    <t>https://www.scopus.com/inward/record.uri?eid=2-s2.0-85145716511&amp;doi=10.18280%2fisi.270506&amp;partnerID=40&amp;md5=846d34bedd33ecb43f4e2c0584b9eb9a</t>
  </si>
  <si>
    <t>Voting is one of the most fundamental components of a democratic society. In 2021 Iraq held the Council of Representatives (CoR) elections in 83 electoral constituencies in 19 governorates. Nonetheless, several significant issues arose during this election, including the problem of logistics distribution, the excessively long period of ballot counting, voters can't know if their votes were counted or if their ballots were tampered with, and the inconsistent regulation of vote counting. Blockchain technology, which was just invented, may offer a solution to these problems. This paper introduces an electronic voting system for the Iraq Council of Representatives elections that is based on a prototype of the permission hyperledger fabric blockchain. An immutable, distributed ledger maintained by all members of a network is what blockchain technology is all about. By authenticating each voter, the system can prevent voting fraud by making votes traceable and verifiable, hence decreasing the chance of unlawful activities and fraudulent ballots. This work investigates the influence of E-voting, specifically the voting phase workload, on the performance of the hyperledger fabric blockchain platform in terms of latency and throughput by altering transaction send rates (tps), block size, and block timeout. © 2022 International Information and Engineering Technology Association. All rights reserved.</t>
  </si>
  <si>
    <t>2-s2.0-85145716511</t>
  </si>
  <si>
    <t>Malkawi M.; Yaseen M.B.; Habeebalah D.</t>
  </si>
  <si>
    <t>Malkawi, Mohammad (57835764800); Yaseen, Muneer Bani (57209972876); Habeebalah, Doaa (58173305300)</t>
  </si>
  <si>
    <t>57835764800; 57209972876; 58173305300</t>
  </si>
  <si>
    <t>Ethereum Blockchain Based e-voting System for Jordan Parliament Elections</t>
  </si>
  <si>
    <t>Applied Mathematics and Information Sciences</t>
  </si>
  <si>
    <t>10.18576/amis/170206</t>
  </si>
  <si>
    <t>https://www.scopus.com/inward/record.uri?eid=2-s2.0-85151852476&amp;doi=10.18576%2famis%2f170206&amp;partnerID=40&amp;md5=de01a309e445d2ae49b6e337803c6b8d</t>
  </si>
  <si>
    <t>This paper presents an Ethereum-based E-Voting System (EBVS) applied for the parliamentary election system in the country of Jordan. The proposed EBVS system implements a uniquely structured voting process, where a voter must first vote for a menu, which represents a party or a group of candidates, and then to cast a vote for one or more members within the menu. This study addresses performance issues, including time and one of Ethereum main parameters (the gas consumption). The EBVS system provides new algorithms and methods, which enable votes to be casted within a specific period for each voter in a manner to avoid coercion and intervention in the voting process, and therefore reduce corruption, which is a notable problem in many countries around the world. This study presents a parallel blockchain architecture, which is used to improve the performance of the system and enable fast voting process, avoiding long queuing time. © 2023.</t>
  </si>
  <si>
    <t>2-s2.0-85151852476</t>
  </si>
  <si>
    <t>Ch R.; Kumari D J.; Gadekallu T.R.; Iwendi C.</t>
  </si>
  <si>
    <t>Ch, Rupa (56456742200); Kumari D, Jaya (58625977100); Gadekallu, Thippa Reddy (57217062630); Iwendi, Celestine (54420169700)</t>
  </si>
  <si>
    <t>56456742200; 58625977100; 57217062630; 54420169700</t>
  </si>
  <si>
    <t>Distributed-Ledger-Based Blockchain Technology for Reliable Electronic Voting System with Statistical Analysis</t>
  </si>
  <si>
    <t>Electronics (Switzerland)</t>
  </si>
  <si>
    <t>3308</t>
  </si>
  <si>
    <t>10.3390/electronics11203308</t>
  </si>
  <si>
    <t>https://www.scopus.com/inward/record.uri?eid=2-s2.0-85140797521&amp;doi=10.3390%2felectronics11203308&amp;partnerID=40&amp;md5=6847efe7df83fc12144df48e41b63ad2</t>
  </si>
  <si>
    <t>In today’s society, voting is crucial to choosing the representatives of the people. The current voting process is filled with a vast array of disputes and manipulations. The leader must be selected in a precise manner without any malpractices. In addition, the people and authorities are not happy with the election results and label them unpredictable. We offer a better solution to the current problems, such as tampering, non-residents voting outside of the polling place, quick results analysis, quick counting, and reduced use of staff and funds during the electoral franchise process. In this offer, blockchain technology is used to create the distributed application (dApp) framework that will be used for the proposed e-voting system. Additionally, it offers unique characteristics such as immutability, transparency, privacy, and reception freedom that reduce crimes involving the processing of sensitive data in the electoral process. Ganache, MetaMask, and specified dagger hashing algorithm are used to develop the dApp. A key strength of this paper is the statistical analysis of transactions on the blockchain. Moreover, it also provides security to voters’ identity and leads to immediate acceptable counting results with more accuracy. © 2022 by the authors.</t>
  </si>
  <si>
    <t>2-s2.0-85140797521</t>
  </si>
  <si>
    <t>Echchaoui H.; Roumaissa B.; Boudour R.</t>
  </si>
  <si>
    <t>Echchaoui, Hanane (58162288600); Roumaissa, Boudrali (58079186000); Boudour, Rachid (12760157100)</t>
  </si>
  <si>
    <t>58162288600; 58079186000; 12760157100</t>
  </si>
  <si>
    <t>A Proposal of Blockchain and NFC-Based Electronic Voting System</t>
  </si>
  <si>
    <t>591 LNNS</t>
  </si>
  <si>
    <t>10.1007/978-3-031-21216-1_7</t>
  </si>
  <si>
    <t>https://www.scopus.com/inward/record.uri?eid=2-s2.0-85151162052&amp;doi=10.1007%2f978-3-031-21216-1_7&amp;partnerID=40&amp;md5=254d085b0e7dd44328f3d9064db1296b</t>
  </si>
  <si>
    <t>One of the most significant ways for a community to make a decision and the most democratic event in today’s countries is voting. Therefore, conducting fair and trusted elections is a basic prerequires. To that end, a wide range of electronic voting systems has been proposed with great potential to minimize the cost of the process, ensure the participation of larger numbers and improve the conventional voting mechanisms. Security, reliability, secrecy and other challenges keep e-voting systems that have been implemented from being used on a large scale. Introducing new and trustworthy technologies such as blockchain and NFC to the voting process can make it faster, more efficient and less vulnerable to security breaches. In this paper, we introduce a new hybrid NFC and blockchain-based electronic voting system as a solution to address current e-voting concerns and issues. It ensures public and transparent voting process while maintaining voter anonymity. © 2023, The Author(s), under exclusive license to Springer Nature Switzerland AG.</t>
  </si>
  <si>
    <t>2-s2.0-85151162052</t>
  </si>
  <si>
    <t>Chatterjee A.; Sidhu S.; Jebakumar R.</t>
  </si>
  <si>
    <t>Chatterjee, Aniruddha (57880901100); Sidhu, Sanah (57956736200); Jebakumar, R. (56002285900)</t>
  </si>
  <si>
    <t>57880901100; 57956736200; 56002285900</t>
  </si>
  <si>
    <t>4th International Conference on Emerging Research in Electronics, Computer Science and Technology, ICERECT 2022</t>
  </si>
  <si>
    <t>https://www.scopus.com/inward/record.uri?eid=2-s2.0-85150679473&amp;doi=10.1109%2fICERECT56837.2022.10060835&amp;partnerID=40&amp;md5=e8fac0d0773ace2fe209fc226dcea615</t>
  </si>
  <si>
    <t>The right to vote is one of the fundamental tenets upon which democracies are built. The voting process has several difficulties in the modern day due to the prevalence of digital technology. By developing a prototype application that makes use of the idea of a ledger-based data store on a blockchain and a graph database, the purpose of this paper is to search for a workable answer to the problems of security, accessibility, and transparency in the electoral process, in an effort to identify an answer that is best suited and adaptable on a large scale. A distributed ledger uses linked nodes to store data in such a way that once a block is written, it cannot be modified on the chain without compromising the chain's integrity and the trust that users have placed in it. This property of blockchain is utilised by us in developing a secure data store for the application. © 2022 IEEE.</t>
  </si>
  <si>
    <t>2-s2.0-85150679473</t>
  </si>
  <si>
    <t>Meghzili S.; Chaoui A.; Elmansouri R.; Alloui B.N.; Bouabsa A.</t>
  </si>
  <si>
    <t>Meghzili, Said (57193623348); Chaoui, Allaoua (35101659400); Elmansouri, Raida (36135268200); Alloui, Bardis Nadjla (58131421800); Bouabsa, Amina (58131093100)</t>
  </si>
  <si>
    <t>57193623348; 35101659400; 36135268200; 58131421800; 58131093100</t>
  </si>
  <si>
    <t>Formal Verification and Implementation of an E-Voting System</t>
  </si>
  <si>
    <t>International Journal of Software Innovation</t>
  </si>
  <si>
    <t>10.4018/IJSI.309731</t>
  </si>
  <si>
    <t>https://www.scopus.com/inward/record.uri?eid=2-s2.0-85149476361&amp;doi=10.4018%2fIJSI.309731&amp;partnerID=40&amp;md5=3f0363df3cdfc47efeb744e6a0ac3028</t>
  </si>
  <si>
    <t>The organization of free, democratic, and transparent elections requires on the one hand an independent national electoral authority that manages all the stages of the electoral process and on the other hand the use of new information and communication techniques to manage the election process. E-voting offers the ability to vote online anytime and from anywhere using a computer, smartphone, or tablet. In addition, it saves time and reduces costs and effort spent in the process. However, the security of e-voting applications deployed on the internet is a difficult task due to the increasing number of cyber-attacks and application vulnerabilities. On the other hand, blockchain technology is an emerging technology with a strong cryptographic foundation. In this paper, the authors propose a new secure e-voting system based on Ethereum blockchain. In addition, they propose a hierarchical coloured petri net (HCPN) model for their e-voting system using CPN Tools. They verify by means of simulation techniques and state space analysis important properties such as absence of deadlocks and livelocks. Copyright © 2022, IGI Global.</t>
  </si>
  <si>
    <t>2-s2.0-85149476361</t>
  </si>
  <si>
    <t>Suwito M.; Tama B.; Santoso B.; Dutta S.; Tan H.; Yoshifumi U.; Sakurai K.</t>
  </si>
  <si>
    <t>Suwito, Misni (57140738100); Tama, Bayu (55847313400); Santoso, Bagus (36020591700); Dutta, Sabyasachi (55972995500); Tan, Haowen (56504351800); Yoshifumi, Ueshige (57772572900); Sakurai, Kouichi (7402174117)</t>
  </si>
  <si>
    <t>57140738100; 55847313400; 36020591700; 55972995500; 56504351800; 57772572900; 7402174117</t>
  </si>
  <si>
    <t>A Systematic Study of Bulletin Board and Its Application</t>
  </si>
  <si>
    <t>ASIA CCS 2022 - Proceedings of the 2022 ACM Asia Conference on Computer and Communications Security</t>
  </si>
  <si>
    <t>10.1145/3488932.3527280</t>
  </si>
  <si>
    <t>https://www.scopus.com/inward/record.uri?eid=2-s2.0-85133189926&amp;doi=10.1145%2f3488932.3527280&amp;partnerID=40&amp;md5=1ce59518a194d142b00db57532ed34e1</t>
  </si>
  <si>
    <t>Any person can post arbitrary strings on the bulletin board. Following publication on bulletin board, a party receives a "evidence"that the intended data were posted. The bulletin board is open to the public, which means that anyone can view its contents. The fundamental security criteria for a BB are that its contents cannot be deleted, and that no evidence of publication can be falsified. BB was commonly perceived as a trusted and publicly verifiable channel. It formed the backbone of many important protocols such as e-voting, secure multi-party computation etc. and quite often it was assumed to exist to support the execution of the main protocol. After the advent of blockchain technology, BB systems has found a strong footing regarding its implementation in a distributed manner. In this paper, we aim to provide a concise summary of the evolution of bulletin board, its implementation issues and security analysis with an emphasis on its impact to e-voting systems. © 2022 Owner/Author.</t>
  </si>
  <si>
    <t>2-s2.0-85133189926</t>
  </si>
  <si>
    <t>Bistarelli S.; La Torre Montalvo B.L.; Mercanti I.; Santini F.</t>
  </si>
  <si>
    <t>Bistarelli, Stefano (7004079468); La Torre Montalvo, Bruno Lazo (58138341400); Mercanti, Ivan (57205026850); Santini, Francesco (36447992000)</t>
  </si>
  <si>
    <t>7004079468; 58138341400; 57205026850; 36447992000</t>
  </si>
  <si>
    <t>An E-Voting System Based on Tornado Cash</t>
  </si>
  <si>
    <t>13782 LNCS</t>
  </si>
  <si>
    <t>10.1007/978-3-031-25467-3_8</t>
  </si>
  <si>
    <t>https://www.scopus.com/inward/record.uri?eid=2-s2.0-85149900046&amp;doi=10.1007%2f978-3-031-25467-3_8&amp;partnerID=40&amp;md5=ee41962aaa221a90185f771475416137</t>
  </si>
  <si>
    <t>We propose an pseudo-anonymous e-voting platform based on the blockchain of Ethereum and a coin-mixer, that is Tornado Cash. After an online authentication and authorization phase, the user receives a fungible (i.e., pseudo-anonymous) voting token that can be deposited to a coin pool belonging to Tornado Cash (TC), together with an amount of Ether (ETH) A that will be used to pay successive fees. TC uses a smart contract that accepts token deposits that can be later withdrawn by a different address. In order to preserve privacy, a relayer contract can then be used to withdraw to a fresh ETH address (thus pseudo-anonymous) using A to pay fees. Relayers solve “fee payment dilemma”, that is paying withdrawal fees by maintaining pseudo-anonymity. Finally, a further smart contract collects preferences and, after the closure of the elections, it automatically performs the counting of votes. All the front-end has been developed in a Web browser, by using Javascript and avoiding the voter to perform any command-line operation to prepare transactions. © 2023, Springer Nature Switzerland AG.</t>
  </si>
  <si>
    <t>2-s2.0-85149900046</t>
  </si>
  <si>
    <t>Bhadoria R.S.; Das A.P.; Bashar A.; Zikria M.</t>
  </si>
  <si>
    <t>Bhadoria, Robin Singh (54787398500); Das, Arka Prabha (57771734800); Bashar, Abul (36023518000); Zikria, Mohammed (57215434053)</t>
  </si>
  <si>
    <t>54787398500; 57771734800; 36023518000; 57215434053</t>
  </si>
  <si>
    <t>Implementing Blockchain-Based Traceable Certificates as Sustainable Technology in Democratic Elections</t>
  </si>
  <si>
    <t>3359</t>
  </si>
  <si>
    <t>10.3390/electronics11203359</t>
  </si>
  <si>
    <t>https://www.scopus.com/inward/record.uri?eid=2-s2.0-85140907027&amp;doi=10.3390%2felectronics11203359&amp;partnerID=40&amp;md5=2ed46269c567b8e11d1d00c58817d5f1</t>
  </si>
  <si>
    <t>A democratic election is a crucial event in any country. Therefore, the government of the country is concerned with creating more competitive and fairer elections. This paper discusses the survey and scope of Blockchain technology adoptions in conducting elections. A distributed digital ledger is used in the Blockchain technology that is utilized for recording transactions happening between two parties. Ledger conducts this processing in an efficient and effective manner with latest secure mechanism of encryption algorithms. Therefore, the data stored in several blocks in each transaction is secure, transparent, and tamper-proof, which ultimately improves the transparency and voter confidentiality. This paper demonstrates how the benefits of the Blockchain technology such as immutability, transparency and end-to-end verifiability can be utilized by the national governments around the world to ensure fair democratic elections. In short, we aim to present a rigorous mechanism of a Blockchain based e-voting system, its efficiency based on different consensus algorithms and the overall progress and analysis based on some critical parameters to anticipate the feasibility of the successful implementation of the proposed e-voting system. © 2022 by the authors.</t>
  </si>
  <si>
    <t>2-s2.0-85140907027</t>
  </si>
  <si>
    <t>Pandey V.R.; Rarhi K.</t>
  </si>
  <si>
    <t>Pandey, Vivek R. (57209634780); Rarhi, Krishnendu (57203909231)</t>
  </si>
  <si>
    <t>57209634780; 57203909231</t>
  </si>
  <si>
    <t>A Brief Review on Right to Recall Voting System Based on Performance Using Machine Learning and Blockchain Technology</t>
  </si>
  <si>
    <t>984 LNEE</t>
  </si>
  <si>
    <t>10.1007/978-981-19-8493-8_27</t>
  </si>
  <si>
    <t>https://www.scopus.com/inward/record.uri?eid=2-s2.0-85161467912&amp;doi=10.1007%2f978-981-19-8493-8_27&amp;partnerID=40&amp;md5=13cbf4ac430e2709e396d5fb0a7c3774</t>
  </si>
  <si>
    <t>Voting is an important part of a democracy’s political life cycle. A democracy is defined by citizens voting freely, fairly, and after due consideration. Citizens of the country vote based on candidates’ pledges or incumbents’ performance, as well as a perception formed from information provided by political parties, media houses, and social media and election manifesto. The electorate, who returned a midway result, had placed their trust in the candidate in vain. In this case, the electorate has no choice but to wait until the next election to see if the incumbent can be ousted from office. To address this inadequacy, remedies have been provided in some of the democracies in the form of the right to recall and No Confidence Motion (NCM), by a re-election or replacement of one elected representative with other for the same position in the government house. To address these issues, we propose a stable right to recall e-voting system in place of our traditional signature campaign based on blockchain and machine learning concepts. The measure intends to hold elected governments more accountable for pledges made to the country’s voters. The power to recall gives the electorates of an elected representative the ability to withdraw or replace their mandate before the elected person’s customary term ends. Here mean while you can say that the voters have a power to de-elect their representatives from the government through a direct vote. For the purpose of protecting the integrity and security of votes, we deploy blockchain technology, as well as a model of machine learning, to detect infiltration into voting data centers and electronic polling locations. Using the principles of personal blockchain and public blockchain, we offer a new paradigm for blockchain technology. With the proposed blockchain-based electronic voting system, users will have greater transparency, better treasury management, and greater confidence. The system will also prohibit unauthorized access to the data exchange network. © 2023, The Author(s), under exclusive license to Springer Nature Singapore Pte Ltd.</t>
  </si>
  <si>
    <t>2-s2.0-85161467912</t>
  </si>
  <si>
    <t>Barbosa A.; Dâmaso N.; Pacheco D.; Nicola S.; Bettencourt N.</t>
  </si>
  <si>
    <t>Barbosa, Ana (58354501600); Dâmaso, Nuno (58184448500); Pacheco, Diogo (58183741900); Nicola, Susana (55292780400); Bettencourt, Nuno (55947192200)</t>
  </si>
  <si>
    <t>58354501600; 58184448500; 58183741900; 55292780400; 55947192200</t>
  </si>
  <si>
    <t>Adding Blockchain and Smart Contracts to a Low-Code Development Platform</t>
  </si>
  <si>
    <t>649 LNNS</t>
  </si>
  <si>
    <t>10.1007/978-3-031-27499-2_80</t>
  </si>
  <si>
    <t>https://www.scopus.com/inward/record.uri?eid=2-s2.0-85152567262&amp;doi=10.1007%2f978-3-031-27499-2_80&amp;partnerID=40&amp;md5=a01eba288466256ed908824b44fa14ef</t>
  </si>
  <si>
    <t>Given the evolution of the Internet over the past few years, there has been an increasing number of innovative technologies. One example of this is blockchain technology, which fights some of the weaknesses of other technologies and provides performance, efficiency, thrust and non-repudiation through a distributed, decentralised, immutable and transparent network. One possible area of applicability is on e-voting ballot boxes to store the voting data. This work’s main goal was to develop a prototype capable of following the processes inherent to a typical e-voting system, namely all the logistical and procedures associated with a vote and its participants, as well as all the relevant actions, using: (i) blockchain to store, maintain the integrity and assist those processes and (ii) a low-code development platform to enable a fast proof-of-concept. The prototype is composed by two parts: a reactive web app, intended for voting managers and candidates; and a mobile app, exclusively for voters. The OutSystems low-code development platform was used to build the application that comprehends the functionalities associated with the e-voting process, while providing interaction with a blockchain through a smart contract. To analyse the application’s usability, a survey was developed consisting of five questions evaluated through a five-level scale. The focus of the results from this survey was on the two higher levels, so it is possible to state that the application meets the needs of end-users, being suitable for implementation in specific situations. © 2023, The Author(s), under exclusive license to Springer Nature Switzerland AG.</t>
  </si>
  <si>
    <t>2-s2.0-85152567262</t>
  </si>
  <si>
    <t>Alfain Z.W.; Setiawan H.; Buana I.K.S.</t>
  </si>
  <si>
    <t>Alfain, Zidna Wildan (58083444100); Setiawan, Hermawan (57215528044); Buana, I Komang Setia (57221993659)</t>
  </si>
  <si>
    <t>58083444100; 57215528044; 57221993659</t>
  </si>
  <si>
    <t>Proceeding - IEEE 8th Information Technology International Seminar, ITIS 2022</t>
  </si>
  <si>
    <t>https://www.scopus.com/inward/record.uri?eid=2-s2.0-85147090903&amp;doi=10.1109%2fITIS57155.2022.10010100&amp;partnerID=40&amp;md5=29979b37a310127c08f48cab4e5dfaec</t>
  </si>
  <si>
    <t>Some developed countries, such as America, Switzerland, and Norway, have not implemented an e-voting system. However, several countries have implemented an e-voting system, Estonia by implementing a centralized e-voting application. Now, the e-voting system can be implemented in a decentralized manner by utilizing blockchain and smart contracts. This paper presents a comparative study of centralized and decentralized e-voting applications. This study gives an overview of the features offered by each application and analyzes the performance, security, usability, and user experience of each application. The analysis was obtained from simulations and questionnaires for each application carried out by two groups of respondents. The questionnaires were distributed using a simple randomization technique and then analyzed using tools provided by SUS. The results from security testing show that voting data in decentralized e-voting applications cannot be modified, while centralized ones can. Therefore, a decentralized e-voting application indicates the existence of a guarantee of the integrity of the stored data. However, there are still performance issues that are likely to be fixed in a near future.  © 2022 IEEE.</t>
  </si>
  <si>
    <t>2-s2.0-85147090903</t>
  </si>
  <si>
    <t>Wolmer J.; Vatsa A.; Weiss D.</t>
  </si>
  <si>
    <t>Wolmer, Jacob (58107337100); Vatsa, Avimanyou (55882075300); Weiss, Dylan (58107248400)</t>
  </si>
  <si>
    <t>58107337100; 55882075300; 58107248400</t>
  </si>
  <si>
    <t>Retrieval of Data from the Database of a BCT-Voting System</t>
  </si>
  <si>
    <t>https://www.scopus.com/inward/record.uri?eid=2-s2.0-85148321819&amp;doi=10.1109%2fISEC54952.2022.10025062&amp;partnerID=40&amp;md5=24ec312cded9feddb53c6a0b6500aff3</t>
  </si>
  <si>
    <t>Voting is one of the critical processes of modern democracy. It gives freedom to the people to choose a representative leader to implement their ideas and promote policies that benefit them. Elections can also be audited to ensure each vote is counted correctly. However, corruption: ballot forgery, coercion, etc can cause the public to lose trust in this system. Thus, BCT-Voting [8] - a fully secure and decentralized blockchain technology-based e-voting system (DApp) - was proposed as a voting system that can increase transparency and public trust. This system will provide a secure form of electronic voting which will allow for remote voting. The proposed BCT-Voting system has been deployed on the Ethereum framework. It includes five modules - nomination process, voter identity, vote tampering, donation module, and final counting of votes. However, the data retrieval and sorting from the Ethereum blockchain is a complex process because the personal identity of voters is not known. Therefore, in this paper, we propose an Ethereum Query Language (EQL) to query data from the smart contract of the BCT-Voting system. The query method allows voters or The Federal Election Commission (FEC) to retrieve the required information from the Ethereum chain such as which account voted, when, and for who while still maintaining the privacy of the voter. This method of querying provides fast and minimally labor-intensive audits of elections. It includes recounting ballots and efficiently tracking the history of casted votes to ensure that votes were counted and handled correctly. In this system finding duplicate and fraudulent voters will be easy and it will increase the efficiency and transparency of the electoral process.  © 2022 IEEE.</t>
  </si>
  <si>
    <t>2-s2.0-85148321819</t>
  </si>
  <si>
    <t>Ali Y.A.F.; Ahmed O.T.M.; Diab M.A.M.; Sayed M.A.E.; Abd Elaziz M.K.; Aboshosha B.W.</t>
  </si>
  <si>
    <t>Ali, Youssef Abdelrahman Fekry (58201972900); Ahmed, Omar Tarek Mohamed (58202090300); Diab, Mohamad Ahmad Mohamad (58202446400); Sayed, Mohamed Abd Elhalim (58202567400); Abd Elaziz, Mohamed Khaled (57195591068); Aboshosha, Bassam.W. (57222194803)</t>
  </si>
  <si>
    <t>58201972900; 58202090300; 58202446400; 58202567400; 57195591068; 57222194803</t>
  </si>
  <si>
    <t>International Conference on Smart Computing and Application, ICSCA 2023</t>
  </si>
  <si>
    <t>https://www.scopus.com/inward/record.uri?eid=2-s2.0-85153878258&amp;doi=10.1109%2fICSCA57840.2023.10087767&amp;partnerID=40&amp;md5=f6a89e84b9b09b517f051f14d5e38d0b</t>
  </si>
  <si>
    <t>Recently, blockchain technology has become popular. Through a highly secure, decentralised system enabled by this technology, anyone can interact securely without the need for a middleman. Machine learning can help with many of the constraints that blockchain-based systems have in addition to its own strengths. Blockchain technology and machine learning together have the potential to produce very effective and beneficial outcomes. Hence, when blockchain and ML converge, they surely would benefit from each other. Blockchain can enhance the security of ML platforms, and ML can provide automation and optimization to blockchain solutions. In this work, we advocate the importance of enhancing blockchain with ML algorithms, as a proof of principle we address the issue of secure and intelligent e-voting. The use of blockchain technology has brought tremendous different application domains, e-voting is one of them. Most existing e-Voting systems require central authority during the process of authentication and verification of the voter. In this paper, we propose a safe online voting approach based on blockchain and ML to provide a solution to this issue. We use blockchain to ensure integrity and transparency of the votes, and ML for automating the verification process of eligible voters based on AI-for face authentication. The proposed solution offers automation, security, and mobility to the voting system. © 2023 IEEE.</t>
  </si>
  <si>
    <t>2-s2.0-85153878258</t>
  </si>
  <si>
    <t>Golnarian D.; Saedi K.; Bahrak B.</t>
  </si>
  <si>
    <t>Golnarian, Daria (57753708700); Saedi, Kimia (57754375600); Bahrak, Behnam (24398625700)</t>
  </si>
  <si>
    <t>57753708700; 57754375600; 24398625700</t>
  </si>
  <si>
    <t>Proceedings - 2022 27th International Computer Conference, Computer Society of Iran, CSICC 2022</t>
  </si>
  <si>
    <t>https://www.scopus.com/inward/record.uri?eid=2-s2.0-85132435627&amp;doi=10.1109%2fCSICC55295.2022.9780507&amp;partnerID=40&amp;md5=d8e4147e61917cc5c4761666d7d72798</t>
  </si>
  <si>
    <t>Voting is essential for any modern society. E-voting has been grabbed remarkable attention in recent years as it reduces the cost of the process and increases transparency. Blockchain technology opened the door to a new approach to evoting. Some studies were conducted to design e-voting schemes utilizing blockchain as a public bulletin board, providing the ability for verifiability and self-tallying. In this paper, we propose a novel trustless e-voting scheme based on blockchain technology that minimizes the intervention of authorities in the process, and voters can vote remotely using their own mobile devices. This scheme prevents voters from selling their votes, and anyone can cast his/her vote for free. In addition, everyone in the network can tally the final result and verify the correctness of the votes.  © 2022 IEEE.</t>
  </si>
  <si>
    <t>2-s2.0-85132435627</t>
  </si>
  <si>
    <t>Salman S.A.-B.; Al-Janabi S.; Sagheer A.M.</t>
  </si>
  <si>
    <t>Salman, Saba Abdul-Baqi (57193067020); Al-Janabi, Sufyan (42261149200); Sagheer, Ali Makki (55077351200)</t>
  </si>
  <si>
    <t>Valid Blockchain-Based E-Voting Using Elliptic Curve and Homomorphic Encryption</t>
  </si>
  <si>
    <t>10.3991/ijim.v16i20.33173</t>
  </si>
  <si>
    <t>https://www.scopus.com/inward/record.uri?eid=2-s2.0-85142226065&amp;doi=10.3991%2fijim.v16i20.33173&amp;partnerID=40&amp;md5=045bdbe65ae88e008bba17fa802e76f0</t>
  </si>
  <si>
    <t>Improving the voting system has become a widely discussed issue. Paper-based elections are not safe because of the possibility of changing and adding ballots. Consequently, many countries use e-voting systems to ensure security, authenticity and time efficiency. Blockchain e-voting systems can be adopted to reduce fraud and increase voting access from home, especially in pandemics. This paper suggests a blockchain e-voting system that tackles two security and authentication issues. The security has been ensured using hybrid publickey cryptography; the voter information is encrypted using the regional election office elliptic public key, while the homomorphic public supreme election authority encrypts the vote. Using homomorphic encryption for voice enables the calculations of results as the authority encrypts it without revealing the vote itself. Authentication has been improved for home voting by a robust login system. This login system consists of two steps. In the first step, the voter enters the site using his unique QR code number scanned by webcam; in the second step, the system checks the voter's face using a face recognition system by web camera to be routed to the voting page. Voting public keys are also authenticated using a digital certificate schema. The system has been tested to show its efficiency and suitability in block establishment time and the encryption and key generator randomness using NIST tests. © 2022, International Journal of Interactive Mobile Technologies. All Rights Reserved.</t>
  </si>
  <si>
    <t>2-s2.0-85142226065</t>
  </si>
  <si>
    <t>Farooq M.S.; Iftikhar U.; Khelifi A.</t>
  </si>
  <si>
    <t>Farooq, Muhammad Shoaib (56188064800); Iftikhar, Usman (57736045600); Khelifi, Adel (15057867500)</t>
  </si>
  <si>
    <t>56188064800; 57736045600; 15057867500</t>
  </si>
  <si>
    <t>https://www.scopus.com/inward/record.uri?eid=2-s2.0-85131711908&amp;doi=10.1109%2fACCESS.2022.3180168&amp;partnerID=40&amp;md5=e7a470d60a2cabef5603547abdfcd97c</t>
  </si>
  <si>
    <t>A widespread mistrust towards the traditional voting system has made democratic voting in any country very critical. People have seen their fundamental rights being violated. Other digital voting systems have been challenged due to a lack of transparency. Most voting systems are not transparent enough; this makes it very difficult for the government to gain voters' trust. The reason behind the failure of the traditional and current digital voting system is that it can be easily exploited. The primary objective is to resolve problems of the traditional and digital voting system, which include any kind of mishap or injustice during the process of voting. Blockchain technology can be used in the voting system to have a fair election and reduce injustice. The physical voting systems have many flaws in it as well as the digital voting systems are not perfect enough to be implemented on large scale. This appraises the need for a solution to secure the democratic rights of the people. This article presents a platform based on modern technology blockchain that provides maximum transparency and reliability of the system to build a trustful relationship between voters and election authorities. The proposed platform provides a framework that can be implemented to conduct voting activity digitally through blockchain without involving any physical polling stations. Our proposed framework supports a scalable blockchain, by using flexible consensus algorithms. The Chain Security Algorithm applied in the voting system makes the voting transaction more secure. Smart contracts provide a secure connection between the user and the network while executing a transaction in the chain. The security of the blockchain based voting system has also been discussed. Additionally, encryption of transactions using cryptographic hash and prevention of attack 51% on the blockchain has also been elaborated. Furthermore, the methodology for carrying out blockchain transactions during the process of voting has been elaborated using Blockchain Finally, the performance evaluation of the proposed system shows that the system can be implemented in a large-scale population.  © 2013 IEEE.</t>
  </si>
  <si>
    <t>2-s2.0-85131711908</t>
  </si>
  <si>
    <t>Huang J.; He D.; Chen Y.; Khan M.K.; Luo M.</t>
  </si>
  <si>
    <t>Huang, Jun (57224628962); He, Debiao (35603655700); Chen, Yitao (57196263713); Khan, Muhammad Khurram (58203013200); Luo, Min (36644291700)</t>
  </si>
  <si>
    <t>57224628962; 35603655700; 57196263713; 58203013200; 36644291700</t>
  </si>
  <si>
    <t>https://www.scopus.com/inward/record.uri?eid=2-s2.0-85135222259&amp;doi=10.1109%2fTNSE.2022.3190909&amp;partnerID=40&amp;md5=f7fb724fe986d54778c19389f4d3383b</t>
  </si>
  <si>
    <t>The development of secure and reliable voting mechanism has attracted more and more attention from academia and industry. Many researchers are trying to design a secure and reliable voting system. However, many existing blockchain-based proposals have more or less problems, such as limited number of participants, weak fault-tolerant mechanisms and inadequate privacy protection, which makes it difficult to apply them to the real world to solve the above problems. Therefore, in this paper, we proposed a blockchain-based self-tallying voting protocol to achieve high available, secure and anonymous voting. More specifically, we adopt threshold secret sharing to deal with abstention problem (this is a difficult problem to solve in self-tallying voting systems). We adopt homomorphic encryption and zero-knowledge proof to achieve anonymity and verifiability of encrypted data. Through the analysis and performance testing, and comparison with existing similar proposals, the results show that our scheme has advantages in security and robustness, and the performance test shows that our scheme has good practicability and scalability.  © 2013 IEEE.</t>
  </si>
  <si>
    <t>2-s2.0-85135222259</t>
  </si>
  <si>
    <t>Malhotra M.; Kumar A.; Kumar S.; Yadav V.</t>
  </si>
  <si>
    <t>Malhotra, Muskan (58197802200); Kumar, Amit (58369259800); Kumar, Suresh (58226086400); Yadav, Vibhash (36700664500)</t>
  </si>
  <si>
    <t>58197802200; 58369259800; 58226086400; 36700664500</t>
  </si>
  <si>
    <t>Untangling E-Voting Platform for Secure and Enhanced Voting Using Blockchain Technology</t>
  </si>
  <si>
    <t>Transforming Management with AI, Big-Data, and IoT</t>
  </si>
  <si>
    <t>10.1007/978-3-030-86749-2_3</t>
  </si>
  <si>
    <t>https://www.scopus.com/inward/record.uri?eid=2-s2.0-85142082349&amp;doi=10.1007%2f978-3-030-86749-2_3&amp;partnerID=40&amp;md5=556b8b34ae5b177613d8a7f8115714a6</t>
  </si>
  <si>
    <t>In any country or organization where an election takes place, the voting procedure plays the most vital role. It must be secure and transparent at the same point in time. The e-voting procedure adapted by many countries provides a secure solution, but whenever this much sensitive data comes in digital format, security and transparency must be the point of consideration. In this chapter, we are untangling several electronic voting issues and provide the solution for different issues by using blockchain technologies. The main concern for this chapter is to propose a secure and enhanced e-voting platform using decentralized blockchain technology so that the voting procedure can be transparent and immutable, which leads to a voting platform where the voter can have the transparency of their vote and at the same of time no one will be able to hack or manipulate the casted votes. The author also has performed and explained the comparison between the existing voting system and the proposed voting system. © The Editor(s) (if applicable) and The Author(s), under exclusive license to Springer Nature Switzerland AG 2022.</t>
  </si>
  <si>
    <t>2-s2.0-85142082349</t>
  </si>
  <si>
    <t>González C.D.; Mena D.F.; Muñoz A.M.; Rojas O.; Sosa-Gómez G.</t>
  </si>
  <si>
    <t>González, Camilo Denis (57401995700); Mena, Daniel Frias (57402281100); Muñoz, Alexi Massó (57402564400); Rojas, Omar (22954196800); Sosa-Gómez, Guillermo (57216750862)</t>
  </si>
  <si>
    <t>57401995700; 57402281100; 57402564400; 22954196800; 57216750862</t>
  </si>
  <si>
    <t>Electronic Voting System Using an Enterprise Blockchain</t>
  </si>
  <si>
    <t>531</t>
  </si>
  <si>
    <t>10.3390/app12020531</t>
  </si>
  <si>
    <t>https://www.scopus.com/inward/record.uri?eid=2-s2.0-85122378388&amp;doi=10.3390%2fapp12020531&amp;partnerID=40&amp;md5=f53199ed5a05bf0cb6f422f3dbfb5095</t>
  </si>
  <si>
    <t>Conventional electronic voting systems use a centralized scheme. A central administration of these systems manages the entire voting process and has partial or total control over the database and the system itself. This creates some problems, accidental or intentional, such as possible manipulation of the database and double voting. Many of these problems have been solved thanks to permissionless blockchain technologies in new voting systems; however, the classic consensus method of such blockchains requires specific computing power during each voting operation. This has a significant impact on power consumption, compromises the efficiency and increases the system latency. However, using a permissioned blockchain improves efficiency and reduces system energy consumption, mainly due to the elimination of the typical consensus protocols used by public blockchains. The use of smart contracts provides a secure mechanism to guarantee the accuracy of the voting result and make the counting procedure public and protected against fraudulent actions, and contributes to preserving the anonymity of the votes. Its adoption in electronic voting systems can help mitigate part of these problems. Therefore, this paper proposes a system that ensures high reliability by applying enterprise blockchain technology to electronic voting, securing the secret ballot. In addition, a flexible network configuration is presented, discussing how the solution addresses some of the security and reliability issues commonly faced by electronic voting system solutions. © 2022 by the authors. Licensee MDPI, Basel, Switzerland.</t>
  </si>
  <si>
    <t>2-s2.0-85122378388</t>
  </si>
  <si>
    <t>Tripathy A.K.; Das T.K.</t>
  </si>
  <si>
    <t>Tripathy, Asis Kumar (37050919900); Das, Tapan Kumar (55628666500)</t>
  </si>
  <si>
    <t>37050919900; 55628666500</t>
  </si>
  <si>
    <t>Proceedings of the 2022 3rd International Conference on Intelligent Computing, Instrumentation and Control Technologies: Computational Intelligence for Smart Systems, ICICICT 2022</t>
  </si>
  <si>
    <t>https://www.scopus.com/inward/record.uri?eid=2-s2.0-85141382437&amp;doi=10.1109%2fICICICT54557.2022.9917830&amp;partnerID=40&amp;md5=5150f608a9236364489f4707d27f9c75</t>
  </si>
  <si>
    <t>Voting is a crucial part of the process of selection of a government. Multiple layers of encryption and authentication must secure this voting process (more like a financial transaction). During achieving this security transaction, it may fail to uphold its atomic nature. As a result of this incomplete transaction, the voting credit may be disowned, and the vote may not to be cast. Even though the voter can revert credits through manual verification (like in online money transfer), the operation's scale makes it an unrealistic task to perform. Applying a smart contract in the block chain ledger can be executed when the transaction has been completed and the vote has been cast. Moreover, the voting credit won't be withdrawn unless the vote for the respective id has been performed. Hence, the process prevents a vote from being stuck in between transactions owing to which voting becomes more secure, and further, it preserves the atomic nature of the transaction.  © 2022 IEEE.</t>
  </si>
  <si>
    <t>2-s2.0-85141382437</t>
  </si>
  <si>
    <t>Pawar M.; Dabriwal M.; Rathi R.; Sinha S.K.; Pande S.S.</t>
  </si>
  <si>
    <t>Pawar, Mahima (57422491400); Dabriwal, Mansi (57422191900); Rathi, Raj (57422945000); Sinha, Shrey Kumar (57422491500); Pande, Sachin Suresh (56405166800)</t>
  </si>
  <si>
    <t>57422491400; 57422191900; 57422945000; 57422491500; 56405166800</t>
  </si>
  <si>
    <t>Blockchain-Based Decentralized Electronic Voting System</t>
  </si>
  <si>
    <t>333</t>
  </si>
  <si>
    <t>10.1007/978-981-16-6309-3_32</t>
  </si>
  <si>
    <t>https://www.scopus.com/inward/record.uri?eid=2-s2.0-85123289564&amp;doi=10.1007%2f978-981-16-6309-3_32&amp;partnerID=40&amp;md5=cc9e6503771f40d7b6e8277663839b19</t>
  </si>
  <si>
    <t>India is a constitutional democracy, and it holds regular, free and fair elections. According to the current voting system of India, every person casts a vote using an electronic voting machine, in a voting booth. Once the voting time has elapsed, the votes are counted. However, the transparency is not maintained. There is also a possibility of system rigging and delay in results. Blockchain being a distributed ledger and a transparent system is hence a better alternative to the current voting system. This ensures a secure, reliable and decentralized voting environment. E-voting system using blockchain works as a step towards creating a secure and transparent environment for elections where the users will be able to cast their votes only once and will be able to view the total votes cast in real time without having the permission to edit the same after elections get over. The working of blockchains will ensure the votes are maintained and the systems are not rigged by any third party. The secure electronic voting system uses blockchain which is a decentralized, peer-to-peer transaction ledger. The system will create permissioned blocks from the authorized nodes where the casted votes will be considered as individual transactions. These blocks are counted, and the results are then announced. © 2022, The Author(s), under exclusive license to Springer Nature Singapore Pte Ltd.</t>
  </si>
  <si>
    <t>2-s2.0-85123289564</t>
  </si>
  <si>
    <t>Khanpara P.; Patel S.; Valiveti S.</t>
  </si>
  <si>
    <t>Khanpara, Pimal (36739195200); Patel, Shivam (57852806000); Valiveti, Sharada (36740650700)</t>
  </si>
  <si>
    <t>36739195200; 57852806000; 36740650700</t>
  </si>
  <si>
    <t>7th International Conference on Communication and Electronics Systems, ICCES 2022 - Proceedings</t>
  </si>
  <si>
    <t>https://www.scopus.com/inward/record.uri?eid=2-s2.0-85136334851&amp;doi=10.1109%2fICCES54183.2022.9835721&amp;partnerID=40&amp;md5=e1826a84523d817f639301c756f0a4ab</t>
  </si>
  <si>
    <t>In a country like India, resolution of any major issue or conflict primarily lies in the hands of the government. Given that India is one of the world's largest democracies, the voting system is one of the most essential phases, considering its limitations. The voting system is mostly based on a centralized system. As a result, there are many chances of risks like vote tampering, security, transparencies, DoS attacks and many more. Due to these problems, the population of the world, is not fully trusting the voting system. The motive is to overcome the abovementioned loopholes and provide the nation a better environment for a better government. The one solution came out to overcome this problem is a Blockchain Technology. Blockchain is a method of storing information in such a way that it is difficult or impossible to edit, hack, or trick the system. The Blockchain is a distributed ledger that can efficiently and verifiably record transactions between two parties. The Blockchain Technology is used to protect the data from theft and to prevent vote tampering. This paper presents the study and analysis of various blockchain-based voting mechanisms.  © 2022 IEEE.</t>
  </si>
  <si>
    <t>2-s2.0-85136334851</t>
  </si>
  <si>
    <t>Thangavel M.; Sinha P.K.; Mishra A.; Behera B.K.</t>
  </si>
  <si>
    <t>Thangavel, M. (56419983300); Sinha, Pratyush Kumar (59436160400); Mishra, Ayusman (57761924200); Behera, Bhavesh Kumar (57762873400)</t>
  </si>
  <si>
    <t>56419983300; 59436160400; 57761924200; 57762873400</t>
  </si>
  <si>
    <t>Enabling Data Security in Electronic Voting System Using Blockchain</t>
  </si>
  <si>
    <t>271</t>
  </si>
  <si>
    <t>10.1007/978-981-16-8739-6_10</t>
  </si>
  <si>
    <t>https://www.scopus.com/inward/record.uri?eid=2-s2.0-85132712690&amp;doi=10.1007%2f978-981-16-8739-6_10&amp;partnerID=40&amp;md5=fe0e20264db76854c05424f1a8be6d5b</t>
  </si>
  <si>
    <t>Electronic voting is essential in the digital world for voters, who will make their choice of vote through smartphones or computers. Ballot composition, ballot casting, ballot recording, and tabulation are the four steps in the election process. Electronic voting technology aims to speed up ballot counting, minimize the expense of hiring employees to tally ballots manually and increase accessibility for disabled voters. Results can be reported and published within a short period. The major challenge in electronic voting is to maintain data confidentiality, verify data integrity, and ensure authenticity in the overall process. In this paper, blockchain-enabled electronic voting has been proposed, addressing security challenges such as confidentiality, integrity, and authenticity. The proposed work implementation results show the effectiveness of blockchain-based electronic voting scheme. © 2022, The Author(s), under exclusive license to Springer Nature Singapore Pte Ltd.</t>
  </si>
  <si>
    <t>2-s2.0-85132712690</t>
  </si>
  <si>
    <t>Banawane A.; Bhansali Y.; Dabadgaonkar M.; Javalekar O.; Patil G.; Kumavat K.</t>
  </si>
  <si>
    <t>Banawane, Abhijeet (57866823400); Bhansali, Yash (57866183600); Dabadgaonkar, Manthan (57867025400); Javalekar, Om (57865804700); Patil, Gaurav (59429410800); Kumavat, Kavita (57866010800)</t>
  </si>
  <si>
    <t>57866823400; 57866183600; 57867025400; 57865804700; 59429410800; 57866010800</t>
  </si>
  <si>
    <t>Proceedings of 3rd International Conference on Intelligent Engineering and Management, ICIEM 2022</t>
  </si>
  <si>
    <t>https://www.scopus.com/inward/record.uri?eid=2-s2.0-85136946837&amp;doi=10.1109%2fICIEM54221.2022.9853099&amp;partnerID=40&amp;md5=4f366566abbe8e754ea523f181f9787f</t>
  </si>
  <si>
    <t>With the inventions of new systems such as blockchain, the technological world gets new opportunities to develop new projects. The topic is relatively new hence the issues such as legal issues are hindering the growth of these technologies. In this paper, we are going to implement a thought experiment on Blockchain technology which is widely regarded as open-source to conduct a trial and error process for adopting a new voting system that could be used in elections and will have a blockchain base. The advantages of a Blockchain-based system are that it will provide security, reliability, and anonymity of a voter which are core fundamentals of hosting a free and fair election while and it can assist the government to widespread their narrative as there is no chance of cracking the hash stored. We have seen election commissions fail at various levels of security and privacy so having an alternative method will help in designing the blueprint of elections in many unreliable areas. This paper will first analyze and showcase the newly proposed method that is blockchain-based voting. How the blockchain is engineered and its benefits will be discussed in this paper, and current research being conducted to widespread this technology will also be discussed.  © 2022 IEEE.</t>
  </si>
  <si>
    <t>2-s2.0-85136946837</t>
  </si>
  <si>
    <t>Yi X.; Yang X.; Kelarev A.; Lam K.Y.; Tari Z.</t>
  </si>
  <si>
    <t>Yi, Xun (7202267297); Yang, Xuechao (57191642891); Kelarev, Andrei (7003315871); Lam, Kwok Yan (7403657062); Tari, Zahir (7003792859)</t>
  </si>
  <si>
    <t>7202267297; 57191642891; 7003315871; 7403657062; 7003792859</t>
  </si>
  <si>
    <t>Blockchain Applications</t>
  </si>
  <si>
    <t>SpringerBriefs in Applied Sciences and Technology</t>
  </si>
  <si>
    <t>10.1007/978-3-031-09670-9_5</t>
  </si>
  <si>
    <t>https://www.scopus.com/inward/record.uri?eid=2-s2.0-85136794461&amp;doi=10.1007%2f978-3-031-09670-9_5&amp;partnerID=40&amp;md5=09b216f283b87d3e7c20ef6673c9c340</t>
  </si>
  <si>
    <t>Blockchain technologies have become one of the mainstream directions of the modern research since they bring significant benefits to many industrial applications. The success of blockchain techniques is explained by their remarkable capabilities to solve many practical issues currently hindering further advances in various industrial domains. Securely recording and sharing transactional data, establishing automated and efficient supply chain processes, and enhancing transparency across the whole value chain are some examples of the improvements that blockchain can bring. Blockchain offers an effective way to tackle these issues using distributed, shared and secure permissionless or permissioned ledgers of transactions. The employment of blockchain technologies and the possibility of applying them in different situations enable many industrial applications through increased efficiency and security, enhanced traceability and transparency, and reduced costs. In this chapter, we give a detailed description of a blockchain-based e-voting system and survey blockchain applications in finance, health, manufacturing, energy, logistics and other areas. The chapter explores the advantages of the blockchain technology, the benefits it can bring, and the challenges of incorporating blockchain in different applications. © 2022, The Author(s), under exclusive license to Springer Nature Switzerland AG.</t>
  </si>
  <si>
    <t>2-s2.0-85136794461</t>
  </si>
  <si>
    <t>Chatzigiannis P.; Chalkias K.; Nikolaenko V.</t>
  </si>
  <si>
    <t>Chatzigiannis, Panagiotis (57219542696); Chalkias, Konstantinos (15130934100); Nikolaenko, Valeria (55815803900)</t>
  </si>
  <si>
    <t>57219542696; 15130934100; 55815803900</t>
  </si>
  <si>
    <t>Homomorphic Decryption in Blockchains via Compressed Discrete-Log Lookup Tables</t>
  </si>
  <si>
    <t>13140 LNCS</t>
  </si>
  <si>
    <t>10.1007/978-3-030-93944-1_23</t>
  </si>
  <si>
    <t>https://www.scopus.com/inward/record.uri?eid=2-s2.0-85124674069&amp;doi=10.1007%2f978-3-030-93944-1_23&amp;partnerID=40&amp;md5=a3c89663a87f39d9ab671d2d25f8c091</t>
  </si>
  <si>
    <t>Many privacy preserving blockchain and e-voting systems are based on the modified ElGamal scheme that supports homomorphic addition of encrypted values. For practicality reasons though, decryption requires the use of precomputed discrete-log (dlog) lookup tables along with algorithms like Shanks’s baby-step giant-step and Pollard’s kangaroo. We extend the Shanks approach as it is the most commonly used method in practice due to its determinism and simplicity, by proposing a truncated lookup table strategy to speed up decryption and reduce memory requirements. While there is significant overhead at the precomputation phase, these costs can be parallelized and only paid once and for all. As a starting point, we evaluated our solution against the widely-used secp family of elliptic curves and show that we can achieve storage reduction by 7x–14x, depending on the group size. Our algorithm can be immediately imported to existing works, especially when the range of encrypted values is known, such as in Zether, PGC and Solidus protocols. © 2022, Springer Nature Switzerland AG.</t>
  </si>
  <si>
    <t>2-s2.0-85124674069</t>
  </si>
  <si>
    <t>Mhaibes H.I.; Abood M.H.; Farhan A.K.</t>
  </si>
  <si>
    <t>Mhaibes, Hakeem Imad (57201271429); Abood, May Hattim (57195383999); Farhan, Alaa Kadhim (57195385426)</t>
  </si>
  <si>
    <t>57201271429; 57195383999; 57195385426</t>
  </si>
  <si>
    <t>Simple Lightweight Cryptographic Algorithm to Secure Imbedded IoT Devices</t>
  </si>
  <si>
    <t>10.3991/ijim.v16i20.34505</t>
  </si>
  <si>
    <t>https://www.scopus.com/inward/record.uri?eid=2-s2.0-85142250161&amp;doi=10.3991%2fijim.v16i20.34505&amp;partnerID=40&amp;md5=1c9ee24032e7a8d46629f3ad265e8d83</t>
  </si>
  <si>
    <t>Improving the voting system has become a widely discussed issue. Paper-based elections are not safe because of the possibility of changing and adding ballots. Consequently, many countries use e-voting systems to ensure security, authenticity and time efficiency. Blockchain e-voting systems can be adopted to reduce fraud and increase voting access from home, especially in pandemics. This paper suggests a blockchain e-voting system that tackles two security and authentication issues. The security has been ensured using hybrid publickey cryptography; the voter information is encrypted using the regional election office elliptic public key, while the homomorphic public supreme election authority encrypts the vote. Using homomorphic encryption for voice enables the calculations of results as the authority encrypts it without revealing the vote itself. Authentication has been improved for home voting by a robust login system. This login system consists of two steps. In the first step, the voter enters the site using his unique QR code number scanned by webcam; in the second step, the system checks the voter's face using a face recognition system by web camera to be routed to the voting page. Voting public keys are also authenticated using a digital certificate schema. The system has been tested to show its efficiency and suitability in block establishment time and the encryption and key generator randomness using NIST tests. The internet of things (IoT) revolution has been sparked by the exponential increase in connected devices caused by recent advances in wireless technology. These embedded devices gather, analyze, and send vast data via the network. Data transmission security is a primary problem in IoT networks. Several lightweight encryption/decryption algorithms have been developed for such resource-constraint devices. One of most effective and fast lightweight encryption algorithms for IoT applications is the Tiny Encryption Algorithm (TEA). TEA has few lines source of codes to implement and based on Feistel structure to provide cryptographic primitive confusion and diffusion features in order to hide statistical aspects of plaintext. However, it is vulnerable to assaults using equivalent and related key attacks. This study suggested modifying TEA by employing a new proposed generating keys function using two Linear Feedback Shift Registers (LFSRs) as a combination to address the security flaw caused by utilizing different keys for each round function. The key sensitivity, Avalanche effect, and a completeness test were used to evaluate its security performance. The key sensitivity of the proposed modified TEA outperforms original TEA by 50.18 % to 44.88 %. The modified TEA avalanche effect outperforms TEA by 52.57 % to 47.69 %, and its completeness test outperforms TEA by 51.75 % to 48.36 %. Experimental results indicates that, the encryption performance of proposed modified TEA is better than original TEA. © 2022, International Journal of Interactive Mobile Technologies. All Rights Reserved.</t>
  </si>
  <si>
    <t>2-s2.0-85142250161</t>
  </si>
  <si>
    <t>Balaji J.; Narayanan J.</t>
  </si>
  <si>
    <t>Balaji, Jeethendra (58322306800); Narayanan, Jayasree (57172162700)</t>
  </si>
  <si>
    <t>58322306800; 57172162700</t>
  </si>
  <si>
    <t>https://www.scopus.com/inward/record.uri?eid=2-s2.0-85141344455&amp;doi=10.1109%2fICICICT54557.2022.9917971&amp;partnerID=40&amp;md5=5b3ed9c9d1a74bdbdba8ec6c55d6ff5d</t>
  </si>
  <si>
    <t>The following paper proposes a blockchain-enabled online voting system with existing technologies. Blockchain technologies enable a plethora of applications that take advantage of distributed economies. The proposed model is a web application built with AngularJS that uses Firebase for security and authentication. The Ethereum Blockchain is used by the project to deploy the smart contract. A smart contract is constructed for each poll to keep track of vote tallies, and when the vote is cast, a transaction is triggered. A voter can see the live status of the poll after they cast their vote.  © 2022 IEEE.</t>
  </si>
  <si>
    <t>2-s2.0-85141344455</t>
  </si>
  <si>
    <t>Mookherji S.; Vanga O.; Prasath R.</t>
  </si>
  <si>
    <t>Mookherji, Srijanee (57203781737); Vanga, Odelu (55418632300); Prasath, Rajendra (36180057500)</t>
  </si>
  <si>
    <t>57203781737; 55418632300; 36180057500</t>
  </si>
  <si>
    <t>Blockchain-based e-voting protocols</t>
  </si>
  <si>
    <t>Blockchain Technology for Emerging Applications: A Comprehensive Approach</t>
  </si>
  <si>
    <t>10.1016/B978-0-323-90193-2.00006-5</t>
  </si>
  <si>
    <t>https://www.scopus.com/inward/record.uri?eid=2-s2.0-85137545802&amp;doi=10.1016%2fB978-0-323-90193-2.00006-5&amp;partnerID=40&amp;md5=fb362093c7fad5f18452457b67c3e68b</t>
  </si>
  <si>
    <t>The concept of voting has been in use for many purposes in the past decades. The conventional ballot-based voting (paper and ballet box) approach has many inherent use cases that could lead to severe malpractices and manipulations during and after the voting process. In addition, it can also lead to many debatable situations where the physical voting-related practices could be questionable. To overcome the issues raised in the conventional voting system, an electronic voting (e-voting) system was first introduced in 1981 by Chuam. Over the years, e-voting systems have gained popularity, and many countries are using the e-voting approaches for their internal elections. E-voting approaches are efficient and address the drawbacks of conventional e-voting systems, raising new challenges for researchers, such as voter identity verification, voter privacy protection, vote verifiability and integrity, and so on. In the literature, several variants of cryptographic primitives like blind signature, ring signature, etc., have been incorporated in the e-voting protocols to provide the e-voting system with enhanced security and robustness. But, most of the centralized e-voting protocols in the literature have still failed to provide all the required security features like integrity and transparency of the cast votes. Blockchain is a distributed system with an immutable ledger technology. Since the blockchain guarantees the data integrity, it will protect the system from coercion attacks, and therefore provides better solutions for transparent and trusted e-voting systems. From the introduction of blockchain technology in 2008 by Satoshi Nakamoto, several e-voting approaches have been presented in the literature that use blockchain concepts to achieve trust and transparency. In this chapter, we explore various e-voting protocols and present a comparative study of performance, security features, and limitations. Further, we focus on blockchain-based e-voting protocols to discuss the major achievements and challenges in the blockchain-based e-voting systems. © 2022 Elsevier Inc. All rights reserved.</t>
  </si>
  <si>
    <t>2-s2.0-85137545802</t>
  </si>
  <si>
    <t>Lijuan Z.; Dunyue L.; Rui Z.; Yongbin Z.; Rouxin F.; Ziyang C.</t>
  </si>
  <si>
    <t>Lijuan, Zheng (56307409900); Dunyue, Li (58036952300); Rui, Zhang (58256785600); Yongbin, Zhao (56818908200); Rouxin, Feng (58037076400); Ziyang, Chen (56099150000)</t>
  </si>
  <si>
    <t>56307409900; 58036952300; 58256785600; 56818908200; 58037076400; 56099150000</t>
  </si>
  <si>
    <t>Electronic Voting Scheme Based on Blockchain and SM2 Cryptographic Algorithm Zero-Knowledge Proof</t>
  </si>
  <si>
    <t>13736 LNCS</t>
  </si>
  <si>
    <t>10.1007/978-3-031-23579-5_7</t>
  </si>
  <si>
    <t>https://www.scopus.com/inward/record.uri?eid=2-s2.0-85145240276&amp;doi=10.1007%2f978-3-031-23579-5_7&amp;partnerID=40&amp;md5=8ff1e596368623faad80ce18e24d2c51</t>
  </si>
  <si>
    <t>Voting is an important basis for making decisions in social life. With the development of society, the efficiency of counting has been improved and the error rate of manual counting has been reduced by using electronic voting technology. However, the problems, such as voter information leakage, ballot reuse, and the authenticity of tallied results still exist. To solve these problems, a blockchain-based electronic voting scheme and a zero-knowledge proof protocol based on the SM2 cryptographic algorithm is proposed in this paper. Before voting, the zero-knowledge proof protocol is used to verify the voting qualification of the voter without disclosing the voter's identity. In the voting stage, a blind signature algorithm based on SM2 is used to verify the validity of the ballot and protect the privacy of the ballot information. In the counting process, the PBFT algorithm is used to ensure that the counting nodes count votes normally and produce accurate and credible counting results. Security analysis and performance analysis show that the proposed scheme meets the security requirements of the electronic voting protocol and has stronger security, privacy, and efficiency than the existing schemes. © 2022, The Author(s), under exclusive license to Springer Nature Switzerland AG.</t>
  </si>
  <si>
    <t>2-s2.0-85145240276</t>
  </si>
  <si>
    <t>Olaniyi O.M.; Dogo E.M.; Nuhu B.K.; Treiblmaier H.; Abdulsalam Y.S.; Folawiyo Z.</t>
  </si>
  <si>
    <t>Olaniyi, O.M. (36504804800); Dogo, E.M. (56039094700); Nuhu, B.K. (57221279321); Treiblmaier, H. (13907073600); Abdulsalam, Y.S. (57221383735); Folawiyo, Z. (57645628700)</t>
  </si>
  <si>
    <t>36504804800; 56039094700; 57221279321; 13907073600; 57221383735; 57645628700</t>
  </si>
  <si>
    <t>A Secure Electronic Voting System Using Multifactor Authentication and Blockchain Technologies</t>
  </si>
  <si>
    <t>10.1007/978-3-030-89546-4_3</t>
  </si>
  <si>
    <t>https://www.scopus.com/inward/record.uri?eid=2-s2.0-85128962069&amp;doi=10.1007%2f978-3-030-89546-4_3&amp;partnerID=40&amp;md5=389cbbd5ade9b9ec05fd33358f7a4a39</t>
  </si>
  <si>
    <t>This chapter presents a distributed e-voting system that solves the problems of vote-rigging, voter impersonation, and vote falsification, all of which are prevalent in traditional paper ballot systems. In general, the digitization of democratic decision-making is convenient, fast, and cost-saving but can become a gateway for electoral fraud if not properly secured. Authentication and the simultaneous achievement of confidentiality, integrity, and availability represent major challenges toward establishing e-voting as a reliable means of democratic decision-making. In this chapter, a combination of multifactor authentication (MFA) and blockchain techniques is used to secure electronic voting. MFA hampers the compromising of voters’ identities and allows for easy verification, while blockchain technology protects the integrity of the votes and ensures the verifiability of the cast votes. Combining a facial recognition algorithm and RFID authenticates and authorizes voters to participate in the election process. A smart contract implemented on an Ethereum network provides the required measures of integrity and verifiability for secure e-voting. Performance evaluations of the proposed approach show that the MFA yielded a 0.1% false acceptance rate and a 0.8% false rejection rate for 100 voters, respectively. This illustrates that the proposed technique can solve issues of authentication and integrity, thereby paving the way for free, fair, and credible e-democratic decision-making in digitally enabled voting scenarios. © 2022, Springer Nature Switzerland AG.</t>
  </si>
  <si>
    <t>2-s2.0-85128962069</t>
  </si>
  <si>
    <t>Nguyen T.; Thai M.T.</t>
  </si>
  <si>
    <t>Nguyen, Truc (57194066965); Thai, My T. (10641983400)</t>
  </si>
  <si>
    <t>57194066965; 10641983400</t>
  </si>
  <si>
    <t>zVote: A Blockchain-based Privacy-preserving Platform for Remote E-voting</t>
  </si>
  <si>
    <t>2022-May</t>
  </si>
  <si>
    <t>10.1109/ICC45855.2022.9838690</t>
  </si>
  <si>
    <t>https://www.scopus.com/inward/record.uri?eid=2-s2.0-85137259557&amp;doi=10.1109%2fICC45855.2022.9838690&amp;partnerID=40&amp;md5=fc33d1806e366b3f11c48e9c10431e19</t>
  </si>
  <si>
    <t>Despite decades of development progress, the current e-voting systems still suffer several challenges especially in terms of security and privacy. Some of the key reasons behind this issue include lack of transparency in the process and inadequate privacy guarantee for the voters. To address these issues, we propose and construct zVote, a blockchain-based e-voting platform that aims to create a transparent and secure system for remote e-voting. With the use of blockchain, the voting result can be verifiable by the public, thereby eliminating the trust in the election authorities. Furthermore, we leverage homomorphic encryptions and zero-knowledge proofs to protect the privacy of users, especially in terms of anonymity and membership privacy, while retaining the correctness and verifiability of the votes. We provide formal definitions and proofs of the construction's security. Our proof-of-concept implementation demonstrates the feasibility and practicality of zVote. © 2022 IEEE.</t>
  </si>
  <si>
    <t>2-s2.0-85137259557</t>
  </si>
  <si>
    <t>A Study of Online Electronic Voting System Based Blockchain</t>
  </si>
  <si>
    <t>827 LNEE</t>
  </si>
  <si>
    <t>10.1007/978-981-16-8052-6_2</t>
  </si>
  <si>
    <t>https://www.scopus.com/inward/record.uri?eid=2-s2.0-85131877574&amp;doi=10.1007%2f978-981-16-8052-6_2&amp;partnerID=40&amp;md5=26f73fcd3dce2f49eab43c8ef079e090</t>
  </si>
  <si>
    <t>As the offline paper voting, which has been conducted until recently, continues to be a problem in terms of security and reliability, the interest in online electronic voting with increased safety and convenience is increasing. Several countries around the world are now adopting and activating online electronic voting. However, existing electronic voting has not been officially introduced in most countries due to interdependence and procedural security flaws. If 100% of these interdependencies and security can be trusted, the high-cost paper voting method will gradually decrease. Therefore, in this paper, blockchain technology is applied to compensate for the problem of electronic voting. This system can verify and hold blocks independently using a P2P method without a central authority to prevent falsification with reliability. In addition, by removing temporal and spatial constraints, the voter turnout can be increased and voting is possible directly on smartphones and PCs. © 2022, The Author(s), under exclusive license to Springer Nature Singapore Pte Ltd.</t>
  </si>
  <si>
    <t>2-s2.0-85131877574</t>
  </si>
  <si>
    <t>Nguyen T.N.; Ta A.T.; Le H.Q.; Duong D.H.; Susilo W.; Guo F.; Fukushima K.; Kiyomoto S.</t>
  </si>
  <si>
    <t>Nguyen, Tuong Ngoc (57355695500); Ta, Anh The (57200005640); Le, Huy Quoc (57204818646); Duong, Dung Hoang (57745609500); Susilo, Willy (6602119732); Guo, Fuchun (23466905300); Fukushima, Kazuhide (7402495036); Kiyomoto, Shinsaku (6506842514)</t>
  </si>
  <si>
    <t>57355695500; 57200005640; 57204818646; 57745609500; 6602119732; 23466905300; 7402495036; 6506842514</t>
  </si>
  <si>
    <t>Efficient Unique Ring Signatures from Lattices</t>
  </si>
  <si>
    <t>13555 LNCS</t>
  </si>
  <si>
    <t>10.1007/978-3-031-17146-8_22</t>
  </si>
  <si>
    <t>https://www.scopus.com/inward/record.uri?eid=2-s2.0-85140732281&amp;doi=10.1007%2f978-3-031-17146-8_22&amp;partnerID=40&amp;md5=16b9671c1a6fd9cb8c89ba5445b121e2</t>
  </si>
  <si>
    <t>Unique ring signatures (URS) were introduced by Franklin and Zhang (FC 2012) as a unification of linkable and traceable ring signatures. In URS, each member within a ring can only produce, on behalf of the ring, at most one signature for a message. Applications of URS potentially are e–voting systems and e–token systems. In blockchain technology, URS have been implemented for mixing contract. However, existing URS schemes are based on the Discrete Logarithm Problem, which is insecure in the post-quantum setting. In this paper, we design a new lattice-based URS scheme where the signature size is logarithmic in number of ring members. The proposed URS exploits a Merkle tree-based accumulator as building block in the lattice setting. Our scheme is secure under the Short Integer Solution and Learning With Rounding assumptions in the random oracle model. © 2022, The Author(s), under exclusive license to Springer Nature Switzerland AG.</t>
  </si>
  <si>
    <t>2-s2.0-85140732281</t>
  </si>
  <si>
    <t>Garg H.; Singh M.; Sharma V.; Agarwal M.</t>
  </si>
  <si>
    <t>Garg, Harshita (57225044982); Singh, Mandeep (57424582000); Sharma, Vasvi (57212921001); Agarwal, Megha (57973050800)</t>
  </si>
  <si>
    <t>57225044982; 57424582000; 57212921001; 57973050800</t>
  </si>
  <si>
    <t>2022 2nd International Conference on Computer Science, Engineering and Applications, ICCSEA 2022</t>
  </si>
  <si>
    <t>https://www.scopus.com/inward/record.uri?eid=2-s2.0-85142361802&amp;doi=10.1109%2fICCSEA54677.2022.9936413&amp;partnerID=40&amp;md5=5464b43aef03b7e0b01f64e32f9ab01f</t>
  </si>
  <si>
    <t>This paper presents a detailed analysis of the Voting System via Decentralized App using an upcoming well-received technology: Blockchain. In recent years, Blockchain has become the finest way to store data and transmit data safely without any involvement from a third party because of its key features, including anonymity, security, privacy, and reliability. This paper commences by analyzing Blockchain technology and identifying its advantages and disadvantages. The report explains the proposed steps we took to draw out a prototype of the Voting System on DAPP. It further analyzes and explains the problems with the current voting system and how this(Blockchain) technology could immensely contribute to bringing change in the election system of a country by enveloping all the disadvantages of the current system. It describes the advantages of using Blockchain for the voting system and highlights what could still play out as a major disadvantage and an obstruction in encouraging change in methodologies for the voting system. Probing further, it can be deduced how this technology could provide safe, secure, transparent, and decentralization data in the voting or election system. As security is the main highlight in choosing or not choosing a new platform, we also reveal the potential problems with this e-voting system and further propose some ideas that could help resolve the issue, making the system more safe and secure and favorable to rebuild the current system.  © 2022 IEEE.</t>
  </si>
  <si>
    <t>2-s2.0-85142361802</t>
  </si>
  <si>
    <t>Chougule R.R.; Kesur S.S.; Adawadkar A.A.; Mudegol N.L.</t>
  </si>
  <si>
    <t>Chougule, Rohit Rajesh (57485623600); Kesur, Swapnil Shrikant (57484989900); Adawadkar, Atharwa Ajay (57485827200); Mudegol, Nandinee L. (57485827300)</t>
  </si>
  <si>
    <t>57485623600; 57484989900; 57485827200; 57485827300</t>
  </si>
  <si>
    <t>Building a Robust Distributed Voting System Using Consortium Blockchain</t>
  </si>
  <si>
    <t>96</t>
  </si>
  <si>
    <t>10.1007/978-981-16-7167-8_18</t>
  </si>
  <si>
    <t>https://www.scopus.com/inward/record.uri?eid=2-s2.0-85126193702&amp;doi=10.1007%2f978-981-16-7167-8_18&amp;partnerID=40&amp;md5=16f4fb0315e8990e144206c27c978058</t>
  </si>
  <si>
    <t>The traditional ballot system and the electronic voting system has been used all over the world for a while now but it has numerous flaws. This paper put forth those flaws viz. voter verification, security, transparency, mobility, flexibility and operational cost. Overview of blockchain and unraveling its potential to overcome these flaws is followed. The process of carrying out the entire election process right from voter and contestant registration, till the end result calculation is depicted both technically and functionally based on consortium blockchain model. Potential challenges and their solutions involved in building such a robust and fault-tolerant software system are brainstormed. The motive of this paper is to suggest why a decentralized voting system built using a novel approach by leveraging blockchain is significantly better than current systems and how to build one by elucidating the architecture and pseudocode for the same. © 2022, The Author(s), under exclusive license to Springer Nature Singapore Pte Ltd.</t>
  </si>
  <si>
    <t>2-s2.0-85126193702</t>
  </si>
  <si>
    <t>Ezzeddini L.; Ktari J.; Zouaoui I.; Talha A.; Jarray N.; Frikha T.</t>
  </si>
  <si>
    <t>Ezzeddini, Lotfi (58044852800); Ktari, Jalel (24344233700); Zouaoui, Iheb (58044852900); Talha, Amira (58045062200); Jarray, Nizar (58044975300); Frikha, Tarek (59454540800)</t>
  </si>
  <si>
    <t>58044852800; 24344233700; 58044852900; 58045062200; 58044975300; 59454540800</t>
  </si>
  <si>
    <t>Blockchain for the electronic voting system: Case study: Student representative vote in Tunisian institute</t>
  </si>
  <si>
    <t>Proceedings of the 2022 15th IEEE International Conference on Security of Information and Networks, SIN 2022</t>
  </si>
  <si>
    <t>https://www.scopus.com/inward/record.uri?eid=2-s2.0-85145781896&amp;doi=10.1109%2fSIN56466.2022.9970543&amp;partnerID=40&amp;md5=254daada46c15825d23675197c90cfc6</t>
  </si>
  <si>
    <t>Votingis a basic element of running a country. Voting will continue to take place by physically entering the voting booth. No security is guaranteed for this operation, and several cases of tampering have been noted. In order to eliminate this type of problem, the paper proposes an online voting process with blockchain technology. With encryption and hashing, the security of each vote is ensured. The votes will be stored as transactions. A peer-to-peer network is leveraged to share this distributed ledger with voting transactions. The application is designed to hide the complexities of the architecture from the user. With the QR code, each student is uniquely identified. This ensures that each voter has only one chance to vote. With the public and private key, each node will have the ability to securely encrypt, hash, and add transactions to the blockchain. Votes cannot be traced back to the voters. This paper creates a peer-to-peer network with at least three peers. This paper plans to increase voter turnout through online voting. The scalability of blockchain applications depends on the secondary storage limits of peers.  © 2022 IEEE.</t>
  </si>
  <si>
    <t>2-s2.0-85145781896</t>
  </si>
  <si>
    <t>Li M.; Luo X.; Sun W.; Li J.; Xue K.</t>
  </si>
  <si>
    <t>Li, Meiqi (57874725400); Luo, Xinyi (57226452930); Sun, Wentuo (57874681700); Li, Jian (57215882101); Xue, Kaiping (14632611300)</t>
  </si>
  <si>
    <t>57874725400; 57226452930; 57874681700; 57215882101; 14632611300</t>
  </si>
  <si>
    <t>AvecVoting: Anonymous and Verifiable E-voting with Untrustworthy Counters on Blockchain</t>
  </si>
  <si>
    <t>10.1109/ICC45855.2022.9838840</t>
  </si>
  <si>
    <t>https://www.scopus.com/inward/record.uri?eid=2-s2.0-85137273539&amp;doi=10.1109%2fICC45855.2022.9838840&amp;partnerID=40&amp;md5=6c2f3029261077788c53abeb88b1b20e</t>
  </si>
  <si>
    <t>E-voting plays a vital role in modern social life. However, traditional e-voting systems usually rely on a trusted third party and therefore non-verifiable and prone to a single point of failure. In recent years, many researchers have tried to turn to blockchain to eliminate the vulnerabilities of e-voting systems. However, blockchain-based e-voting brings new problems in protecting voters' privacy and ballots' confidentiality, and causes a great performance degradation. In this paper, we propose AvecVoting, an anonymous and verifiable blockchain-based e-voting scheme, providing both strong security and high performance. Specifically, we utilize threshold encryption and one-time ring signature to protect voters' privacy and ballots' confidentiality. Furthermore, to improve the performance, we introduce the concept "counter"to count the ballots. Through the carefully designed RandomSortition and reputation-based PayOff algorithms based on smart contracts, AvecVoting can achieve correct counting even when some counters are untrustworthy. Our security and performance analyses show that AvecVoting provides strong security such as anonymity, non-repeatability, confidentiality, verifiability, etc., and meanwhile overcome the performance issues caused by blockchain and provides good efficiency in both voting and counting stages. © 2022 IEEE.</t>
  </si>
  <si>
    <t>2-s2.0-85137273539</t>
  </si>
  <si>
    <t>Killer C.; Eck M.; Rodrigues B.; Von Der Assen J.; Staubli R.; Stiller B.</t>
  </si>
  <si>
    <t>Killer, Christian (57190031170); Eck, Moritz (57210927368); Rodrigues, Bruno (56419515800); Von Der Assen, Jan (57226838017); Staubli, Roger (57797851200); Stiller, Burkhard (7004689641)</t>
  </si>
  <si>
    <t>57190031170; 57210927368; 56419515800; 57226838017; 57797851200; 7004689641</t>
  </si>
  <si>
    <t>ProvotuMN: Decentralized, Mix-Net-based, and Receipt-free Voting System</t>
  </si>
  <si>
    <t>IEEE International Conference on Blockchain and Cryptocurrency, ICBC 2022</t>
  </si>
  <si>
    <t>10.1109/ICBC54727.2022.9805556</t>
  </si>
  <si>
    <t>https://www.scopus.com/inward/record.uri?eid=2-s2.0-85134037679&amp;doi=10.1109%2fICBC54727.2022.9805556&amp;partnerID=40&amp;md5=5771e8e6d7512543b5b91af85f6d335c</t>
  </si>
  <si>
    <t>Recent years saw an increase in voting systems using public permissionless blockchains. Although public blockchains offer transparency and immutability, permissioned consensus is better suited for voting systems' requirements, because an initial level of trust in authorities is always required. Hence, a permissioned Distributed Ledger (DL) immutably storing the voting system's audit trail satisfies demands measurably.ProvotuMN 3.0 is a decentralized and receipt-Free (RF) voting system based on an end-to-end verifiable Re-Encryption Mixnet (RMN). RMNs allow for flexible votes and elections and decouple the ballot structure from the cryptographic voting protocol. Thus, ProvotuMN decentralizes trust (i) through the use of cryptographic shuffles and Non-Interactive Zero-Knowledge Proofs (NIZKP) in an RMN executed among DL nodes, (ii) by employing a distributed key generation for election keys, and (iii) by offering a decentralized re-encryption service assuring RF. Performance evaluations performed indicate that the voting scheme is scalable for large-scale voting.  © 2022 IEEE.</t>
  </si>
  <si>
    <t>2-s2.0-85134037679</t>
  </si>
  <si>
    <t>Yadav J.K.; Jangirala S.; Verma D.C.; Srivastava S.K.; Chaudhry S.A.</t>
  </si>
  <si>
    <t>Yadav, Janardan Krishna (57222096900); Jangirala, Srinivas (57192372562); Verma, Deepika Chandra (57204027476); Srivastava, Shashi Kant (57201056224); Chaudhry, Shehzad Ashraf (55270209500)</t>
  </si>
  <si>
    <t>57222096900; 57192372562; 57204027476; 57201056224; 55270209500</t>
  </si>
  <si>
    <t>Blockchain for Fool-Proof E-Voting Systems</t>
  </si>
  <si>
    <t>314</t>
  </si>
  <si>
    <t>10.1007/978-981-16-5655-2_44</t>
  </si>
  <si>
    <t>https://www.scopus.com/inward/record.uri?eid=2-s2.0-85123285094&amp;doi=10.1007%2f978-981-16-5655-2_44&amp;partnerID=40&amp;md5=336217034870167175d92ef10db06480</t>
  </si>
  <si>
    <t>Blockchain-enabled e-voting system (BEV) is the need of the hour for many organizations and for democracies. With allegations being raised on validity of the voting system and mass protests, e.g., in the USA as well as the allegations of some hired tech companies interfering in elections of different countries, it is indispensable to have a reliable voting system to know the opinion of the voters. As paper ballot has its own issues of processing, safety and ease of e-voting is the way forward. Blockchain-based e-voting system can fix the loopholes that lead to voting frauds by first providing a unique ID to the voter and the eligible voters can cast a ballot anonymously at his comfort using a PC or smartphone. Second, the BEV’s encrypted key and tamper-proof personal IDs can help to ensure the validity of the submitted vote, if any discrepancy happens it can be easily identified by the modified blockchain. The blockchain-enabled e-voting system relies on the encrypted data transfer and storage on distributed ledger that can be confirmed from any node of the blockchain. The voter ID cards are issued to the eligible voters, this ID card contains encrypted files that identify the owner and allows him/her to carry out a number of online transactions; say, for example, for a single time voting a single “coin” can be uploaded to the wallet of the user account that can be used to cast their vote only once. The voters are allowed to change their vote as many times they wish for a particular duration, say three days till the voting closes. Once the user confirms the vote by using the verification PIN or credentials, it is verified for authenticity. In the next stage, the identified authentic votes are transferred to the counting server and accounted for as advised by the voter. A non-blockchain e-voting system may leave many points where the frauds can happen for example under reporting of votes received, selecting a few responses that favor some candidate, corrupting the data, or erasing the data rendering the voting exercise invalid, etc. Blockchain proposes the possible solutions to each of these problems of the existing e-voting systems in practice. The BEV can provide the solution to the challenges any voting system in any level of organization may face, e.g., no coercion of the voters, anonymity of the voter, proof of a valid vote, correct counting and accounting of votes, avoiding single entity control on vote tallying and election result announcement, weeding out ineligible voters. All these issues will be discussed in detail in the chapter. This chapter often uses blockchain currency analogy to keep the reader interested and makes it easier for the reader who is not familiar with the blockchain technology or is familiar only with the bitcoins and focuses on major issues like voter access and voter fraud. Some used cases are also provided to illustrate the benefits and challenges in implementing the blockchain-based e-voting system industry that has remained at the forefront when it comes to technology adaptation and it seems the case for adaptation of blockchain technology. Blockchain technology has appeared as a landmark revolution in data encryption and storage. The distributed ledger system allows the hashes to be available with multiple nodes any time and tampering and modification create a new hash hence makes it easy to confirm the authenticity of the data files and track the node where the changes happened. Blockchain technology promises a great future for digital data security for digital transactions be it informational or monetary. Industries that deal with information exchange between multiple stakeholders like aviation industry have found multiple applications of blockchain technology, and the adaptations in the industry are advancing but still there is a long way to go. In this chapter, we discuss various transaction situations in the aviation industry where the blockchain technology can be of use or have already been put to practice. © 2022, The Author(s), under exclusive license to Springer Nature Singapore Pte Ltd.</t>
  </si>
  <si>
    <t>2-s2.0-85123285094</t>
  </si>
  <si>
    <t>Lalitha V.; Samundeswari S.; Roobinee R.; Swetha L.S.</t>
  </si>
  <si>
    <t>Lalitha, V. (36451036300); Samundeswari, S. (57201355683); Roobinee, R. (57780736700); Swetha, Lakshme S (59155848200)</t>
  </si>
  <si>
    <t>36451036300; 57201355683; 57780736700; 59155848200</t>
  </si>
  <si>
    <t>Proceedings - International Conference on Applied Artificial Intelligence and Computing, ICAAIC 2022</t>
  </si>
  <si>
    <t>https://www.scopus.com/inward/record.uri?eid=2-s2.0-85133456442&amp;doi=10.1109%2fICAAIC53929.2022.9792791&amp;partnerID=40&amp;md5=3b65bfabddbacfb478dc0cf50046e224</t>
  </si>
  <si>
    <t>Casting a vote is not only the right of a citizen but also a responsibility of the citizen. The citizens of a country get an opportunity to vote for their representatives who will represent the needs and suggestions of citizens. These representatives are elected through the process called elections. The traditional electoral system necessitates the actual presence of the voter which causes discomfort to the physically challenged people. Also, there are chances of vote tampering. This paper discusses the proposed solution that will solve the above problems. Our proposed solution is to use an Online Voting System using Ethereum Blockchain. This web-based voting system helps the voters to vote from any location. The system validates the voters with the help of their Aadhar cards linked with their voter id. After which the system requires the voters to scan their face and fingerprint which will be verified with the data in the database. Blockchain technology encrypts the vote and thus it prevents every vote from tampering. It makes sure that a voter can vote only once for one candidate. The system fetches the election results quickly and thus reduces the labour cost and counting errors. © 2022 IEEE.</t>
  </si>
  <si>
    <t>2-s2.0-85133456442</t>
  </si>
  <si>
    <t>Anwar Ul Hassan Ch.; Hammad M.; Iqbal J.; Hussain S.; Ullah S.S.; Alsalman H.; Mosleh M.A.A.; Arif M.</t>
  </si>
  <si>
    <t>Anwar Ul Hassan, Ch. (57218831514); Hammad, Muhammad (57428634200); Iqbal, Jawaid (58598194800); Hussain, Saddam (57217510430); Ullah, Syed Sajid (57409953400); Alsalman, Hussain (57193675119); Mosleh, Mogeeb A. A. (25825508400); Arif, Muhammad (56452459100)</t>
  </si>
  <si>
    <t>57218831514; 57428634200; 58598194800; 57217510430; 57409953400; 57193675119; 25825508400; 56452459100</t>
  </si>
  <si>
    <t>A Liquid Democracy Enabled Blockchain-Based Electronic Voting System</t>
  </si>
  <si>
    <t>Scientific Programming</t>
  </si>
  <si>
    <t>1383007</t>
  </si>
  <si>
    <t>10.1155/2022/1383007</t>
  </si>
  <si>
    <t>https://www.scopus.com/inward/record.uri?eid=2-s2.0-85123623556&amp;doi=10.1155%2f2022%2f1383007&amp;partnerID=40&amp;md5=154b2c0f1209c7d9d2140522d8be5283</t>
  </si>
  <si>
    <t>Developing an electronic voting system that meets the practical needs of administrators has been a difficult task for a long time. Now, blockchain technologies solve this problem by providing a distributed ledger with immutable, encrypted, and secure transactions. Distributed ledger technologies are an interesting technological leap in the field of data innovation, transparency, and trustability. In public blockchain, distributed ledger technology is widely used. The blockchain technology can be used in an almost infinite number of ways to benefit from sharing economies. The purpose of this study is to assess how blockchain may be utilized to build electronic voting systems that can be used as a service. The purpose of electronic voting systems is explained in this article, as are the technological and legal limitations of employing blockchain as a service. Then, using blockchain as a foundation, we propose a new electronic voting system that fixes the flaws we observed. In general, this paper evaluates the capabilities of distributed ledger technologies by depicting a contextual investigation in order to fine-tune the process of political election decisions and employing a blockchain-based application that improves security and lowers the cost of conducting nationwide elections.  © 2022 Ch Anwar ul Hassan et al.</t>
  </si>
  <si>
    <t>2-s2.0-85123623556</t>
  </si>
  <si>
    <t>Scarlato M.; Tourani R.; Jeon M.</t>
  </si>
  <si>
    <t>Scarlato, Michele (57201720106); Tourani, Reza (55849143800); Jeon, Moongu (23987776700)</t>
  </si>
  <si>
    <t>57201720106; 55849143800; 23987776700</t>
  </si>
  <si>
    <t>2022 4th International Conference on Blockchain Computing and Applications, BCCA 2022</t>
  </si>
  <si>
    <t>https://www.scopus.com/inward/record.uri?eid=2-s2.0-85142028420&amp;doi=10.1109%2fBCCA55292.2022.9921940&amp;partnerID=40&amp;md5=3f62279678afa0ba5df011bae8b64797</t>
  </si>
  <si>
    <t>The high cost of contemporary in-person voting, prolonged ballot counting, stringent voter availability requirements, and result unreliability have motivated the design and development of the new breed of electronic voting (e-voting) systems. The emerging e-voting systems, ranging from standalone electronic voting machines to automated Internet-based systems, aim at promoting better accessibility for disabled voters, faster ballot counting, and voting verifiability. However, the majority of the existing e-voting systems cannot satisfy all the aforementioned properties and are often vulnerable to breaching voters' anonymity. To address this problem, in this paper, we propose Sancus -a blockchain-based electronic voting architecture. Sancus meets the primary criteria of fair voting by providing features, such as voter authentication and anonymity, along with voting reliability and result verifiability. We will discuss Sancus's design and its proof-of-concept implementation in BigchainDB. We will further present its throughput measurements in a small testbed. In the future, we plan to augment Sancus's design and further implementing it on a more prominent blockchain and conduct a large-scale evaluation. © 2022 IEEE.</t>
  </si>
  <si>
    <t>2-s2.0-85142028420</t>
  </si>
  <si>
    <t>Drakshayani S.; Vijayalakshmi U.; Sri S.R.; Srivani A.; Vyshnavi A.</t>
  </si>
  <si>
    <t>Drakshayani, S. (57642717900); Vijayalakshmi, U. (57646407200); Sri, S. Rupa (57647891800); Srivani, A. (57647891900); Vyshnavi, A. (57644918600)</t>
  </si>
  <si>
    <t>57642717900; 57646407200; 57647891800; 57647891900; 57644918600</t>
  </si>
  <si>
    <t>Proceedings of the International Conference on Electronics and Renewable Systems, ICEARS 2022</t>
  </si>
  <si>
    <t>https://www.scopus.com/inward/record.uri?eid=2-s2.0-85128955941&amp;doi=10.1109%2fICEARS53579.2022.9752044&amp;partnerID=40&amp;md5=4d55ca87a5181ef2f7a3dacae8e3f266</t>
  </si>
  <si>
    <t>In an electronic information system, blockchain technology has already been touted as a way to support the need for trust between transactions. To a certain extent, electronic democracy has addressed the problems of helpless anonymity and low competency associated with conventional democracy. Electronic democracy. We can't ignore the problems it poses in overseeing the vote counting, or the fact that it necessitates the presence of a reliable third party. Blockchain technology's decentralisation, anonymity, and non-tampering properties have made it a better contender for overcoming electronic voting's concerns in the recent years. In this research, we propose a Blockchain-based online voting system. In contrast to traditional and online voting systems, we are able to cast our ballots anywhere in the world using a mobile device. © 2022 IEEE.</t>
  </si>
  <si>
    <t>2-s2.0-85128955941</t>
  </si>
  <si>
    <t>Sushma S.A.; Keerthan Kumar T.G.</t>
  </si>
  <si>
    <t>Sushma, S.A. (57211860039); Keerthan Kumar, T.G. (57194457846)</t>
  </si>
  <si>
    <t>57211860039; 57194457846</t>
  </si>
  <si>
    <t>MysuruCon 2022 - 2022 IEEE 2nd Mysore Sub Section International Conference</t>
  </si>
  <si>
    <t>https://www.scopus.com/inward/record.uri?eid=2-s2.0-85145354809&amp;doi=10.1109%2fMysuruCon55714.2022.9972479&amp;partnerID=40&amp;md5=ce97052d917f2910e9fed2b1b6b0d949</t>
  </si>
  <si>
    <t>Our paper aims at developing an online e-voting system using blockchain. It proposes the use of block chain to build an efficient and secure system for conducting elections online while using anonymity. The voter accounts are mapped to public keys of accounts on the blockchain randomly. When a vote is cast it is written to the blockchain and recorded. It cannot be modified as the blockchain is immutable. This system would ensure anonymity as there is no voter data stored on the blockchain. Since the mapping of the user accounts to the public key is not known, the votes cannot be traced to the voter. Upon completion of the election the blockchain can be made available to the public in order to verify their votes individually by providing them access to public keys. This ensures fair elections which can be conducted at any level. © 2022 IEEE.</t>
  </si>
  <si>
    <t>2-s2.0-85145354809</t>
  </si>
  <si>
    <t>Ahmad Y.A.; Fadhil Shaharuddin M.; Gunawan T.S.; Arifin F.</t>
  </si>
  <si>
    <t>Ahmad, Yasser Asrul (57192166489); Fadhil Shaharuddin, Muhammad (57763315100); Gunawan, Teddy Surya (8286407700); Arifin, Fatchul (56163418400)</t>
  </si>
  <si>
    <t>57192166489; 57763315100; 8286407700; 56163418400</t>
  </si>
  <si>
    <t>2022 IEEE 18th International Colloquium on Signal Processing and Applications, CSPA 2022 - Proceeding</t>
  </si>
  <si>
    <t>https://www.scopus.com/inward/record.uri?eid=2-s2.0-85132707574&amp;doi=10.1109%2fCSPA55076.2022.9782016&amp;partnerID=40&amp;md5=9fe656149303e88828a50f4c963a391a</t>
  </si>
  <si>
    <t>Digitization of a secure electoral system capable of ensuring fairness and privacy has been a long-standing challenge for a variety of reasons. One is the system's reliance on a third-party organization to manage and verify election results, rendering it insecure. There is a possibility that data will be altered during the election process. As a result, a decentralized e-voting system application capable of verification will be developed in this work using blockchain technology. The Ethereum network and the Truffle framework will be used to implement smart contracts as self-executing electoral agreements. The Ganache (local blockchain) network design demonstrated that the prototype is capable of recording every voting transaction on the network without the use of a central database. The voter can verify the election result by inspecting each voting transaction on the local blockchain. The proposed design will ensure that all voting transactions are stored in a decentralized database, ensuring that no administrative control over the ballot is exercised.  © 2022 IEEE.</t>
  </si>
  <si>
    <t>2-s2.0-85132707574</t>
  </si>
  <si>
    <t>Wahab Y.M.; Ghazi A.; Al-Dawoodi A.; Alisawi M.; Abdullah S.S.; Hammood L.; Nawaf A.Y.</t>
  </si>
  <si>
    <t>Wahab, Yousif Mohammed (57726528500); Ghazi, Alaan (57198512580); Al-Dawoodi, Aras (57196423621); Alisawi, Muthana (57727070000); Abdullah, Sirwan Saber (57222271168); Hammood, Layth (57726966200); Nawaf, Asmaa Yaseen (57727285700)</t>
  </si>
  <si>
    <t>57726528500; 57198512580; 57196423621; 57727070000; 57222271168; 57726966200; 57727285700</t>
  </si>
  <si>
    <t>A Framework for Blockchain Based E-Voting System for Iraq</t>
  </si>
  <si>
    <t>10.3991/ijim.v16i10.30045</t>
  </si>
  <si>
    <t>https://www.scopus.com/inward/record.uri?eid=2-s2.0-85131299853&amp;doi=10.3991%2fijim.v16i10.30045&amp;partnerID=40&amp;md5=d5494c8c3be9653f45a2c91784b9e7ec</t>
  </si>
  <si>
    <t>Election is a basic democratic tool that offers an official mechanism for the people to express their opinions in order to form a government by democratic means. Electronic voting has evolved into the most significant application of e-governance and e-democracy. Few countries have recently taken the opportunity to test and use electronic voting systems. Also, many countries expect that internet voting will become a reality during the next decade. In the conventional voting system, the electors authenticate themselves by displaying credentials; this move is open to the public and is validated by poll workers. During this authentication, they are manually checked before being eligible to vote. The standard system of voting is more costly and needs more human capital. Because of these factors, the whole world is heading toward the trend of e-voting. Electronic voting devices are supposed to be the answer to the shortages. A secure e-voting system must meet many criteria, including uniqueness, performance, fairness, stability, safety, authentication, and anonymity. Block-chain is a modern security solution, which is capable of securing e-voting system. Blockchain is distributed ledger. Each block contains only one transaction. Block chain provides security using cryptography and hashing. Blockchain provides a perfect infrastructure to provide secure e-voting netwms.ork. Blockchain along with smart contracts need hour to improvise an e-voting system. This paper presents a secure blockchain based framework for an e-electronic voting in Iraq. © 2022</t>
  </si>
  <si>
    <t>2-s2.0-85131299853</t>
  </si>
  <si>
    <t>A Review on E-Voting Based on Blockchain Models</t>
  </si>
  <si>
    <t>63</t>
  </si>
  <si>
    <t>10.24996/ijs.2022.63.3.38</t>
  </si>
  <si>
    <t>https://www.scopus.com/inward/record.uri?eid=2-s2.0-85131242295&amp;doi=10.24996%2fijs.2022.63.3.38&amp;partnerID=40&amp;md5=be0fa73f4ba23fdbaf4c844331f46ac2</t>
  </si>
  <si>
    <t>Developing a solid e-voting system that offers fairness and privacy for users is a challenging objective. This paper is trying to address whether blockchain can be used to build an efficient e-voting system, also, this research has specified four blockchain technologies with their features and limitations. Many papers have been reviewed in a study covered ten years from 2011 to 2020. As a result of the study, the blockchain platform can be a successful public ledger to implement an e-voting system. Four blockchain technologies have been noticed from this study. These are blockchain using smart contracts, blockchain relying on Zcash platform, blockchain programmed from scratch, and blockchain depending on digital signature. Each blockchain model has details about its features and limitations. Finally, this study suggests developing a blockchain platform that can avoid limitations of currently used blockchain platforms by ensuring authentication, privacy, security for remote e-voting processes. © 2022 University of Baghdad-College of Science. All rights reserved.</t>
  </si>
  <si>
    <t>2-s2.0-85131242295</t>
  </si>
  <si>
    <t>Divya K.; Usha K.</t>
  </si>
  <si>
    <t>Divya, K. (57608433800); Usha, K. (57193643615)</t>
  </si>
  <si>
    <t>57608433800; 57193643615</t>
  </si>
  <si>
    <t>2022 International Conference on Innovative Trends in Information Technology, ICITIIT 2022</t>
  </si>
  <si>
    <t>https://www.scopus.com/inward/record.uri?eid=2-s2.0-85128596567&amp;doi=10.1109%2fICITIIT54346.2022.9744132&amp;partnerID=40&amp;md5=2a4c1521a5b72b494b22e3bb2c4e3581</t>
  </si>
  <si>
    <t>The voting mechanism is extremely important in a democratic country like India. And we all know that any flaw in the voting mechanism will raise serious concerns about the entire electoral process. Creating a crowd in the existing scenario of Covid-19 also adds a lot of complications. As a result, in such a situation, the online voting system will be a huge success in the election. However, the online system's security and transparency raise certain concerns. So incorporating blockchain into online E-voting will eliminate all of these flaws. The method allows voters to register and vote for any candidate. The vote will be saved in a secure block chain, but all other information, such as the voter's name, city, and whether they voted or not, will be accessible to anybody via the website. This system will provide security by denying duplication of votes. © 2022 IEEE.</t>
  </si>
  <si>
    <t>2-s2.0-85128596567</t>
  </si>
  <si>
    <t>Jain A.; Bhatnagar S.; Jyoti A.</t>
  </si>
  <si>
    <t>Jain, Akshat (57485622200); Bhatnagar, Sidharth (57485826200); Jyoti, Amrita (57208283400)</t>
  </si>
  <si>
    <t>57485622200; 57485826200; 57208283400</t>
  </si>
  <si>
    <t>Blockchain-Centered E-voting System</t>
  </si>
  <si>
    <t>10.1007/978-981-16-7167-8_20</t>
  </si>
  <si>
    <t>https://www.scopus.com/inward/record.uri?eid=2-s2.0-85126227390&amp;doi=10.1007%2f978-981-16-7167-8_20&amp;partnerID=40&amp;md5=9a5b158cfb8753f2a2ea20d6b3cd779b</t>
  </si>
  <si>
    <t>Voting is the process by which people with several different opinions come together to collectively agree on a single opinion. Traditionally, voting was done using pen and paper, but as the technology evolves and we stepped into the digital era, also voting has kept its pace via new techniques and integrating itself with blockchain, i.e., a distributed technology. The digital era is marked with a new technological advancement integrating various sub-mechanisms into a robust, more secure, and immutable mechanism known as distributed ledger technology. Blockchain being a similar technology offers a vast range of applications benefiting from shared economies. This paper proposes a solution using blockchain as a base technology, trying to eliminate the disadvantages of the conventional voting system. At the same time, showcasing the advantages and benefits offered by blockchain technology like immutability, security, distributed ledger, faster settlements, and consensus algorithms. This paper also details the implementation of the solution using various other technologies like solidity, react.js, and a few testing frameworks like mocha and chai; which not only improves the security and transparency for the user but on the other hand, helps in decreasing the cost of elections. © 2022, The Author(s), under exclusive license to Springer Nature Singapore Pte Ltd.</t>
  </si>
  <si>
    <t>2-s2.0-85126227390</t>
  </si>
  <si>
    <t>Patel K.; Ramoliya D.; Sorathia K.; Bhut F.</t>
  </si>
  <si>
    <t>Patel, Khushi (57211158537); Ramoliya, Dipak (57221596332); Sorathia, Kashish (57868162900); Bhut, Foram (57868331300)</t>
  </si>
  <si>
    <t>57211158537; 57221596332; 57868162900; 57868331300</t>
  </si>
  <si>
    <t>Comparative Study of Blockchain-Based Voting Solutions</t>
  </si>
  <si>
    <t>458</t>
  </si>
  <si>
    <t>10.1007/978-981-19-2894-9_51</t>
  </si>
  <si>
    <t>https://www.scopus.com/inward/record.uri?eid=2-s2.0-85137037240&amp;doi=10.1007%2f978-981-19-2894-9_51&amp;partnerID=40&amp;md5=76686d6b70746eab8ffa61c6e1d05c20</t>
  </si>
  <si>
    <t>The election is one of the factors due to which democracy fails as a system in place. Today, countries like India, the US, and even Japan are still facing accusations like vote rigging, lack of transparency, and hacking of EVMs. The latest election held in India, even in a situation like this pandemic, has led us to question whether our government parties are not concerned about people's well-being in their fight for power or are simply turning a deaf ear to the issue. Voting is one of the core pillars of democracy. There have been continual attempts to improve the methodology and procedures for achieving a valid, open voting system. E-voting was one the solutions for solving some issues but due to security and privacy concerns, it was not widely adopted. Blockchain technology is an emerging, decentralized technology that is promising to improve various aspects of many industries. The solution to alleviate current problems in E-voting might be to extend E-voting further into blockchain technology. An Ethereum blockchain-based decentralized voting system, named MYVOTE that protects individual voter privacy and improves accessibility while ensuring fairness, protection, and cost-efficiency, is proposed in this paper. The system also preserves the confidentiality and ease of access of the individual voter while maintaining transparency, security, and efficiency in the voting process. The strong authentication mechanism is inculcated to ensure the authenticity of system. © 2022, The Author(s), under exclusive license to Springer Nature Singapore Pte Ltd.</t>
  </si>
  <si>
    <t>2-s2.0-85137037240</t>
  </si>
  <si>
    <t>Mendon A.; Manoj Votavat B.; Lodh A.</t>
  </si>
  <si>
    <t>Mendon, Akshay (57955291000); Manoj Votavat, Bhavya (58066611400); Lodh, Anirudh (57221606380)</t>
  </si>
  <si>
    <t>57955291000; 58066611400; 57221606380</t>
  </si>
  <si>
    <t>https://www.scopus.com/inward/record.uri?eid=2-s2.0-85141441329&amp;doi=10.1109%2fICICICT54557.2022.9918010&amp;partnerID=40&amp;md5=bcd6a646625d8ed77c782d7dab1515b8</t>
  </si>
  <si>
    <t>The process of establishing democracy in a country is defined by election. Elections might just be a significant event in today's democracy, however many segments of population throughout the world lack faith in their electoral system, which is a major source of concern for democracy. Even the world's most powerful democracies, such as the Republic of India, the United States, and Japan, have a flawed legal system. To eliminate these drawbacks of the electoral system, Blockchain Technology is considered as an ultimate solution. With the present surge in sales and use of blockchain technology for a number of purposes, including banking, medical, and identity, a lot of attention has been focused on the legal concerns rather than its practical uses in administration. In this paper, we discuss the concept of Blockchain in a detailed manner making the reader understand the working of blockchain, its characteristics etc. everything from the scratch, as well as how this concept can be implemented as an efficient solution for public voting and how it is more beneficial from the traditional voting methods, with the goal of eliminating the drawbacks of India's current electoral system while also providing a better, more trustable, safe, and transparent means of public governance. Blockchain is really an emerging technology that promises to improve the resiliency of electronic voting systems. This method offers a way to profit from blockchain's advantages, such as crypto logical foundations and transparency, to achieve an efficient theme for the e-voting system.  © 2022 IEEE.</t>
  </si>
  <si>
    <t>2-s2.0-85141441329</t>
  </si>
  <si>
    <t>Vidwans S.; Deshpande A.; Thakur P.; Verma A.; Palwe S.</t>
  </si>
  <si>
    <t>Vidwans, Shantanu (57808884300); Deshpande, Amogh (57808745400); Thakur, Pratiksha (56957873900); Verma, Aditya (57808479700); Palwe, Sushila (36560915000)</t>
  </si>
  <si>
    <t>57808884300; 57808745400; 56957873900; 57808479700; 36560915000</t>
  </si>
  <si>
    <t>2022 International Conference on IoT and Blockchain Technology, ICIBT 2022</t>
  </si>
  <si>
    <t>https://www.scopus.com/inward/record.uri?eid=2-s2.0-85134413861&amp;doi=10.1109%2fICIBT52874.2022.9807702&amp;partnerID=40&amp;md5=602316c194f420ffe10b41527025cc06</t>
  </si>
  <si>
    <t>Elections are an integral part of democracy. With democracy being the most popular government type in today's world, the need for the use of free and fair elections to elect a presidential candidate or a party has increased. Elections allow everyone in the country above a certain age group (Age limit as per a country or state's norms) irrespective of their gender, caste, color, religion, etc., to take part in election and vote for the candidate or party of their choice. The most popular methods of conducting elections are using ballot paper and electronic voting machines (EVM's). These methods come with their own set of challenges such as lack of security, inefficiency, bogus voting, increased expenditure and ease of manipulation of the props used for voting. In order to tackle these challenges, we are proposing an implementation of elections by making use of permissioned blockchain technology. We aim to make a decentralized voting system using Hyperledger Fabric framework to establish a permissioned blockchain network which would negate the disadvantages of previously used voting mechanisms out there and restrengthen the true meaning of free, fair and sovereign election. In this paper we have described several use cases explaining the various security measures that could be added in order to improve security of the voting systems. Also, we have made use of Hyperledger Caliper to benchmark our blockchain based voting system and test out the system performance with respect to different chaincodes. © 2022 IEEE.</t>
  </si>
  <si>
    <t>2-s2.0-85134413861</t>
  </si>
  <si>
    <t>Sangeetha M.; Pal S.; Roshan J.</t>
  </si>
  <si>
    <t>Sangeetha, Manoharan (57210068227); Pal, Shreeja (57791719900); Roshan, Jayraj (57792385900)</t>
  </si>
  <si>
    <t>57210068227; 57791719900; 57792385900</t>
  </si>
  <si>
    <t>Secure and transparent electronic voting system using blockchain</t>
  </si>
  <si>
    <t>Electronic Government</t>
  </si>
  <si>
    <t>10.1504/EG.2022.123829</t>
  </si>
  <si>
    <t>https://www.scopus.com/inward/record.uri?eid=2-s2.0-85133740470&amp;doi=10.1504%2fEG.2022.123829&amp;partnerID=40&amp;md5=8d958d3ddd902070ef812542e633d55f</t>
  </si>
  <si>
    <t>Electronic voting machine (EVM), the replacement of the ballot box is the mainstay in the electoral process. Since 2000, in India, EVMs have been used in all elections: four Lok Sabha and 122 state legislative assemblies. In EVM security, duplication of vote and anonymity are important issues to be considered. In this paper, we propose a blockchain solution for securing the voting system, where a blockchain network with multiple nodes and a smart contract for voting mechanism is developed and deployed to store the votes so that they are immutable and cannot be tampered with, making the system highly secure and can be audited by the voters, making the system transparent. A full stack application is designed to allow voters to interact with the smart contract and vote. The unique voting ID being generated for each vote is stored alongside the votes, thus providing anonymity to the voters. Copyright © 2022 Inderscience Enterprises Ltd.</t>
  </si>
  <si>
    <t>2-s2.0-85133740470</t>
  </si>
  <si>
    <t>Naidu P.R.; Bolla D.R.; Prateek G.; Harshini S.S.; Hegde S.A.; Harsha V.V.S.</t>
  </si>
  <si>
    <t>Naidu, P Ramesh (57218317192); Bolla, Dileep Reddy (57193058845); Prateek, G. (58038713500); Harshini, Sheetal S (57215905488); Hegde, Shreya A (58038794700); Harsha, Vallamkonda Venkata Sree (58038957700)</t>
  </si>
  <si>
    <t>57218317192; 57193058845; 58038713500; 57215905488; 58038794700; 58038957700</t>
  </si>
  <si>
    <t>https://www.scopus.com/inward/record.uri?eid=2-s2.0-85145350151&amp;doi=10.1109%2fMysuruCon55714.2022.9972661&amp;partnerID=40&amp;md5=47f87e602fa342a5e5297433a5fdfc56</t>
  </si>
  <si>
    <t>Only about half of the elections are deemed to be free and fair, according to a study. Electoral fraud not just mutilates the nature of portrayal, but also has an impact on political, social, and monetary outcomes. Homomorphic encryption and blockchain technologies can be utilized to secure free and fair elections. In this paper, we aim to allow only the eligible citizens to vote by automatically checking their eligibility status from a federally approved application and then securing the voter's data using homomorphic encryption rather than encrypting the vote cast by the voter. By doing this, statistical analysis can be performed on the data which results in a unique set of insights that may otherwise remain unknown. We have developed a system using the ganache as the local blockchain and the voter data and vote cast is stored in the blockchain. © 2022 IEEE.</t>
  </si>
  <si>
    <t>2-s2.0-85145350151</t>
  </si>
  <si>
    <t>Majumder S.; Ray S.</t>
  </si>
  <si>
    <t>Majumder, Suman (57220586010); Ray, Sangram (55028181000)</t>
  </si>
  <si>
    <t>57220586010; 55028181000</t>
  </si>
  <si>
    <t>Usage of Blockchain Technology in e-Voting System Using Private Blockchain</t>
  </si>
  <si>
    <t>266</t>
  </si>
  <si>
    <t>10.1007/978-981-16-6624-7_6</t>
  </si>
  <si>
    <t>https://www.scopus.com/inward/record.uri?eid=2-s2.0-85126222646&amp;doi=10.1007%2f978-981-16-6624-7_6&amp;partnerID=40&amp;md5=d5cd45117cea6fa3ab921db427a11d1d</t>
  </si>
  <si>
    <t>In India, the conventional voting system consists of paper polling, electronic ballot system, and associated mechanical devices. However, for the improvement of conventional voting system, its scalability and accessibility from anywhere, a digital voting system can be built using the electronic polling devices like e-voting, mobile voting, and IoT-related centralized voting system. But the conventional system faces some limitations—fake voters, costing, quicker outcomes, constant Internet connectivity, secure user interface, snooping, and DoS attack. To remove those barriers, blockchain is introduced in e-voting applications that provide stability and anonymity of voters due to the use of Merkle tree and hashed confidential data and any changes can be detected if the hash value is changed and the message is conveyed immediately. In this scheme, we have proposed an e-voting application using private blockchain, practical Byzantine fault-tolerant (PBFT) non-competitive consensus algorithm, and ECC-based session generated by server. © 2022, The Author(s), under exclusive license to Springer Nature Singapore Pte Ltd.</t>
  </si>
  <si>
    <t>2-s2.0-85126222646</t>
  </si>
  <si>
    <t>Alexandrov B.; Kovatcheva E.</t>
  </si>
  <si>
    <t>Alexandrov, Bogomil (58068999500); Kovatcheva, Eugenia (24474946200)</t>
  </si>
  <si>
    <t>58068999500; 24474946200</t>
  </si>
  <si>
    <t>International Conference on Electrical, Computer, Communications and Mechatronics Engineering, ICECCME 2022</t>
  </si>
  <si>
    <t>https://www.scopus.com/inward/record.uri?eid=2-s2.0-85146418639&amp;doi=10.1109%2fICECCME55909.2022.9988032&amp;partnerID=40&amp;md5=1686f5e94145e9ce0acfed8a7b3a4792</t>
  </si>
  <si>
    <t>Nowadays, the voting systems around the world have not been technologically updated much, despite the availability of modern and applicable technologies, that could easily overcome the main problems of elections. Blockchain ledger is the perfect candidate for implementing the whole election process. It will increase trust of all involved parties, create immutable records, secure the data used in the election process and make sure that 'every vote counts'. The election process will be secured and verifiable with full accountability through data encryption, considering the effect of social conformity on collective voting behavior. Securing the election process and election results through technological advancements is a key element of sustaining the democratic processes around the world or develop a 'decentralized democracy'. Every democratic society starts its long path of evolution exactly with the election process and thus it is of fundamental importance to secure this process, its results and provide maximum transparency to the population to avoid any misconceptions or even conspiracy theories. The blockchain ledger as a concept could potentially overcome most of the shortcomings of the current election processes used around the world, including e-voting and machine voting - intermediary processes that just replicate the ancient paper ballot voting mechanism, but in wrapped by electronic means. In this process-design proposal paper, the method for election voting, utilizing blockchain ledger overcomes many classical problems in the election process, such as preserving the secret of the vote, immutability, transparency, decentralization of the system, following the 'every vote counts' concept and disallowing double voting. Considering various approaches to blockchain based voting, we have concluded that the best method is to implement a private governmental blockchain solution - both for reducing the costs and for allowing for various specific features to be implemented, such as partial public/private ledger. The consensus algorithm problem could easily be solved by implementing a PoS consensus on a large number of participating nodes, such as most citizens could participate as nodes, being part of a broader eID initiative. Such implementation would prove unrealistic to try and take over a network with millions of independent nodes. The present paper aims at providing only a model for blockchain elections and does not provide an off the shelf solution. © 2022 IEEE.</t>
  </si>
  <si>
    <t>2-s2.0-85146418639</t>
  </si>
  <si>
    <t>Shashidhara R.; Indushree M.; Sneha N.S.</t>
  </si>
  <si>
    <t>Shashidhara, R. (57211937805); Indushree, M. (57361377600); Sneha, N.S. (57205704846)</t>
  </si>
  <si>
    <t>57211937805; 57361377600; 57205704846</t>
  </si>
  <si>
    <t>Design of a Secure Blockchain Based Privacy Preserving Electronic Voting System</t>
  </si>
  <si>
    <t>789</t>
  </si>
  <si>
    <t>10.1007/978-981-16-1338-8_1</t>
  </si>
  <si>
    <t>https://www.scopus.com/inward/record.uri?eid=2-s2.0-85120520978&amp;doi=10.1007%2f978-981-16-1338-8_1&amp;partnerID=40&amp;md5=2c46d1e1c71f16de01ca25e53b2dfae8</t>
  </si>
  <si>
    <t>Blockchain is an emerging technology, which offering numerous opportunities to develop decentralized and distributed digital services by ensuring privacy and transparency. It has mainly concentrating on the legal and technical issues rather developing advanced digitized services. In this article, we make use of the smart contracts with Blockchain to design the secure electronic voting system. The aspect of privacy, authenticity, transparency and security is a threat and challenging in the traditional voting systems. In general, mostly elections is based on the centralized infrastructure consists of central entity that maintains over all the voting process. The major pitfalls in the existing E-voting infrastructure is with an entity that has full influence over the system, it is feasible to modify with databases of considerable opportunities. In addition, the paper based voting systems are assisted by Electronic Voting Machines (EVMs) have multiple vulnerabilities, which can be caused to election rigging, fraudulent intent of the third party entities and government. The decentralized public Blockchain technology might offers a scalable solution to current voting systems by providing trust based and fraud proof digital voting. © 2022, The Author(s), under exclusive license to Springer Nature Singapore Pte Ltd.</t>
  </si>
  <si>
    <t>2-s2.0-85120520978</t>
  </si>
  <si>
    <t>Moore T.; Marshall N.; Burger E.</t>
  </si>
  <si>
    <t>Moore, Tucker (57929180100); Marshall, Nathan (57930126600); Burger, Eric (14061806800)</t>
  </si>
  <si>
    <t>57929180100; 57930126600; 14061806800</t>
  </si>
  <si>
    <t>Fortuna: A Novel Staked Voting System for Distributed Pari-Mutuel Gaming</t>
  </si>
  <si>
    <t>Proceedings - 2022 IEEE International Conference on Blockchain, Blockchain 2022</t>
  </si>
  <si>
    <t>10.1109/Blockchain55522.2022.00041</t>
  </si>
  <si>
    <t>https://www.scopus.com/inward/record.uri?eid=2-s2.0-85139923776&amp;doi=10.1109%2fBlockchain55522.2022.00041&amp;partnerID=40&amp;md5=10e6e2576d396557a643a77fa7590e84</t>
  </si>
  <si>
    <t>In 2008, Bitcoin was introduced to the public and became the first widely accepted, fully decentralized cryptocurrency. However, as effective as blockchain technology has proven to be, one challenge that still exists is the ability to authenticate real-world event outcomes. Previous approaches rely on 'trusted' feeds, self-reporting, and semi-centralized oracles - all of which have deficiencies. What is needed is a system and method of bringing real-world data into a decentralized network in a robust and low-cost way. One application for such a system is gaming. Casinos offer many benefits to a bettor. However, players often face large fees and unfavorable odds in order to participate in this centralized process. These high fees and unfavorable odds provide both an opportunity and a need for a decentralized platform with the ability to provide players with a more favorable means to engage in gambling. We seek to solve this problem by implementing a novel method of staked voting, enabling a network of otherwise trustless users to reliably agree on the outcome of a real-world event, such as the 2022 World Cup. We require winning bettors to vote on the outcome of another event in order to redeem their winnings. If they vote with the consensus, their winnings will be released. Otherwise, their winnings will be forfeited. This method of staked voting creates a fully distributed, self-regulated, pari-mutuel betting platform.  © 2022 IEEE.</t>
  </si>
  <si>
    <t>2-s2.0-85139923776</t>
  </si>
  <si>
    <t>Bansal A.; Jain A.; Kumar P.</t>
  </si>
  <si>
    <t>Bansal, Ankita (55998430000); Jain, Abha (55470981600); Kumar, Pardeep (57882581700)</t>
  </si>
  <si>
    <t>55998430000; 55470981600; 57882581700</t>
  </si>
  <si>
    <t>Ensuring Security of Digital Voting Through Blockchain Technology</t>
  </si>
  <si>
    <t>Intelligent Systems Reference Library</t>
  </si>
  <si>
    <t>210</t>
  </si>
  <si>
    <t>10.1007/978-3-030-76653-5_17</t>
  </si>
  <si>
    <t>https://www.scopus.com/inward/record.uri?eid=2-s2.0-85114112605&amp;doi=10.1007%2f978-3-030-76653-5_17&amp;partnerID=40&amp;md5=156ace5f739b19b70dca1f795f326ad8</t>
  </si>
  <si>
    <t>Recently, blockchains have found a place in all sorts of industries, ranging from healthcare to the government sector, finance, real estate and utilities. Blockchain has proved to be advantageous to the applications which previously required a central authority and a trusted intermediary, as now blockchain allows them to operate in a decentralised manner and helps them to achieve the same functionality much more efficiently. Transactions in blockchains are trustless, that is, the involved parties without knowing each other and without establishing any trust relations, sit in any corner of the world and such transactions thus occur without any trusted middlemen. For authorisation of these transactions, strong cryptographic principles, which form an essential part of the blockchain infrastructure, are used. Smart contracts basically add a layer of logic and computation to the already existing trust infrastructure of the blockchain, and thus allows for appropriate, heavily automated and distributed workflows, to function efficiently. In this chapter, we outline the art of using smart contracts and blockchain technology to implement a decentralized, secure, transparent yet anonymous digital voting system. © 2022, The Author(s), under exclusive license to Springer Nature Switzerland AG.</t>
  </si>
  <si>
    <t>2-s2.0-85114112605</t>
  </si>
  <si>
    <t>Ajao L.A.; Umar B.U.; Olajide D.O.; Misra S.</t>
  </si>
  <si>
    <t>Ajao, Lukman Adewale (57194237345); Umar, Buhari Ugbede (57202046329); Olajide, Daniel Oluwaseun (57647109600); Misra, Sanjay (56962766700)</t>
  </si>
  <si>
    <t>57194237345; 57202046329; 57647109600; 56962766700</t>
  </si>
  <si>
    <t>Application of Crypto-Blockchain Technology for Securing Electronic Voting Systems</t>
  </si>
  <si>
    <t>10.1007/978-3-030-89546-4_5</t>
  </si>
  <si>
    <t>https://www.scopus.com/inward/record.uri?eid=2-s2.0-85128975569&amp;doi=10.1007%2f978-3-030-89546-4_5&amp;partnerID=40&amp;md5=2a9843334c8bed23cd451c43035c5283</t>
  </si>
  <si>
    <t>The emergence of blockchain technology is indispensable and globally noticed as an efficient security countermeasure for online business, banking transactions, networking, and smart system-based Internet of Things (IoT). The blockchain utilized the advantages of the decentralization system and the crypto-hash method to provide unauthorized access among the chain participants. It provides data privacy, is immutable, prevents fraud, and avoids records tampering by an individual in the network. These prospects and possibilities validate blockchain confidence as an adequate security measure in the era of IoT and smart systems. However, this research proposes an integration of security countermeasure to enhance the adoption of smart electronic voting systems for election processes using blockchain technology with bi-factors authentication methods. The private blockchain technique is adopted to provide immutability, avoid records tampering, and ensure records transactions’ integrity and reliability. Using the Paillier homomorphic encryption algorithm on the decentralized system-based blockchain and electronic voting system through bi-factors certification and secrecy (Iris and Fingerprint). The system performance was proved better during testing with a false acceptance rate (FAR) of 0.02% and false rejection rate (FRR) of 0.1%. The crypto-blockchain technique using the Paillier homomorphic encryption performs well with moderate latency during certification execution and data retrieval timing. © 2022, Springer Nature Switzerland AG.</t>
  </si>
  <si>
    <t>2-s2.0-85128975569</t>
  </si>
  <si>
    <t>Negash S.</t>
  </si>
  <si>
    <t>Negash, Solomon (8221423300)</t>
  </si>
  <si>
    <t>8221423300</t>
  </si>
  <si>
    <t>Improving eGovernment Services with Blockchain: Restoring Trust in e-voting Systems</t>
  </si>
  <si>
    <t>1529 CCIS</t>
  </si>
  <si>
    <t>10.1007/978-3-031-04238-6_20</t>
  </si>
  <si>
    <t>https://www.scopus.com/inward/record.uri?eid=2-s2.0-85128913878&amp;doi=10.1007%2f978-3-031-04238-6_20&amp;partnerID=40&amp;md5=ab018d95958052ac2caaec21c9828396</t>
  </si>
  <si>
    <t>Trust in e-voting systems has declined due to claims of fraud. The trustless blockchain technology offers new hope to restore elector’s trust on e-voting systems. The distributed ledger technology, often referred to as blockchain, provides desirable e-voting characteristics including provenance, immutability, security, and finality. Several technological, organizational, and environmental factors impede the adoption of blockchain technology, such as, its novelty, the perception that it is an unproven technology, its association with the seamier side of cryptocurrency, and uncertainty among prospective stakeholders about how to configure and implement blockchain solutions to serve their unique needs. However, evidence demonstrates that a socio-economic effect or benefit will catalyze the adoption of blockchain technology. This paper presents a modified framework for eGovernment blockchain technology adoption and a use case to help educate the public. The paper recommends field study for the proposed framework and more use cases to help familiarize the public about voting in a blockchain-based platform. Governments leading the way by adopting blockchain-based eGovernment services goes a long way in facilitating blockchain technology adoption by the public, hence, restore trust in blockchain based e-voting systems. © 2022, This is a U.S. government work and not under copyright protection in the U.S.; foreign copyright protection may apply.</t>
  </si>
  <si>
    <t>2-s2.0-85128913878</t>
  </si>
  <si>
    <t>Islam M.T.; Hasan M.S.; Sikder A.S.; Hossain M.S.; Azad M.M.</t>
  </si>
  <si>
    <t>Islam, Md. Tarequl (57224472976); Hasan, Md. Sabbir (57486544600); Sikder, Abu Sayed (57221379115); Hossain, Md. Selim (57209984015); Azad, Mir Mohammad (57221384383)</t>
  </si>
  <si>
    <t>57224472976; 57486544600; 57221379115; 57209984015; 57221384383</t>
  </si>
  <si>
    <t>Transparent Blockchain-Based Electronic Voting System: A Smart Voting Using Ethereum</t>
  </si>
  <si>
    <t>10.1007/978-981-16-7167-8_7</t>
  </si>
  <si>
    <t>https://www.scopus.com/inward/record.uri?eid=2-s2.0-85126223649&amp;doi=10.1007%2f978-981-16-7167-8_7&amp;partnerID=40&amp;md5=9c2d8a680976717c52f217181a579f2c</t>
  </si>
  <si>
    <t>The research work scrutinizes an e-voting concept that is on the platform ethereum blockchain. Ethereum is a distributed computing platform that is free, open source with the functionality of smart contracts. By utilizing this depiction, it is feasible to originate engrossing scientific prominence which enables the thoughtful in sober fact collaboration occurring in the blockchain. E-voting is the most accepted worldwide because it is a tool that every moment signifies the democracy of the election. Consequently, most of the countries persevere to experiment and development of the e-voting process. Blockchain technology is responsible for a decentralized design that designates advanced data simultaneously among the P2P network barring a central database. At last, the experiment addressed the debilitation of the existent e-voting method and successfully fruitful blockchain technology to unravel that feebleness. © 2022, The Author(s), under exclusive license to Springer Nature Singapore Pte Ltd.</t>
  </si>
  <si>
    <t>2-s2.0-85126223649</t>
  </si>
  <si>
    <t>Faruk M.J.H.; Islam M.; Alam F.; Shahriar H.; Rahman A.</t>
  </si>
  <si>
    <t>Faruk, Md Jobair Hossain (57274971500); Islam, Mazharul (59478806500); Alam, Fazlul (57968849600); Shahriar, Hossain (23096391900); Rahman, Akond (57188647874)</t>
  </si>
  <si>
    <t>57274971500; 59478806500; 57968849600; 23096391900; 57188647874</t>
  </si>
  <si>
    <t>https://www.scopus.com/inward/record.uri?eid=2-s2.0-85142050989&amp;doi=10.1109%2fBCCA55292.2022.9922588&amp;partnerID=40&amp;md5=959a4354cf9c250de3e7297cc60aa776</t>
  </si>
  <si>
    <t>In this research, we investigate the current trends of voting technology, online voting, and possible opportunities to adopt both blockchain technology and biometrics technology in the voting system. According to the literature review, we determine that the existing electronic voting system raises concerns in terms of transparency, security, and trust across the globe. Thus, we aim to propose a biometric-enabled and hyperledger fabric-based architectural framework for e-Voting applications to automate identity verification that shall address the existing concern. In our extension work, we are aiming to provide a high-level architectural framework and implement the system in a real-world scenario. © 2022 IEEE.</t>
  </si>
  <si>
    <t>2-s2.0-85142050989</t>
  </si>
  <si>
    <t>Mahmood M.T.; Ucan O.N.; Ibrahim A.A.</t>
  </si>
  <si>
    <t>Mahmood, Mohammed Thakir (57218949769); Ucan, Osman Nuri (7004839213); Ibrahim, Abdullahi Abdu (57204052667)</t>
  </si>
  <si>
    <t>57218949769; 7004839213; 57204052667</t>
  </si>
  <si>
    <t>A Survey On Privacy And Policy Aspects Of Blockchain Technology</t>
  </si>
  <si>
    <t>Proceedings - 2022 International Conference on Engineering and MIS, ICEMIS 2022</t>
  </si>
  <si>
    <t>10.1109/ICEMIS56295.2022.9914008</t>
  </si>
  <si>
    <t>https://www.scopus.com/inward/record.uri?eid=2-s2.0-85141646738&amp;doi=10.1109%2fICEMIS56295.2022.9914008&amp;partnerID=40&amp;md5=8b9415407c0b195c9a600836675abd53</t>
  </si>
  <si>
    <t>from financial transactions to digital voting systems, identity management, and asset monitoring, blockchain technology is increasingly being developed for use in a wide range of applications. The problem of security and privacy in the blockchain ecosystem, which is now a hot topic in the blockchain community, is discussed in this study. The survey's goal was to investigate this issue by considering several sorts of assaults on the blockchain network in relation to the algorithms offered. Following a preliminary literature assessment, it appears that some attention has been paid to the first use case; however the second use case, to the best of my knowledge, deserves more attention when blockchain is used to investigate it. However, due to the subsequent government mandated secrecy around the implementation of DES, and the distrust of the academic community because of this, a movement was spawned that put a premium on individual privacy and decentralized control. This movement brought together the top minds in encryption and spawned the technology we know of as blockchain today. This survey paper also explores the genesis of encryption, its early adoption, and the government meddling which eventually spawned a movement which gave birth to the ideas behind blockchain. It also closes with a demonstration of blockchain technology used in a novel way to refactor the traditional design paradigms of databases.  © 2022 IEEE.</t>
  </si>
  <si>
    <t>2-s2.0-85141646738</t>
  </si>
  <si>
    <t>AlAbri R.; Shaikh A.K.; Ali S.; Al-Badi A.H.</t>
  </si>
  <si>
    <t>AlAbri, Raya (57215035412); Shaikh, Abdul Khalique (54785101500); Ali, Saqib (7403094290); Al-Badi, Ali Hamad (28067459500)</t>
  </si>
  <si>
    <t>57215035412; 54785101500; 7403094290; 28067459500</t>
  </si>
  <si>
    <t>Designing an E-Voting Framework Using Blockchain Technology: A Case Study of Oman</t>
  </si>
  <si>
    <t>International Journal of Electronic Government Research</t>
  </si>
  <si>
    <t>10.4018/IJEGR.298203</t>
  </si>
  <si>
    <t>https://www.scopus.com/inward/record.uri?eid=2-s2.0-85138722411&amp;doi=10.4018%2fIJEGR.298203&amp;partnerID=40&amp;md5=da6d3484390a42583b8c5fa74ee75eb4</t>
  </si>
  <si>
    <t>Blockchain technology provides a stable spot in electronic voting systems by providing a transparent platform for an election that prevents the failures faced by the traditional electronic voting systems and makes it a more accurate and secure platform for voting. However, little attention has been paid to the possible impacts of new technological disruptions on politics and the electoral systems. The main goal of this paper is to design a framework for electronic voting systems using blockchain technology. To achieve this goal, the paper outlines these three objectives: (1) to explore and identify the challenges in existing voting systems, (2) to identify the methods that could enhance the security and privacy of the electoral voting systems using blockchain technology, and (3) to design a framework for electronic voting systems that use blockchain technology in order to address the flaws in current voting systems. A mixed approach is applied in this study to explore the opportunities and challenges of the blockchain voting system and design the framework accordingly.  Copyright © 2022, IGI Global.</t>
  </si>
  <si>
    <t>2-s2.0-85138722411</t>
  </si>
  <si>
    <t>Kohad H.; Kumar S.; Ambhaikar A.</t>
  </si>
  <si>
    <t>Kohad, Hemlata (57415871400); Kumar, Sunil (57220592072); Ambhaikar, Asha (37013228600)</t>
  </si>
  <si>
    <t>2022 IEEE Delhi Section Conference, DELCON 2022</t>
  </si>
  <si>
    <t>https://www.scopus.com/inward/record.uri?eid=2-s2.0-85129362477&amp;doi=10.1109%2fDELCON54057.2022.9753019&amp;partnerID=40&amp;md5=1d6287ee534b4c02546ac18f2523a3f6</t>
  </si>
  <si>
    <t>The blockchain specifications distributed ledger, traceability, immutability provide a secure high-speed voting system. Data stored on the blockchain cannot be traced back, edit or deleted due to which transparent and high-performance capabilities are inherent to the network. But as the information of the e-voting system increases storage space and processing cost also increases due to an increase in delay. This delay increases as the comparison of hash value with the existing hash value for uniqueness. Apart from the uniqueness of hash designer also required initial 8 bytes of hash to be zeros. In this paper, we propose the multiobjective genetic algorithm-based creation of a side-chain to enhance the scalability and performance of the blockchain-based e-voting system. We compare the storage cost and the processing cost of the state of the art models with the proposed model. our experiments yielded observations on the scalability and the performance of the blockchain-based e-voting system. © 2022 IEEE.</t>
  </si>
  <si>
    <t>2-s2.0-85129362477</t>
  </si>
  <si>
    <t>Poniszewska-Maranda A.; Rojek S.; Pawlak M.</t>
  </si>
  <si>
    <t>Poniszewska-Maranda, Aneta (8717200400); Rojek, Stanislaw (57891350500); Pawlak, Michal (54403576800)</t>
  </si>
  <si>
    <t>8717200400; 57891350500; 54403576800</t>
  </si>
  <si>
    <t>Proceedings - 2022 IEEE International Conference on Services Computing, SCC 2022</t>
  </si>
  <si>
    <t>https://www.scopus.com/inward/record.uri?eid=2-s2.0-85138038135&amp;doi=10.1109%2fSCC55611.2022.00056&amp;partnerID=40&amp;md5=1b2d0eeecaf3cd8e7462c5d844313414</t>
  </si>
  <si>
    <t>Voting is an indispensable part of life in the current society. Everyone is part of social groups of different size and in most of them can influence important decisions by casting a vote. The development of technology makes it possible to support the voting process. The technology can be used during the process of checking and counting votes, as well as during voting.The paper presents the development process of e-voting system named BlockVote. System contains three components: Hyperledger Fabric network, middleware application and user interface. Hyperledger Fabric is blockchain network, in which two smart contracts EVotingContract and CodesContract were installed. Those smart contracts provide logic for voting. The middleware application enables communication between user interface and blockchain network. BlockVote allows to conduct voting that may consist of multiple closed questions. Users can cast a vote by entering the voting code and voting ID number. User receives confirmation of a vote in the form of transaction number, by means of which he can verify that his vote has been saved in the blockchain network. The voting history along with each vote cast is saved in the blockchain network.  © 2022 IEEE.</t>
  </si>
  <si>
    <t>2-s2.0-85138038135</t>
  </si>
  <si>
    <t>Islam K.S.; Islam M.B.; Avornu C.; Lou J.; Shukla P.K.</t>
  </si>
  <si>
    <t>Islam, Khandaker Sajidul (57422099400); Islam, Md Babul (57422540100); Avornu, Christian (57852694100); Lou, Jungang (25960227300); Shukla, Piyush Kumar (56599752300)</t>
  </si>
  <si>
    <t>57422099400; 57422540100; 57852694100; 25960227300; 56599752300</t>
  </si>
  <si>
    <t>Proceedings - 2022 5th International Conference on Computational Intelligence and Communication Technologies, CCICT 2022</t>
  </si>
  <si>
    <t>https://www.scopus.com/inward/record.uri?eid=2-s2.0-85141708449&amp;doi=10.1109%2fCCiCT56684.2022.00064&amp;partnerID=40&amp;md5=1e6c5b6d72f8a78fa1a683b11debfb55</t>
  </si>
  <si>
    <t>Voting is a vital aspect of human democracy, and efforts have been made throughout civilization to enhance the mechanisms, processes, and methodologies used to vote in a way that is transparent, verifiable, and accessible. Blockchain technology has been significantly widely used to solve multidimensional difficulties in various application sectors including healthcare, banking, electronic voting, etc., in recent decades. In this article, we propose a new e-voting protocol system which is based on blockchain technology without trusted tallying authorities. One of the most challenging challenges in arranging elections is gaining the faith of all voters in the counting process. The current election system frequently results in the recounting of votes cast, raising issues about the authenticity of many of the votes cast. There have even been instances where the opposition has expressed questions due to a lack of transparency in the vote verification and tallying process, there are concerns regarding the election's overall validity. The current study offers a new voting mechanism which is based on blockchain technology to address this issue. The new protocol allows each voter to rate each candidate by giving different scores to them, instead of voting for a single candidate. Before being submitted, every vote is encoded using a different encryption method. The new protocol assures the validity of the votes cast during the counting procedure and maintains anonymity at the same moment. For the relatively large election, our proposed protocol will be flexible and feasible because the overhead of counting ballots is linear.  © 2022 IEEE.</t>
  </si>
  <si>
    <t>2-s2.0-85141708449</t>
  </si>
  <si>
    <t>Tandon S.; Singh N.; Porwal S.; Satiram; Maurya A.K.</t>
  </si>
  <si>
    <t>Tandon, Shreyas (57945711300); Singh, Niharika (58432096400); Porwal, Shivani (57945712400); Satiram (57946187700); Maurya, Ashish Kumar (46161417200)</t>
  </si>
  <si>
    <t>57945711300; 58432096400; 57945712400; 57946187700; 46161417200</t>
  </si>
  <si>
    <t>2022 IEEE Students Conference on Engineering and Systems, SCES 2022</t>
  </si>
  <si>
    <t>https://www.scopus.com/inward/record.uri?eid=2-s2.0-85140847829&amp;doi=10.1109%2fSCES55490.2022.9887759&amp;partnerID=40&amp;md5=7bf443bd689814aedbf0f78034adae92</t>
  </si>
  <si>
    <t>In current times, electronic voting systems are used for conducting elections but E-voting system has many problems like transparency, credibility, security functionality and reliability and also the complete process is quite slow. Most of these drawbacks can be removed by using Blockchain based E-voting system. Blockchain is a shared, immutable record that allows for the recording of transactions and the tracking of benefits in a network. Blockchain is an immutable and shared record that provides the method of recording transactions and tracking benefits in a network. In this paper, we propose and implement a blockchain based E-voting system using proof of work as the consensus algorithm. We feel this field has a lot of potential and scope of improvement in near future. © 2022 IEEE.</t>
  </si>
  <si>
    <t>2-s2.0-85140847829</t>
  </si>
  <si>
    <t>Iraqi E-Voting System Based on Smart Contract Using Private Blockchain Technology</t>
  </si>
  <si>
    <t>Informatica (Slovenia)</t>
  </si>
  <si>
    <t>46</t>
  </si>
  <si>
    <t>10.31449/inf.v46i6.4241</t>
  </si>
  <si>
    <t>https://www.scopus.com/inward/record.uri?eid=2-s2.0-85138118570&amp;doi=10.31449%2finf.v46i6.4241&amp;partnerID=40&amp;md5=b476c52228a0f56104069f8d4e1428a8</t>
  </si>
  <si>
    <t>In democratic societies including Iraq, electronic voting (e-voting) is an available option as a viable voting system. This system is more economically advisable than face-to-face voting by eliminating the need to pay poll staff. It may also make voting more accessible to the population with impairments and those living overseas. This study will propose an e-voting system based on smart contracts by using a decentralized private Blockchain. The proposed e-voting system will provide transparency, accuracy, fairness, eligibility, anonymity, verifiability, and immutability. This research proposed the most secure way of voting with the help of Blockchain using a mobile application that can be used to implement a large-scale solution and is cost-effective. The Blockchain-based system has been designed in conjunction with the existing ECC cryptosystem to assure the dependability, anonymity, and security of votes and voters. The system that has been developed can be used to properly conduct elections, using a quick response code (QR Code), face recognition, and fingerprint for identification before casting a ballot to ensure eligibility. This results in using mobile smartphones in the voting process where voters can observe the transparency of their votes. Furthermore, eliminates the possibility of fraud and manipulation of the votes made due to the used blockchain for secure storage. © 2022 Slovene Society Informatika. All rights reserved.</t>
  </si>
  <si>
    <t>2-s2.0-85138118570</t>
  </si>
  <si>
    <t>Pranitha G.; Rukmini T.; Shankar T.N.; Sah B.; Kumar N.; Padhy S.</t>
  </si>
  <si>
    <t>Pranitha, G. (57874673500); Rukmini, T. (57874845100); Shankar, T.N. (56251908600); Sah, Basant (57874759300); Kumar, Naween (57200306577); Padhy, Sasmita (57222353860)</t>
  </si>
  <si>
    <t>57874673500; 57874845100; 56251908600; 57874759300; 57200306577; 57222353860</t>
  </si>
  <si>
    <t>2022 2nd International Conference on Intelligent Technologies, CONIT 2022</t>
  </si>
  <si>
    <t>https://www.scopus.com/inward/record.uri?eid=2-s2.0-85137264884&amp;doi=10.1109%2fCONIT55038.2022.9847995&amp;partnerID=40&amp;md5=d31d7c044d8391ad37e18af2d51a174d</t>
  </si>
  <si>
    <t>This paper is based on a voting system that's widely used in elections known as electronic voting machines and has the potential to conduct the process securely by blockchain technology. The prime aim of this system for ensuring security, integrity as well as transparency. Voter privacy is one of the prime factors in the electronic voting portal that presents a blockchain-based voting system to overcome several drawbacks of current voting methods by proposing a simple, reliable, fast and inexpensive e-voting system. The election data can be arranged in a chain with several blocks with the best security level for this process that employs for any election to ensure flawless counting. © 2022 IEEE.</t>
  </si>
  <si>
    <t>2-s2.0-85137264884</t>
  </si>
  <si>
    <t>Bhardwaj S.; Poongodi T.; Dixit A.; Sharma S.</t>
  </si>
  <si>
    <t>Bhardwaj, Shambhavi (57223124529); Poongodi, T. (57188842079); Dixit, Ashutosh (57223140756); Sharma, Smita (57222629149)</t>
  </si>
  <si>
    <t>57223124529; 57188842079; 57223140756; 57222629149</t>
  </si>
  <si>
    <t>Proceedings of 2nd International Conference on Innovative Practices in Technology and Management, ICIPTM 2022</t>
  </si>
  <si>
    <t>https://www.scopus.com/inward/record.uri?eid=2-s2.0-85129400337&amp;doi=10.1109%2fICIPTM54933.2022.9754194&amp;partnerID=40&amp;md5=20acc6b57694da5fcb64ca4f618ea914</t>
  </si>
  <si>
    <t>Voting is the backbone of democracy and the fundamental right of every citizen. BlockChain based Election is like a boon for every nation through which the election can be conducted digitally, Unlike those old (paper based) and traditional (EVM) voting systems it makes the whole process of election safe, smooth and easy. In this era of Covid-19 this Block chain enabled election is the need of the hour, People can cast votes from their own space just with the help of a mobile phone or a computer, Security would get enhanced and threats like EVM hacking, Chaos at election booth would reduce drastically just by the implementation of this advanced voting system. Personal ID's and unique keys would be provided to each and every eligible voter which can't be tampered at any cost. It has two modules to make the entire project look consolidated and unified. First module is the Election Commission who could be liable for undertaking it, appending concerned everyone competing for the voting attached under blockchain. User end will be the resident's component where every eligible voter can choose a leader according to their separate Constituent sitting and the votes would get registered on the blockchain to make it tamper protected. © 2022 IEEE.</t>
  </si>
  <si>
    <t>2-s2.0-85129400337</t>
  </si>
  <si>
    <t>Banerjee A.</t>
  </si>
  <si>
    <t>Banerjee, Aritra (57219787100)</t>
  </si>
  <si>
    <t>57219787100</t>
  </si>
  <si>
    <t>A Fully Anonymous e-Voting Protocol Employing Universal Zk-SNARKs and Smart Contracts</t>
  </si>
  <si>
    <t>320 LNNS</t>
  </si>
  <si>
    <t>10.1007/978-3-030-86162-9_35</t>
  </si>
  <si>
    <t>https://www.scopus.com/inward/record.uri?eid=2-s2.0-85115226067&amp;doi=10.1007%2f978-3-030-86162-9_35&amp;partnerID=40&amp;md5=12e95bb47cccff25a9cb9a175f0c766a</t>
  </si>
  <si>
    <t>The idea of smart contracts has been around for a long time. The introduction of Ethereum has taken the concept of smart contracts to new heights because of its integration with Blockchain technology. As a result, the applications of smart contracts have also surged in areas such as e-Voting, Insurance, Crowdfunding, etc. In this paper, we aim to present the construction of a “Fully Anonymous e-Voting” protocol using the concepts of zkHawk and Zcash. zkHawk is a novel smart contract protocol designed during this Ph.D. that improves upon the Hawk protocol by solving the underlying anonymity problem of a trusted manager. We will leverage the concept of zk-SNARKs in Zcash to carry out the voting phase of the election and the zkHawk smart contract protocol to tally the results of the election. The voting phase employing Zcash will be initially designed with Non-Universal zk-SNARKs and improved upon with Universal zk-SNARKs. © 2022, The Author(s), under exclusive license to Springer Nature Switzerland AG.</t>
  </si>
  <si>
    <t>2-s2.0-85115226067</t>
  </si>
  <si>
    <t>Gupta S.; Gupta K.K.; Shukla P.K.; Shrivas M.K.</t>
  </si>
  <si>
    <t>Gupta, Sweta (57748624000); Gupta, Kamlesh Kumar (59077570400); Shukla, Piyush Kumar (56599752300); Shrivas, Mahendra Kumar (57204718757)</t>
  </si>
  <si>
    <t>57748624000; 59077570400; 56599752300; 57204718757</t>
  </si>
  <si>
    <t>ICPC2T 2022 - 2nd International Conference on Power, Control and Computing Technologies, Proceedings</t>
  </si>
  <si>
    <t>https://www.scopus.com/inward/record.uri?eid=2-s2.0-85132195203&amp;doi=10.1109%2fICPC2T53885.2022.9776966&amp;partnerID=40&amp;md5=aa2b621a5a08f9f369b8382782181536</t>
  </si>
  <si>
    <t>Voting is a well-proven method of democratizing human societies and achieving consensus to avoid any conflicts. The unbiased trusted third parties are involved to conduct and administer the voting. However, in the past, various incidents of misconduct and biases were reported in the voting process. The blockchain eliminates the need for any trusted third party by using consensus algorithms and smart contracts, hence is the best fit to conduct voting as blockchain provides tamperproof, transparent, secure, and auditable voting solutions. Blockchain uses public-private key cryptography to ensure end-to-end encryption and uses hash functions and hashes to tamperproof voting ledgers. Quantum computing is going to be a major threat to the blockchain as current public-private key cryptography and hash functions are being used in almost all blockchains and Distributed Ledger Technologies (DLTs) belonging to the Pre-quantum cryptography era. This research article critically reviews the advancement and current state of blockchain-based online voting systems, their features, and challenges along with advancements in quantum computing, post-quantum cryptography. This research article proposes a system design of a voting system on the blockchain using post-quantum cryptography along with systematic and critical views and conclusions towards quantum-resistant blockchain for a future online voting system in the post-quantum cryptography era.  © 2022 IEEE.</t>
  </si>
  <si>
    <t>2-s2.0-85132195203</t>
  </si>
  <si>
    <t>Savitha R.; Ashwini K.B.; Prashanth K.</t>
  </si>
  <si>
    <t>Savitha, R. (57226011877); Ashwini, K.B. (57211493933); Prashanth, K. (57704662600)</t>
  </si>
  <si>
    <t>57226011877; 57211493933; 57704662600</t>
  </si>
  <si>
    <t>Blockchain Based Online Voting System</t>
  </si>
  <si>
    <t>ECS Transactions</t>
  </si>
  <si>
    <t>107</t>
  </si>
  <si>
    <t>10.1149/10701.13195ecst</t>
  </si>
  <si>
    <t>https://www.scopus.com/inward/record.uri?eid=2-s2.0-85130519411&amp;doi=10.1149%2f10701.13195ecst&amp;partnerID=40&amp;md5=997ba81a451553d40654396d12484a12</t>
  </si>
  <si>
    <t>Digital voting is the use of electronic device such as voting machines or an internet browser to cast vote. It has disadvantages like security of data, potential attacks such as DoS and DDoS attack. One way to solve these security credentials problems is through the blockchain technology. Blockchain technology embraces a decentralized system, and the entire database is owned by many users that overcome the disadvantage of centralized system. The existing system has many security, confidentiality, and anonymity issues. These issues can be resolved by using Blockchain Technology. Here in the proposed system Ethereum blockchain is used which enables Smart Contracts. Smart contracts can be written with Solidity, which is Object Oriented Programming language. The outcome of the project is it provide privacy by keeping individual's vote secrete by providing a unique transaction id to each voter. Eligibility is made once to vote, and Transaction will be highly secure and encrypted. © The Electrochemical Society</t>
  </si>
  <si>
    <t>2-s2.0-85130519411</t>
  </si>
  <si>
    <t>Lee C.-H.; Neo H.-F.; Teo C.-C.</t>
  </si>
  <si>
    <t>Lee, Chia-Hao (57951708800); Neo, Han-Foon (10738906000); Teo, Chuan-Chin (36574432000)</t>
  </si>
  <si>
    <t>57951708800; 10738906000; 36574432000</t>
  </si>
  <si>
    <t>Secure E-Voting System based on Blockchain Technology</t>
  </si>
  <si>
    <t>Journal of System and Management Sciences</t>
  </si>
  <si>
    <t>10.33168/JSMS.2022.0508</t>
  </si>
  <si>
    <t>https://www.scopus.com/inward/record.uri?eid=2-s2.0-85141197907&amp;doi=10.33168%2fJSMS.2022.0508&amp;partnerID=40&amp;md5=71bb6b152381d031c8c6d6d2288885ea</t>
  </si>
  <si>
    <t>Voting is absolutely important in a democratic society as it gives people a right and a chance to express their voices and opinions. Regardless of whether it is a national election or an internal business decision, a fairness voting process must be uphold. However, there are some situations where the losing party might use electoral fraud as a controversy and disagree with the results. In this research, blockchain technology is proposed to be used to create a secure e-voting system. Blockchain allows digital information to be recorded and distributed, but not edited. Hence, by protecting the anonymity of the vote details, this small piece of high-value data would be stored in the blockchain to make sure it is immutable. Ultimately, the proposed e-voting system is able to avoid any fraud or manipulation. © 2022, Success Culture Press. All rights reserved.</t>
  </si>
  <si>
    <t>2-s2.0-85141197907</t>
  </si>
  <si>
    <t>Vijeya Kaveri V.; Meenakshi V.; Ananth S.; Akshayavarshini P.; KavyaShree B.</t>
  </si>
  <si>
    <t>Vijeya Kaveri, V. (56565591000); Meenakshi, V. (56902433300); Ananth, S. (57921013100); Akshayavarshini, P. (57921267900); KavyaShree, B. (57921137500)</t>
  </si>
  <si>
    <t>56565591000; 56902433300; 57921013100; 57921267900; 57921137500</t>
  </si>
  <si>
    <t>3rd International Conference on Electronics and Sustainable Communication Systems, ICESC 2022 - Proceedings</t>
  </si>
  <si>
    <t>https://www.scopus.com/inward/record.uri?eid=2-s2.0-85139556442&amp;doi=10.1109%2fICESC54411.2022.9885278&amp;partnerID=40&amp;md5=5c4e95039676d612258a7090788f1bf0</t>
  </si>
  <si>
    <t>In this digital era, developing a secure as well as democratically responsible vote casting system is becoming an increasingly challenging task. This research study attempts to integrate the blockchain technology to develop a secured and distributed electronic voting system. The primary objective of this research study is to develop a decentralized voting system, which can easily support an open, rational, and easily verifiable democratic plan. The obtain results prove that the proposed smart and reliable electronic voting machine is beneficial for the current and future democratic framework by implementing an essential E-vote casting features along with a provision to allow the citizens to change/update their vote within the given time slot.  © 2022 IEEE.</t>
  </si>
  <si>
    <t>2-s2.0-85139556442</t>
  </si>
  <si>
    <t>Danwar S.H.; Mahar J.A.; Kiran A.</t>
  </si>
  <si>
    <t>Danwar, Shahid Hussain (57211199476); Mahar, Javed Ahmed (23005657900); Kiran, Aneela (57478497200)</t>
  </si>
  <si>
    <t>57211199476; 23005657900; 57478497200</t>
  </si>
  <si>
    <t>A Framework for e-Voting System Based on Blockchain and Distributed Ledger Technologies</t>
  </si>
  <si>
    <t>Computers, Materials and Continua</t>
  </si>
  <si>
    <t>72</t>
  </si>
  <si>
    <t>10.32604/cmc.2022.023846</t>
  </si>
  <si>
    <t>https://www.scopus.com/inward/record.uri?eid=2-s2.0-85125834430&amp;doi=10.32604%2fcmc.2022.023846&amp;partnerID=40&amp;md5=16bbf7c8098d099c595753d35c6a9955</t>
  </si>
  <si>
    <t>Election allows the voter of a country to select the most suitable group of candidates to run the government. Election in Pakistan is simply paper-based method but some certain political and socio-economic issues turn that simple process in complicated and disputes once. Solutions of such problems are consisting of many methods including the e-voting system. The e-voting system facilitates the voters to cast their votes by electronic means with very easy and convenient way. This also allows maintaining the security and secrecy of the voter along with election process. Electronic voting reduces the human-involvement throughout the process from start to the end. Such system is not established yet in Pakistan. Hence, every election is disputed always. In this paper we proposed the framework of an e-voting system and simulation with the use of blockchain ledger technology. The proposed framework owns the capacity to deal with ballots in Pakistan. The novelty of the framework is that the e-voting system is linked to National Database and Registration Authority (NADRA) database which assures voter’s validation. The fundamental requirements were kept in consideration during the performance evaluation of the system. The results are processed and depicted specially with reference to the number of voters and voting stations, real time of vote casting, network bandwidth and controlling principles. The results support the decision makers and guide them in the foundation and customization of an e-voting system in Pakistan. © 2022 Tech Science Press. All rights reserved.</t>
  </si>
  <si>
    <t>2-s2.0-85125834430</t>
  </si>
  <si>
    <t>Li Y.; Susilo W.; Yang G.; Yu Y.; Liu D.; Du X.; Guizani M.</t>
  </si>
  <si>
    <t>Li, Yannan (55961810800); Susilo, Willy (6602119732); Yang, Guomin (55338799300); Yu, Yong (55628587839); Liu, Dongxi (35208475800); Du, Xiaojiang (8371278000); Guizani, Mohsen (7004750176)</t>
  </si>
  <si>
    <t>55961810800; 6602119732; 55338799300; 55628587839; 35208475800; 8371278000; 7004750176</t>
  </si>
  <si>
    <t>https://www.scopus.com/inward/record.uri?eid=2-s2.0-85123678492&amp;doi=10.1109%2fTDSC.2020.2979856&amp;partnerID=40&amp;md5=0f89c87069d1adf60a45bd0aa890023c</t>
  </si>
  <si>
    <t>The Internet of Things (IoT) is experiencing explosive growth and has gained extensive attention from academia and industry in recent years. However, most of the existing IoT infrastructures are centralized, which may cause the issues of unscalability and single-point-of-failure. Consequently, decentralized IoT has been proposed by taking advantage of the emerging technology called blockchain. Voting systems are widely adopted in IoT, for example a leader election in wireless sensor networks. Self-tallying voting systems are alternatives to unsuitable, traditional centralized voting systems in decentralized IoT. Unfortunately, self-tallying voting systems inherently suffer from fairness issues, such as adaptive and abortive issues caused by malicious voters. To address these issues, in this article, we introduce a framework of the self-tallying voting system in decentralized IoT based on blockchain. We propose a concrete construction and prove that the proposed system satisfies all the security requirements, including fairness, dispute-freeness, and maximal ballot secrecy. We simulate the algorithms on a laptop, an Android phone, and a Raspberry Pi to test the time consumption and evaluate the gas cost of each algorithm in a private blockchain as well. The implementation results demonstrate the practicability of our system.  © 2004-2012 IEEE.</t>
  </si>
  <si>
    <t>2-s2.0-85123678492</t>
  </si>
  <si>
    <t>Ohammah K.L.; Thomas S.; Obadiah A.; Mohammed S.; Lolo Y.S.</t>
  </si>
  <si>
    <t>Ohammah, Kelechi L. (57796248600); Thomas, Sadiq (55805396400); Obadiah, Ali (56964272000); Mohammed, Sadiq (57796698500); Lolo, Yusuf Sahabi (57796698600)</t>
  </si>
  <si>
    <t>57796248600; 55805396400; 56964272000; 57796698500; 57796698600</t>
  </si>
  <si>
    <t>Proceedings of the 2022 IEEE Nigeria 4th International Conference on Disruptive Technologies for Sustainable Development, NIGERCON 2022</t>
  </si>
  <si>
    <t>https://www.scopus.com/inward/record.uri?eid=2-s2.0-85133970188&amp;doi=10.1109%2fNIGERCON54645.2022.9803127&amp;partnerID=40&amp;md5=82f9400268cd9ea2a57790dedd682eed</t>
  </si>
  <si>
    <t>Public elections are a basic tenet of representative democracy but most current voting methods e.g., Ballot-based voting and Electronic Voting Machines are riddled with drawbacks such as a lack of trust from voters and poor voter turnouts. Blockchain voting addresses the limitations in these legacy-voting methods by serving as a secure, easy, and cost-effective alternative to these voting methods while also having various other upsides (like quicker vote tallying). This paper analyses the underlying technology of Blockchain and compares various proposed implementations available to date  © 2022 IEEE.</t>
  </si>
  <si>
    <t>2-s2.0-85133970188</t>
  </si>
  <si>
    <t>Bhavani G.L.; Ramu M.; Gupta S.; Akula S.P.; Gomathi S.; Yadav A.</t>
  </si>
  <si>
    <t>Bhavani, G. Lakshmi (57866021500); Ramu, M. (57211298362); Gupta, Sonali (55557956900); Akula, Sai Parichit (57336459400); Gomathi, S. (57216789365); Yadav, Aryamaan (57422716100)</t>
  </si>
  <si>
    <t>57866021500; 57211298362; 55557956900; 57336459400; 57216789365; 57422716100</t>
  </si>
  <si>
    <t>https://www.scopus.com/inward/record.uri?eid=2-s2.0-85136929581&amp;doi=10.1109%2fICIEM54221.2022.9853068&amp;partnerID=40&amp;md5=4a7fb28d8f03c6a67f2d39c103e7b4f8</t>
  </si>
  <si>
    <t>An atmosphere is referred by the smart city, in which every available asset and current improvements are conveyed in an orderly and shrewd manner. Insightful detectors (Internet-of-Things (IoT) components) functioning in tandem along 5G innovation have been continually proving to be more inevitable and successful in achieving clients' desires. In the various IoT application conditions, e-voting a ballot has been the key use to IoT, which propels this to the advanced level to the development of smart city innovations. During generalized usages, each of the components have been estimated as pleasant as well as trustworthy. Anyhow, during the practice, uninvited guests can disrupt gadgets in order to operate perniciously to the point of corruption of the organization's administrations. As a result, the protection and security flaws in e-casting a ballot framework, in particular, create a huge concern where gate crashers might use numerous hacks to manipulate the surveys. As a result, the prospective test in distinguishing appropriate IoT components by spiteful with recording the certain parameters over a friendly streamlining agent to establish a real correspondence atmosphere. Furthermore, to prevent future changes to information collected by intelligence gadgets, a BC has been assisted, where squares about entire genuine IoT components have been documented. This paper describes a safe as well as generalized method of e-voting, a ballot using BC IoT, having a goal of identifying also the solution of different risks posed with a gate crasher at different stages. Furthermore, in accepting the scheduled instrument, this has been tested counter to several safety boundaries like information adjustment, DoS as well as DDoS attacks, along with the validation time.  © 2022 IEEE.</t>
  </si>
  <si>
    <t>2-s2.0-85136929581</t>
  </si>
  <si>
    <t>Kshetri N.; Bhushal C.S.; Pandey P.S.; Vasudha</t>
  </si>
  <si>
    <t>Kshetri, Naresh (57223613174); Bhushal, Chandra Sekhar (58002521800); Pandey, Purnendu Shekhar (57209610452); Vasudha (57214722431)</t>
  </si>
  <si>
    <t>57223613174; 58002521800; 57209610452; 57214722431</t>
  </si>
  <si>
    <t>BCT-CS: Blockchain Technology Applications for Cyber Defense and Cybersecurity: A Survey and Solutions</t>
  </si>
  <si>
    <t>International Journal of Advanced Computer Science and Applications</t>
  </si>
  <si>
    <t>10.14569/IJACSA.2022.0131140</t>
  </si>
  <si>
    <t>https://www.scopus.com/inward/record.uri?eid=2-s2.0-85143862855&amp;doi=10.14569%2fIJACSA.2022.0131140&amp;partnerID=40&amp;md5=50f93ec87bda0fa6f000abbfaa5199e1</t>
  </si>
  <si>
    <t>Blockchain technology has now emerged as a ground-breaking technology with possible solutions to applications from securing smart cities to e-voting systems. Although it started as a digital currency or cryptocurrency, bitcoin, there is no doubt that blockchain is influencing and will influence business and society more in the near future. We present a comprehensive survey of how blockchain technology is applied to provide security over the web and to counter ongoing threats as well as increasing cybercrimes and cyber-attacks. During the review, we also investigate how blockchain can affect cyber data and information over the web. Our contributions included the following: (i) summarizing the Blockchain architecture and models for cybersecurity (ii) classifying and discussing recent and relevant works for cyber countermeasures using blockchain (iii) analyzing the main challenges and obstacles of blockchain technology in response to cyber defense and cybersecurity and (iv) recommendations for improvement and future research on the integration of blockchain with cyber defense. © 2022,International Journal of Advanced Computer Science and Applications. All Rights Reserved.</t>
  </si>
  <si>
    <t>2-s2.0-85143862855</t>
  </si>
  <si>
    <t>Dave N.; Shah N.; Joshi P.; Shah K.</t>
  </si>
  <si>
    <t>Dave, Nisarg (59024356200); Shah, Neev (57212799514); Joshi, Paritosh (57868181600); Shah, Kaushal (57191625358)</t>
  </si>
  <si>
    <t>59024356200; 57212799514; 57868181600; 57191625358</t>
  </si>
  <si>
    <t>Secured E-voting System Through Blockchain Technology</t>
  </si>
  <si>
    <t>10.1007/978-981-19-2894-9_19</t>
  </si>
  <si>
    <t>https://www.scopus.com/inward/record.uri?eid=2-s2.0-85137037826&amp;doi=10.1007%2f978-981-19-2894-9_19&amp;partnerID=40&amp;md5=8ccd289a24fb928f97f556b584834eba</t>
  </si>
  <si>
    <t>Election is the heart and soul of any democratic country. Hence, it is mandatory that elections should be conducted in a safe and secure environment. Also it is the duty of voters to present themselves on the Election Day. However, there are various security issues with present-day election processes like fake voting and vote tampering. Also, there is an issue of low voter turnout especially during a pandemic. Such issues can be solved by blockchain technology. The architecture of blockchain technology makes it difficult to alter data, or alter votes, and attack on the blockchain itself which makes it secure and reliable. Furthermore, voters could cast their vote from the comfort of their home which is helpful in a pandemic which leads to a healthy voter turnout. Blockchain could very well be the future of how a country conducts its elections. © 2022, The Author(s), under exclusive license to Springer Nature Singapore Pte Ltd.</t>
  </si>
  <si>
    <t>2-s2.0-85137037826</t>
  </si>
  <si>
    <t>Priscilla R.; Kathrine G.J.W.; Rubavathi M.; Sruthi Krithika T.</t>
  </si>
  <si>
    <t>Priscilla, R. (55002714200); Kathrine, G. Jaspher Willsie (57130545500); Rubavathi, M. (57841433800); Sruthi Krithika, T. (57841723600)</t>
  </si>
  <si>
    <t>55002714200; 57130545500; 57841433800; 57841723600</t>
  </si>
  <si>
    <t>Blockchain-Based Decentralized E-Voting System Using Smart Contract</t>
  </si>
  <si>
    <t>905</t>
  </si>
  <si>
    <t>10.1007/978-981-19-2177-3_46</t>
  </si>
  <si>
    <t>https://www.scopus.com/inward/record.uri?eid=2-s2.0-85135833315&amp;doi=10.1007%2f978-981-19-2177-3_46&amp;partnerID=40&amp;md5=3944f0ab56b20361152d30c833994787</t>
  </si>
  <si>
    <t>In any evolved and growing world, elections should be obvious. This excessive degree of transparency promotes a way of life of accountability. Voting performs an essential position in constructing a democratic society in any country. The modern-day vote casting device entails voter residents who can solidify their votes at distinct vote casting booths, which calls for a massive quantity of time and budget. Open vote casting strengthens openness and integrity in organizational governance. An excessive degree of participation in any election regularly suggests a healthy party. E-vote casting or digital vote casting may be described as a voter who can report his or her vote electronically in a stable manner. In different words, the definition of e-Voting: Electronic vote casting (e-Voting) may be described as a web primarily based totally software program device wherein vote casting, voter effects evaluation of political elections is ruled through information and communication technology (ICT) generation at the least at some point of the vote casting and effects evaluation process. Blockchains used in cryptocurrency can be used to validate the vote transactions from their start to their destination. © 2022, The Author(s), under exclusive license to Springer Nature Singapore Pte Ltd.</t>
  </si>
  <si>
    <t>2-s2.0-85135833315</t>
  </si>
  <si>
    <t>Punith M.S.; Shukla R.; Yadav S.</t>
  </si>
  <si>
    <t>Punith, M.S. (57983960300); Shukla, Rachel (57982783700); Yadav, Sudha (56438721600)</t>
  </si>
  <si>
    <t>57983960300; 57982783700; 56438721600</t>
  </si>
  <si>
    <t>International Conference on Edge Computing and Applications, ICECAA 2022 - Proceedings</t>
  </si>
  <si>
    <t>https://www.scopus.com/inward/record.uri?eid=2-s2.0-85142765764&amp;doi=10.1109%2fICECAA55415.2022.9936071&amp;partnerID=40&amp;md5=1e2e646a11f9037ceb6bae70e349f05e</t>
  </si>
  <si>
    <t>Technology is extremely important in everyday life. With the rising use of technology, new invention and breakthroughs have brought about a significant transformation in democracy. Elections influence a country's future. Even the world's most powerful democracies are burdened by a defective voting system. The biggest flaws in the existing voting system include election rigging, hacking, manipulation, and polling booth capture. Blockchain is a new, decentralized, and distributed technology that focuses on high security. Implementing voting through blockchain might remove current voting system issues. Blockchain is a strong tool because of its smart contracts and several features that outperform older systems. Smart contracts are significant bits of code that must be inserted into blockchain and implemented according to the plan in all phases of the blockchain update process. Online voting has become a talk and subject in the world of internet services. The blockchain appears to be a promising option for application in the construction of safer, more secure voting system. A voting application system has been created as a smart transaction in this project to examine the use of blockchain to construct distributed electronic voting systems. © 2022 IEEE.</t>
  </si>
  <si>
    <t>2-s2.0-85142765764</t>
  </si>
  <si>
    <t>Torre L.M.J.D.; Mengoy R.V.M.; Quindoza R.E.E.; Tamondong N.J.S.; Tubola O.D.</t>
  </si>
  <si>
    <t>Torre, Lloyd Mar J. Dela (57991569400); Mengoy, Renz Vincent M. (57991671500); Quindoza, Rowin Edward E. (57991612300); Tamondong, Nathalie Jane S. (57991631000); Tubola, Orland D. (57991569500)</t>
  </si>
  <si>
    <t>57991569400; 57991671500; 57991612300; 57991631000; 57991569500</t>
  </si>
  <si>
    <t>PUPVOTE: Blockchain-Based Voting System Using NEAR Protocol</t>
  </si>
  <si>
    <t>2022-October</t>
  </si>
  <si>
    <t>10.1109/ICTC55196.2022.9952594</t>
  </si>
  <si>
    <t>https://www.scopus.com/inward/record.uri?eid=2-s2.0-85143256385&amp;doi=10.1109%2fICTC55196.2022.9952594&amp;partnerID=40&amp;md5=2ecff6dec888032d106409aa4950676b</t>
  </si>
  <si>
    <t>University student elections are usually held using paper ballots [2] or online survey forms [4]-[7] where security is a concern [8]. This paper presents the creation of a blockchain-based voting system as a solution for the security issues of university student council elections. Blockchain is a type of distributed ledger technology where security is improved by storing transactions in several independent storages [10] [11]. In this study, NEAR Protocol was used in creating the voting system. It was simulated in the NEAR Testnet and as-pect was used to check the smart contract operation. Finally, ISO 25010 was used to check the overall performance of the voting system. As-pect testing showed that the smart contract works as intended and the voting system passed the ISO 25010 product quality evaluation.  © 2022 IEEE.</t>
  </si>
  <si>
    <t>2-s2.0-85143256385</t>
  </si>
  <si>
    <t>Jangada A.; Dadlani N.; Raina S.; Sooraj V.S.; Buchade A.R.</t>
  </si>
  <si>
    <t>Jangada, Atharva (57976434600); Dadlani, Nimish (57977048600); Raina, Sanchit (57976192100); Sooraj, V.S. (58681960800); Buchade, A.R. (35753028000)</t>
  </si>
  <si>
    <t>57976434600; 57977048600; 57976192100; 58681960800; 35753028000</t>
  </si>
  <si>
    <t>2022 IEEE International Conference on Blockchain and Distributed Systems Security, ICBDS 2022</t>
  </si>
  <si>
    <t>https://www.scopus.com/inward/record.uri?eid=2-s2.0-85142443555&amp;doi=10.1109%2fICBDS53701.2022.9936022&amp;partnerID=40&amp;md5=ad8e1183055314ceefb7b716d427ded5</t>
  </si>
  <si>
    <t>The revolutionary concept of blockchain, the technology behind the popular cryptocurrency Bitcoin and its successors, has ushered in a new era in the Internet and online services. While most people focus only on cryptocurrencies when they think about Blockchain, in fact many administrative activities and day-to-day services are managed offline and/or privately are now being securely transferred to the Internet as online services. Electronic Voting is one of the trending and important aspect of online services. Traditional voting systems in our country include the use of ballots at polling stations or EVM's (Electronic Voting Machine). The ballot system is prone to tampering, whereas EVM's being a centralised system, are prone to hacking. We aim to offer a more secure, transparent, safer, cheaper and easier to use alternative to the above methods of voting, by making use of the revolutionary Blockchain technology. Smart contracts are meaningful pieces of code that are incorporated into the Blockchain and implemented on schedule at each stage of the Blockchain update. Ethereum and its network is one of the most convenient due to its stability, wide usability and smart contract logic. In this work, we will be implementing and testing a prototype of an E-Voting application using Ethereum Wallet and Solidity language as a smart contract for the Ethereum network.  © 2022 IEEE.</t>
  </si>
  <si>
    <t>2-s2.0-85142443555</t>
  </si>
  <si>
    <t>Choudhari R.; Shivakumar M.; Nandavar S.; Maigur S.; Siddamal S.V.; Budihal S.V.; Pattanshetti S.M.</t>
  </si>
  <si>
    <t>Choudhari, Rishikesh (57658946800); Shivakumar, M. (57660199200); Nandavar, Shreyas (57222125784); Maigur, Shruti (57659883500); Siddamal, Saroja V. (24823082800); Budihal, Suneeta V. (23984409200); Pattanshetti, Shrishail M. (57659883600)</t>
  </si>
  <si>
    <t>57658946800; 57660199200; 57222125784; 57659883500; 24823082800; 23984409200; 57659883600</t>
  </si>
  <si>
    <t>Decentralized and Secured Voting System with Blockchain Technology</t>
  </si>
  <si>
    <t>848</t>
  </si>
  <si>
    <t>10.1007/978-981-16-9089-1_14</t>
  </si>
  <si>
    <t>https://www.scopus.com/inward/record.uri?eid=2-s2.0-85129322499&amp;doi=10.1007%2f978-981-16-9089-1_14&amp;partnerID=40&amp;md5=00cd92c4e2c49f10933fd173e3e194f5</t>
  </si>
  <si>
    <t>Blockchain-based e-voting is a secured web-based voting software system. There are many voting systems that are in practice over the years like the ballot paper voting system, postal ballots and EVM system. All the mentioned systems do not ensure the safety of the votes and the trust that the voters have to put in. A Blockchain is a cryptographically connected peer-to-peer network of computers called nodes. Blockchain is the decentralized distributed technology used to create a secure voting system. All the data is secured in the public ledger by cryptographic hashing and is validated by a consensus algorithm. The Truffle framework is used for implementation, testing and deployment. Smart contract is built using Ether as security tokens. Smart contract deploys blockchain incorporating system logic written in a solidity programming language. Ganache is used as a virtual Ethereum client. © 2022, The Author(s), under exclusive license to Springer Nature Singapore Pte Ltd.</t>
  </si>
  <si>
    <t>2-s2.0-85129322499</t>
  </si>
  <si>
    <t>Enzo L.P.; Rodrigo G.M.; Juan F.M.</t>
  </si>
  <si>
    <t>Enzo, Lizama Paredes (57984676700); Rodrigo, Guadalupe Medina (57984849100); Juan, Flores Moroco (57984676800)</t>
  </si>
  <si>
    <t>57984676700; 57984849100; 57984676800</t>
  </si>
  <si>
    <t>Proceedings of the 2022 IEEE Engineering International Research Conference, EIRCON 2022</t>
  </si>
  <si>
    <t>https://www.scopus.com/inward/record.uri?eid=2-s2.0-85142791114&amp;doi=10.1109%2fEIRCON56026.2022.9934824&amp;partnerID=40&amp;md5=f3829d945c63ef38faf6e4acce2de3c6</t>
  </si>
  <si>
    <t>Voting is an essential part of a democratic process, from scholarly elections to presidential elections the voting process represents the choice of most voters. However, over time there have been many alerts and reports of fraud cases during important voting events using a traditional process and, as a result, the community and population have been affected in different ways. In this paper, we present Boxting, an internet-based solution using blockchain technology to boost transparency and security in elections. The main proposal of this research it's to replace traditional processes that are vulnerable to different types of fraud such as pre-filled or dumped ballot boxes, identity theft, vote rigging, vote buying, or electronic systems crashes. This new approach uses blockchain to ensure the immutability of sent data and seeks to provide confidence to electors by guaranteeing that their votes will not be changed over time. Boxting testing results in real scenarios show that this approach fits with the elections use case and it's cost-efficient compared with the current process and could be easily implemented at large-scale voting scenarios.  © 2022 IEEE.</t>
  </si>
  <si>
    <t>2-s2.0-85142791114</t>
  </si>
  <si>
    <t>Rajawat A.S.; Goyal S.B.; Bedi P.; Malik S.; Neagu B.C.; Raboaca M.S.; Verma C.</t>
  </si>
  <si>
    <t>Rajawat, Anand Singh (55059678500); Goyal, S.B. (57221110119); Bedi, Pradeep (57220895432); Malik, Shilpa (58001007600); Neagu, Bogdan Constantin (8636105000); Raboaca, Maria Simona (57205523105); Verma, Chaman (57201620719)</t>
  </si>
  <si>
    <t>55059678500; 57221110119; 57220895432; 58001007600; 8636105000; 57205523105; 57201620719</t>
  </si>
  <si>
    <t>EPE 2022 - Proceedings of the 2022 12th International Conference and Exposition on Electrical and Power Engineering</t>
  </si>
  <si>
    <t>https://www.scopus.com/inward/record.uri?eid=2-s2.0-85143769717&amp;doi=10.1109%2fEPE56121.2022.9959765&amp;partnerID=40&amp;md5=6291627d95954cf9220da16b717a7353</t>
  </si>
  <si>
    <t>A recent poll suggests that a lot of people don't vote because they feel like they already have too much to do. This is because of many things, like the fact that everyone has to go to a polling place, wait in a long line, and be mentally and physically tired before they can vote. We have pushed for people to be able to vote online, but there are a growing number of problems and risks that could come with this. When websites are attacked by things like phishing, it might be hard to log in. With the help of Visual Cryptography (VC), We proposed Visual Cryptography and Blockchain for Protecting Against Phishing Attacks on Electronic Voting Systems we made a voting system that lets people discuss and decide on important business ideas without giving away any information.  © 2022 IEEE.</t>
  </si>
  <si>
    <t>2-s2.0-85143769717</t>
  </si>
  <si>
    <t>Chen J.; Wang Y.; Huang Z.; Ruan C.; Hu C.</t>
  </si>
  <si>
    <t>Chen, Jiannan (57953390200); Wang, Ying (57200310930); Huang, Zhaohui (55502129100); Ruan, Conghao (57219166371); Hu, Chunqiang (55224734400)</t>
  </si>
  <si>
    <t>57953390200; 57200310930; 55502129100; 57219166371; 55224734400</t>
  </si>
  <si>
    <t>A Decentralized Public Auditing Scheme for Secure Cloud Storage Based on Blockchain</t>
  </si>
  <si>
    <t>Wireless Communications and Mobile Computing</t>
  </si>
  <si>
    <t>3688164</t>
  </si>
  <si>
    <t>10.1155/2022/3688164</t>
  </si>
  <si>
    <t>https://www.scopus.com/inward/record.uri?eid=2-s2.0-85141233421&amp;doi=10.1155%2f2022%2f3688164&amp;partnerID=40&amp;md5=7367753edc8281f065aeb786c717324b</t>
  </si>
  <si>
    <t>The cloud storage service has brought great convenience to the customer, which can save massive storage and computation resources via outsourcing the data to cloud service provider (CSP). However, the security issues are the biggest challenge such as data integrity. The user can verify the integrity of outsourced data through a remote data auditing solution without retrieving original data from cloud, however, the auditing procedure has heavy computational overhead, which employs third party auditor (TPA) to conduct auditing task on behalf of users. In this paper, we propose a decentralized public auditing scheme for cloud storage based on blockchain, which removes TPA and increases the number of CSP, the auditing task was assigned to multiple CSPs, and the blockchain technology was used to record the audit process. Meanwhile, the structure of e-voting system is utilized to realize the audit result statistics of multiple CSPs via smart contract, which enhanced the credibility and stability of final auditing result. The theoretical analysis and experimental results demonstrate that proposed scheme is secure and efficient.  © 2022 Jiannan Chen et al.</t>
  </si>
  <si>
    <t>2-s2.0-85141233421</t>
  </si>
  <si>
    <t>Publication Type</t>
  </si>
  <si>
    <t>Book Authors</t>
  </si>
  <si>
    <t>Book Editors</t>
  </si>
  <si>
    <t>Book Group Authors</t>
  </si>
  <si>
    <t>Author Full Names</t>
  </si>
  <si>
    <t>Book Author Full Names</t>
  </si>
  <si>
    <t>Group Authors</t>
  </si>
  <si>
    <t>Article Title</t>
  </si>
  <si>
    <t>Source Title</t>
  </si>
  <si>
    <t>Book Series Title</t>
  </si>
  <si>
    <t>Book Series Subtitle</t>
  </si>
  <si>
    <t>Conference Title</t>
  </si>
  <si>
    <t>Conference Date</t>
  </si>
  <si>
    <t>Conference Location</t>
  </si>
  <si>
    <t>Conference Sponsor</t>
  </si>
  <si>
    <t>Conference Host</t>
  </si>
  <si>
    <t>Keywords Plus</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</si>
  <si>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</si>
  <si>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</si>
  <si>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</si>
  <si>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</si>
  <si>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</si>
  <si>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</si>
  <si>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</si>
  <si>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</si>
  <si>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</si>
  <si>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</si>
  <si>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</si>
  <si>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</si>
  <si>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</si>
  <si>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</si>
  <si>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</si>
  <si>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 City</t>
  </si>
  <si>
    <t>Publisher Address</t>
  </si>
  <si>
    <t>eISSN</t>
  </si>
  <si>
    <t>Journal ISO Abbreviation</t>
  </si>
  <si>
    <t>Publication Date</t>
  </si>
  <si>
    <t>Part Number</t>
  </si>
  <si>
    <t>Supplement</t>
  </si>
  <si>
    <t>Special Issue</t>
  </si>
  <si>
    <t>Meeting Abstract</t>
  </si>
  <si>
    <t>Article Number</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</si>
  <si>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</si>
  <si>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</si>
  <si>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</si>
  <si>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</si>
  <si>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</si>
  <si>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</si>
  <si>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</si>
  <si>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</si>
  <si>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</si>
  <si>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</si>
  <si>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</si>
  <si>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</si>
  <si>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</si>
  <si>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</si>
  <si>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</si>
  <si>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</si>
  <si>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Yao, JY; Yang, B; Wang, T; Zhang, WZ</t>
  </si>
  <si>
    <t>Yao, Jingyu; Yang, Bo; Wang, Tao; Zhang, Wenzheng</t>
  </si>
  <si>
    <t>CHINESE JOURNAL OF ELECTRONICS</t>
  </si>
  <si>
    <t>English</t>
  </si>
  <si>
    <t>Electronic voting systems; Smart contracts; Blockchains; Cryptocurrency; Electronic voting; Homomorphic encryption; Standards; Self-tallying; Electronic voting system; Distributed voting; Smart contract</t>
  </si>
  <si>
    <t>For electronic voting (e-voting) with a trusted authority, the ballots may be discarded or tampered, so it is attractive to eliminate the dependence on the trusted party. An e-voting protocol, where the final voting result can be calculated by any entity, is known as self-tallying e-voting protocol. To the best of our knowledge, addressing both abortive issue and adaptive issue simultaneously is still an open problem in self-tallying e-voting protocols. Combining Ethereum blockchain with cryptographic technologies, we present a decentralized self-tallying e-voting protocol. We solve the above problem efficiently by utilizing optimized Group Encryption Scheme and standard Exponential ElGamal Cryptosystem. We use zero-knowledge proof and homomorphic encryption to protect votes' secrecy and achieve self-tallying. All ballots can be verified by anyone and the final voting result can be calculated by any entity. In addition, using the paradigm of score voting and 1-out-of-$k$ proof, our e-voting system is suitable for a wide range of application scenarios. Experiments show that our protocol is more competitive and more suitable for large-scale voting.</t>
  </si>
  <si>
    <t>[Yao, Jingyu; Yang, Bo; Wang, Tao] Shaanxi Normal Univ, Sch Comp Sci, Xian 710119, Peoples R China; [Yao, Jingyu; Wang, Tao] Xidian Univ, State Key Lab Integrated Serv Networks, Xian 710119, Peoples R China; [Wang, Tao; Zhang, Wenzheng] Sci &amp; Technol Commun Secur Lab, Chengdu 610041, Peoples R China</t>
  </si>
  <si>
    <t>Shaanxi Normal University; Xidian University</t>
  </si>
  <si>
    <t>Yao, JY (corresponding author), Shaanxi Normal Univ, Sch Comp Sci, Xian 710119, Peoples R China.;Yao, JY (corresponding author), Xidian Univ, State Key Lab Integrated Serv Networks, Xian 710119, Peoples R China.</t>
  </si>
  <si>
    <t>jingyuyao@snnu.edu.cn; byang@snnu.edu.cn; water@snnu.edu.cn; zwz85169038@sina.com</t>
  </si>
  <si>
    <t>National Natural Science Foundation of China [U20012052]; Foundation of Science and Technology on Communication Security Laboratory of China [61421030108022110]; Open Fund of the State Key Laboratory of Integrated Services Networks, Xidian University [ISN23-23]; Key Research and Development Program of Shaanxi [2023-YB-GY-214]</t>
  </si>
  <si>
    <t>National Natural Science Foundation of China(National Natural Science Foundation of China (NSFC)); Foundation of Science and Technology on Communication Security Laboratory of China; Open Fund of the State Key Laboratory of Integrated Services Networks, Xidian University; Key Research and Development Program of Shaanxi</t>
  </si>
  <si>
    <t>This work was supported by the National Natural Science Foundation of China (Grant No. U20012052),the Foundation of Science and Technology on Communication Security Laboratory of China (Grant No.61421030108022110), the Open Fund of the State Key Laboratory of Integrated Services Networks, Xidian University (Grant No. ISN23-23), and the Key Research and Development Program of Shaanxi (Grant No. 2023-YB-GY-214).</t>
  </si>
  <si>
    <t>IEEE-INST ELECTRICAL ELECTRONICS ENGINEERS INC</t>
  </si>
  <si>
    <t>PISCATAWAY</t>
  </si>
  <si>
    <t>445 HOES LANE, PISCATAWAY, NJ 08855-4141 USA</t>
  </si>
  <si>
    <t>1022-4653</t>
  </si>
  <si>
    <t>CHINESE J ELECTRON</t>
  </si>
  <si>
    <t>Chin. J. Electron.</t>
  </si>
  <si>
    <t>JUL</t>
  </si>
  <si>
    <t>http://dx.doi.org/10.23919/cje.2023.00.233</t>
  </si>
  <si>
    <t>Engineering, Electrical &amp; Electronic</t>
  </si>
  <si>
    <t>Science Citation Index Expanded (SCI-EXPANDED)</t>
  </si>
  <si>
    <t>Engineering</t>
  </si>
  <si>
    <t>ZV2C6</t>
  </si>
  <si>
    <t>WOS:001277987300007</t>
  </si>
  <si>
    <t>View Full Record in Web of Science</t>
  </si>
  <si>
    <t>Ihm, YS; Kim, SH</t>
  </si>
  <si>
    <t>Ihm, Young-Sung; Kim, Seung-Hee</t>
  </si>
  <si>
    <t>IEICE TRANSACTIONS ON INFORMATION AND SYSTEMS</t>
  </si>
  <si>
    <t>blockchain; online voting; smart contract; electronic voting</t>
  </si>
  <si>
    <t>This paper presents the design, implementation, and verification of a blockchain-based online electronic voting system that ensures accuracy and reliability in electronic voting and its application to various types of voting using blockchain technologies, such as distributed ledgers and smart contracts. Specifically, in this study, the connection between the electronic voting system and blockchain nodes is simplified using the REST API design, and the voting opening and counting information is designed to store the latest values in the distributed ledger in JSON format, using a smart contract that cannot be falsified. The developed electronic voting system can provide blockchain authentication, secret voting, forgery prevention, ballot verification, and push notification functions, all of which are currently not supported in existing services. Furthermore, the developed system demonstrates excellence on all evaluation items, including 101 transactions per second (TPS) of blockchain online authentication, 57.6 TPS of secret voting services, 250 TPS of forgery prevention cases, 547 TPS of read transaction processing, and 149 TPS of write transaction processing, along with 100% ballot verification service, secret ballot authentication, and encryption accuracy. Functional and performance verifications were obtained through an external test certification agency in South Korea. Our design allows for blockchain authentication, non-forgery of ballot counting data, and secret voting through blockchain-based distributed ledger technology. In addition, we demonstrate how existing electronic voting systems can be easily converted to blockchain-based electronic voting systems by applying a blockchain-linked REST API. This study greatly contributes to enabling electronic voting using blockchain technology through cost reductions, information restoration, prevention of misrepresentation, and transparency enhancement for a variety of different forms of voting.</t>
  </si>
  <si>
    <t>[Ihm, Young-Sung; Kim, Seung-Hee] Korea Univ Technol &amp; Educ, 1600 Chungjeol Ro, Cheonan 31243, Chungnam Provin, South Korea</t>
  </si>
  <si>
    <t>Korea University of Technology &amp; Education</t>
  </si>
  <si>
    <t>Kim, SH (corresponding author), Korea Univ Technol &amp; Educ, 1600 Chungjeol Ro, Cheonan 31243, Chungnam Provin, South Korea.</t>
  </si>
  <si>
    <t>sh.kim@koreatech.ac.kr</t>
  </si>
  <si>
    <t>Kim, Seung-Hee/ADG-8561-2022</t>
  </si>
  <si>
    <t>Kim, Seung-Hee/0000-0001-6312-9846</t>
  </si>
  <si>
    <t>IEICE-INST ELECTRONICS INFORMATION COMMUNICATION ENGINEERS</t>
  </si>
  <si>
    <t>TOKYO</t>
  </si>
  <si>
    <t>KIKAI-SHINKO-KAIKAN BLDG, 3-5-8, SHIBA-KOEN, MINATO-KU, TOKYO, 105-0011, JAPAN</t>
  </si>
  <si>
    <t>0916-8532</t>
  </si>
  <si>
    <t>1745-1361</t>
  </si>
  <si>
    <t>IEICE T INF SYST</t>
  </si>
  <si>
    <t>IEICE Trans. Inf. Syst.</t>
  </si>
  <si>
    <t>AUG</t>
  </si>
  <si>
    <t>http://dx.doi.org/10.1587/transinf.2021EDK0005</t>
  </si>
  <si>
    <t>Computer Science, Information Systems; Computer Science, Software Engineering</t>
  </si>
  <si>
    <t>Computer Science</t>
  </si>
  <si>
    <t>3O4YN</t>
  </si>
  <si>
    <t>gold</t>
  </si>
  <si>
    <t>WOS:000836845200001</t>
  </si>
  <si>
    <t>Peelam, MS; Kumar, G; Shah, KJ; Chamola, V</t>
  </si>
  <si>
    <t>Peelam, Mritunjay Shall; Kumar, Gaurav; Shah, Kunjan; Chamola, Vinay</t>
  </si>
  <si>
    <t>EXPERT SYSTEMS</t>
  </si>
  <si>
    <t>blockchain; decentralized; digital democracy; elections; electronic voting; Ethereum</t>
  </si>
  <si>
    <t>Online voting is gaining traction in contemporary society to reduce costs and boost voter turnout, allowing individuals to cast their ballots from anywhere with an internet connection. This innovation is cautiously met due to the inherent security risks, where a single vulnerability can lead to widespread vote manipulation. Blockchain technology has emerged as a promising solution to address these concerns and create a trustworthy electoral process. Blockchain offers a decentralized network of nodes that enhances transparency, security, and verifiability. Its distributed ledger and non-repudiation features make it a compelling alternative to traditional electronic voting systems, ensuring the integrity of elections. To further bolster the security of online voting, we propose DemocracyGuard platform on the Ethereum blockchain, which incorporates facial recognition technology to authenticate voters. By leveraging these advancements, DemocracyGuard aims to provide a secure and resilient platform for online voting, paving the way for its broader adoption and revolutionizing the electoral landscape.</t>
  </si>
  <si>
    <t>[Peelam, Mritunjay Shall; Kumar, Gaurav; Shah, Kunjan; Chamola, Vinay] BITS Pilani, Dept Elect &amp; Elect Engn, Pilani 333031, India</t>
  </si>
  <si>
    <t>Birla Institute of Technology &amp; Science Pilani (BITS Pilani)</t>
  </si>
  <si>
    <t>Peelam, MS (corresponding author), BITS Pilani, Dept Elect &amp; Elect Engn, Pilani 333031, India.</t>
  </si>
  <si>
    <t>mritunjay.peelam@pilani.bits-pilani.ac.in</t>
  </si>
  <si>
    <t>Chamola, Vinay/0000-0002-6730-3060; Peelam, Mritunjay/0000-0002-8022-3815; Kumar, Gaurav/0009-0002-4457-8333</t>
  </si>
  <si>
    <t>WILEY</t>
  </si>
  <si>
    <t>HOBOKEN</t>
  </si>
  <si>
    <t>111 RIVER ST, HOBOKEN 07030-5774, NJ USA</t>
  </si>
  <si>
    <t>0266-4720</t>
  </si>
  <si>
    <t>1468-0394</t>
  </si>
  <si>
    <t>EXPERT SYST</t>
  </si>
  <si>
    <t>Expert Syst.</t>
  </si>
  <si>
    <t>FEB</t>
  </si>
  <si>
    <t>http://dx.doi.org/10.1111/exsy.13694</t>
  </si>
  <si>
    <t>Computer Science, Artificial Intelligence; Computer Science, Theory &amp; Methods</t>
  </si>
  <si>
    <t>Q2E3T</t>
  </si>
  <si>
    <t>hybrid</t>
  </si>
  <si>
    <t>WOS:001290213800001</t>
  </si>
  <si>
    <t>Ahn, B</t>
  </si>
  <si>
    <t>Ahn, Byeongtae</t>
  </si>
  <si>
    <t>SUSTAINABILITY</t>
  </si>
  <si>
    <t>blockchain; electronic voting; smart contract; fraudulent voting; Ethereum</t>
  </si>
  <si>
    <t>BLOCKCHAIN; CHINA</t>
  </si>
  <si>
    <t>Today's online voting systems pose security concerns and cannot be used for public elections, while offline voting costs significantly more. As a result, a decentralized electronic voting system is emerging, backed by blockchain technology. With blockchain technology applied to online voting, the system can guarantee transparency and confidentiality because individual voter information and aggregate information are stored in a distributed fashion. Due to its decentralized nature, a blockchain-based voting system is more secure than the existing central server-based online voting system. In this study, an Ethereum-based electronic voting system was developed. This system resolves the issue of fraudulent voting by enhancing the safety and reliability of the electronic voting system.</t>
  </si>
  <si>
    <t>[Ahn, Byeongtae] Anyang Univ, Liberal &amp; Arts Coll, Anyang 14028, South Korea</t>
  </si>
  <si>
    <t>Anyang University</t>
  </si>
  <si>
    <t>Ahn, B (corresponding author), Anyang Univ, Liberal &amp; Arts Coll, Anyang 14028, South Korea.</t>
  </si>
  <si>
    <t>hnbt@anyang.ac.kr</t>
  </si>
  <si>
    <t>Ahn, Byeong-Tae/0000-0003-3431-9493</t>
  </si>
  <si>
    <t>BASEL</t>
  </si>
  <si>
    <t>ST ALBAN-ANLAGE 66, CH-4052 BASEL, SWITZERLAND</t>
  </si>
  <si>
    <t>2071-1050</t>
  </si>
  <si>
    <t>SUSTAINABILITY-BASEL</t>
  </si>
  <si>
    <t>MAR</t>
  </si>
  <si>
    <t>http://dx.doi.org/10.3390/su14052917</t>
  </si>
  <si>
    <t>Green &amp; Sustainable Science &amp; Technology; Environmental Sciences; Environmental Studies</t>
  </si>
  <si>
    <t>Science Citation Index Expanded (SCI-EXPANDED); Social Science Citation Index (SSCI)</t>
  </si>
  <si>
    <t>Science &amp; Technology - Other Topics; Environmental Sciences &amp; Ecology</t>
  </si>
  <si>
    <t>ZR4RC</t>
  </si>
  <si>
    <t>WOS:000767771200001</t>
  </si>
  <si>
    <t>AlAbri, R; Shaikh, AK; Ali, S; Al-Badi, AH</t>
  </si>
  <si>
    <t>AlAbri, Raya; Shaikh, Abdul Khalique; Ali, Saqib; Al-Badi, Ali Hamad</t>
  </si>
  <si>
    <t>INTERNATIONAL JOURNAL OF ELECTRONIC GOVERNMENT RESEARCH</t>
  </si>
  <si>
    <t>Blockchain Technology; Democracy; E-Voting System; Hyperledger; Oman; SWOT Analysis</t>
  </si>
  <si>
    <t>SYSTEM; TRUST</t>
  </si>
  <si>
    <t>Blockchain technology provides a stable spot in electronic voting systems by providing a transparent platform for an election that prevents the failures faced by the traditional electronic voting systems and makes it a more accurate and secure platform for voting. However, little attention has been paid to the possible impacts of new technological disruptions on politics and the electoral systems. The main goal of this paper is to design a framework for electronic voting systems using blockchain technology. To achieve this goal, the paper outlines these three objectives: (1) to explore and identify the challenges in existing voting systems, (2) to identify the methods that could enhance the security and privacy of the electoral voting systems using blockchain technology, and (3) to design a framework for electronic voting systems that use blockchain technology in order to address the flaws in current voting systems. A mixed approach is applied in this study to explore the opportunities and challenges of the blockchain voting system and design the framework accordingly.</t>
  </si>
  <si>
    <t>[AlAbri, Raya; Ali, Saqib] Sultan Qaboos Univ, Muscat, Oman; [Shaikh, Abdul Khalique] Sultan Qaboos Univ, Dept Informat Syst, Muscat, Oman; [Al-Badi, Ali Hamad] Gulf Coll, Acad Affairs &amp; Res, Seeb, Oman</t>
  </si>
  <si>
    <t>Sultan Qaboos University; Sultan Qaboos University</t>
  </si>
  <si>
    <t>Shaikh, AK (corresponding author), Sultan Qaboos Univ, Dept Informat Syst, Muscat, Oman.</t>
  </si>
  <si>
    <t>Khalique, Dr Shaikh/AAV-1208-2021; Ali, Saqib/J-6759-2013; Al-Badi, Ali/AAR-4810-2021</t>
  </si>
  <si>
    <t>IGI GLOBAL</t>
  </si>
  <si>
    <t>HERSHEY</t>
  </si>
  <si>
    <t>701 E CHOCOLATE AVE, STE 200, HERSHEY, PA 17033-1240 USA</t>
  </si>
  <si>
    <t>1548-3886</t>
  </si>
  <si>
    <t>1548-3894</t>
  </si>
  <si>
    <t>INT J ELECTRON GOV R</t>
  </si>
  <si>
    <t>Int. J. Electron. Gov. Res.</t>
  </si>
  <si>
    <t>http://dx.doi.org/10.4018/IJEGR.298203</t>
  </si>
  <si>
    <t>Information Science &amp; Library Science</t>
  </si>
  <si>
    <t>Emerging Sources Citation Index (ESCI)</t>
  </si>
  <si>
    <t>2H8FT</t>
  </si>
  <si>
    <t>WOS:000814525500003</t>
  </si>
  <si>
    <t>Farooq, MS; Iftikhar, U; Khelifi, A</t>
  </si>
  <si>
    <t>Farooq, Muhammad Shoaib; Iftikhar, Usman; Khelifi, Adel</t>
  </si>
  <si>
    <t>IEEE ACCESS</t>
  </si>
  <si>
    <t>Blockchains; Peer-to-peer computing; Consensus algorithm; Smart contracts; Licenses; Robustness; Privacy; E-polling; voting system; blockchain application; blockchain voting; E-voting; electoral system; blockchain; cryptographic hash; secure voting</t>
  </si>
  <si>
    <t>A widespread mistrust towards the traditional voting system has made democratic voting in any country very critical. People have seen their fundamental rights being violated. Other digital voting systems have been challenged due to a lack of transparency. Most voting systems are not transparent enough; this makes it very difficult for the government to gain voters' trust. The reason behind the failure of the traditional and current digital voting system is that it can be easily exploited. The primary objective is to resolve problems of the traditional and digital voting system, which include any kind of mishap or injustice during the process of voting. Blockchain technology can be used in the voting system to have a fair election and reduce injustice. The physical voting systems have many flaws in it as well as the digital voting systems are not perfect enough to be implemented on large scale. This appraises the need for a solution to secure the democratic rights of the people. This article presents a platform based on modern technology blockchain that provides maximum transparency and reliability of the system to build a trustful relationship between voters and election authorities. The proposed platform provides a framework that can be implemented to conduct voting activity digitally through blockchain without involving any physical polling stations. Our proposed framework supports a scalable blockchain, by using flexible consensus algorithms. The Chain Security Algorithm applied in the voting system makes the voting transaction more secure. Smart contracts provide a secure connection between the user and the network while executing a transaction in the chain. The security of the blockchain based voting system has also been discussed. Additionally, encryption of transactions using cryptographic hash and prevention of attack 51% on the blockchain has also been elaborated. Furthermore, the methodology for carrying out blockchain transactions during the process of voting has been elaborated using Blockchain Finally, the performance evaluation of the proposed system shows that the system can be implemented in a large-scale population.</t>
  </si>
  <si>
    <t>[Farooq, Muhammad Shoaib] Univ Management &amp; Technol, Dept Comp Sci, Lahore 54000, Pakistan; [Iftikhar, Usman] Univ Management &amp; Technol, Dept Software Engn, Lahore 54000, Pakistan; [Khelifi, Adel] Abu Dhabi Univ, Dept Comp Sci &amp; Informat Technol, Abu Dhabi, U Arab Emirates</t>
  </si>
  <si>
    <t>University of Management &amp; Technology (UMT); University of Management &amp; Technology (UMT); Abu Dhabi University</t>
  </si>
  <si>
    <t>Farooq, MS (corresponding author), Univ Management &amp; Technol, Dept Comp Sci, Lahore 54000, Pakistan.</t>
  </si>
  <si>
    <t>shoaib.farooq@umt.edu.pk</t>
  </si>
  <si>
    <t>Farooq, Muhammad/AAC-8760-2020; IFTIKHAR, USMAN/GVS-2270-2022</t>
  </si>
  <si>
    <t>Iftikhar, Usman/0000-0002-9197-0525; FAROOQ, Muhammad Shoaib/0000-0003-3263-2646; Farooq, Muhammad Shoaib/0000-0002-4095-8868</t>
  </si>
  <si>
    <t>http://dx.doi.org/10.1109/ACCESS.2022.3180168</t>
  </si>
  <si>
    <t>Computer Science, Information Systems; Engineering, Electrical &amp; Electronic; Telecommunications</t>
  </si>
  <si>
    <t>Computer Science; Engineering; Telecommunications</t>
  </si>
  <si>
    <t>2A3BQ</t>
  </si>
  <si>
    <t>WOS:000809381300001</t>
  </si>
  <si>
    <t>ul Hassan, CA; Hammad, M; Iqbal, J; Hussain, S; Ullah, SS; AlSalman, H; Mosleh, MAA; Arif, M</t>
  </si>
  <si>
    <t>ul Hassan, Ch Anwar; Hammad, Muhammad; Iqbal, Jawaid; Hussain, Saddam; Ullah, Syed Sajid; AlSalman, Hussain; Mosleh, Mogeeb A. A.; Arif, Muhammad</t>
  </si>
  <si>
    <t>SCIENTIFIC PROGRAMMING</t>
  </si>
  <si>
    <t>Developing an electronic voting system that meets the practical needs of administrators has been a difficult task for a long time. Now, blockchain technologies solve this problem by providing a distributed ledger with immutable, encrypted, and secure transactions. Distributed ledger technologies are an interesting technological leap in the field of data innovation, transparency, and trustability. In public blockchain, distributed ledger technology is widely used. The blockchain technology can be used in an almost infinite number of ways to benefit from sharing economies. The purpose of this study is to assess how blockchain may be utilized to build electronic voting systems that can be used as a service. The purpose of electronic voting systems is explained in this article, as are the technological and legal limitations of employing blockchain as a service. Then, using blockchain as a foundation, we propose a new electronic voting system that fixes the flaws we observed. In general, this paper evaluates the capabilities of distributed ledger technologies by depicting a contextual investigation in order to fine-tune the process of political election decisions and employing a blockchain-based application that improves security and lowers the cost of conducting nationwide elections.</t>
  </si>
  <si>
    <t>[ul Hassan, Ch Anwar; Hammad, Muhammad; Iqbal, Jawaid] Capital Univ Sci &amp; Technol, Dept Comp Sci, Islamabad, Pakistan; [Hussain, Saddam] Univ Brunei Darussalam, Sch Digital Sci, Jalan Tungku Link, BE-1410 Gadong, Brunei; [Ullah, Syed Sajid] Villanova Univ, Dept Elect &amp; Comp Engn, Villanova, PA 19085 USA; [AlSalman, Hussain] King Saud Univ, Dept Comp Sci, Coll Comp &amp; Informat Sci, Riyadh 11543, Saudi Arabia; [Mosleh, Mogeeb A. A.] Taiz Univ, Fac Engn &amp; Informat Technol, Taizi 6803, Yemen; [Arif, Muhammad] Univ Lahore, Dept Comp Sci &amp; Informat Technol, Lahore, Pakistan</t>
  </si>
  <si>
    <t>Capital University of Science &amp; Technology; University Brunei Darussalam; Villanova University; King Saud University; Taiz University; University of Lahore</t>
  </si>
  <si>
    <t>Hussain, S (corresponding author), Univ Brunei Darussalam, Sch Digital Sci, Jalan Tungku Link, BE-1410 Gadong, Brunei.;Mosleh, MAA (corresponding author), Taiz Univ, Fac Engn &amp; Informat Technol, Taizi 6803, Yemen.</t>
  </si>
  <si>
    <t>anwarchaudary@gmail.com; muhammad.hammad@cust.edu.pk; jawaid5825@gmail.com; saddamicup1993@gmail.com; sullah1@villanova.edu; halsalman@ksu.edu.sa; mogeebmosleh@taiz.edu.ye; muhammad.arif@cs.uol.edu.pk</t>
  </si>
  <si>
    <t>Iqbal, Jawaid/JBJ-4178-2023; Sajid Ullah, Syed/AAU-7591-2020; ARIF, MUHAMMAD/AAK-9573-2021; Hassan, Ch Anwar ul/H-2313-2017; MOSLEH, MOGEEB/G-6217-2011</t>
  </si>
  <si>
    <t>Hassan, Ch Anwar ul/0000-0002-9952-8854; Iqbal, Dr.Jawaid/0000-0002-5045-7485; MOSLEH, MOGEEB/0000-0001-5094-5561; Ullah, Syed Sajid/0000-0002-5406-0389</t>
  </si>
  <si>
    <t>King Saud University, Riyadh, Saudi Arabia [RSP-2021/244]</t>
  </si>
  <si>
    <t>King Saud University, Riyadh, Saudi Arabia(King Saud University)</t>
  </si>
  <si>
    <t>This research was supported by the Researchers Supporting Project number (RSP-2021/244), King Saud University, Riyadh, Saudi Arabia.</t>
  </si>
  <si>
    <t>HINDAWI LTD</t>
  </si>
  <si>
    <t>LONDON</t>
  </si>
  <si>
    <t>ADAM HOUSE, 3RD FLR, 1 FITZROY SQ, LONDON, W1T 5HF, ENGLAND</t>
  </si>
  <si>
    <t>1058-9244</t>
  </si>
  <si>
    <t>1875-919X</t>
  </si>
  <si>
    <t>SCI PROGRAMMING-NETH</t>
  </si>
  <si>
    <t>Sci. Program.</t>
  </si>
  <si>
    <t>JAN 13</t>
  </si>
  <si>
    <t>http://dx.doi.org/10.1155/2022/1383007</t>
  </si>
  <si>
    <t>Computer Science, Software Engineering</t>
  </si>
  <si>
    <t>0W6PX</t>
  </si>
  <si>
    <t>WOS:000789147900002</t>
  </si>
  <si>
    <t>Danwar, SH; Mahar, JA; Kiran, A</t>
  </si>
  <si>
    <t>Danwar, Shahid Hussain; Mahar, Javed Ahmed; Kiran, Aneela</t>
  </si>
  <si>
    <t>CMC-COMPUTERS MATERIALS &amp; CONTINUA</t>
  </si>
  <si>
    <t>Simulation modeling; e-voting system; blockchain technology; distributed ledger</t>
  </si>
  <si>
    <t>SECURE</t>
  </si>
  <si>
    <t>Election allows the voter of a country to select the most suitable group of candidates to run the government. Election in Pakistan is simply paper-based method but some certain political and socio-economic issues turn that simple process in complicated and disputes once. Solutions of such problems are consisting of many methods including the e-voting system. The e-voting system facilitates the voters to cast their votes by electronic means with very easy and convenient way. This also allows maintaining the security and secrecy of the voter along with election process. Electronic voting reduces the human-involvement throughout the process from start to the end. Such system is not established yet in Pakistan. Hence, every election is disputed always. In this paper we proposed the framework of an e-voting system and simulation with the use of blockchain ledger technology. The proposed framework owns the capacity to deal with ballots in Pakistan. The novelty of the framework is that the e-voting system is linked to National Database and Registration Authority (NADRA) database which assures voter's validation. The fundamental requirements were kept in consideration during the performance evaluation of the system. The results are processed and depicted specially with reference to the number of voters and voting stations, real time of vote casting, network bandwidth and controlling principles. The results support the decision makers and guide them in the foundation and customization of an e-voting system in Pakistan.</t>
  </si>
  <si>
    <t>[Danwar, Shahid Hussain; Mahar, Javed Ahmed; Kiran, Aneela] Shah Abdul Latif Univ, Inst Comp Sci, Khairpur 66020, Sindh, Pakistan</t>
  </si>
  <si>
    <t>Shah Abdul Latif University</t>
  </si>
  <si>
    <t>Mahar, JA (corresponding author), Shah Abdul Latif Univ, Inst Comp Sci, Khairpur 66020, Sindh, Pakistan.</t>
  </si>
  <si>
    <t>mahar.javed@salu.edu.pk</t>
  </si>
  <si>
    <t>TECH SCIENCE PRESS</t>
  </si>
  <si>
    <t>HENDERSON</t>
  </si>
  <si>
    <t>871 CORONADO CENTER DR, SUTE 200, HENDERSON, NV 89052 USA</t>
  </si>
  <si>
    <t>1546-2218</t>
  </si>
  <si>
    <t>1546-2226</t>
  </si>
  <si>
    <t>CMC-COMPUT MATER CON</t>
  </si>
  <si>
    <t>CMC-Comput. Mat. Contin.</t>
  </si>
  <si>
    <t>http://dx.doi.org/10.32604/cmc.2022.023846</t>
  </si>
  <si>
    <t>Computer Science, Information Systems; Materials Science, Multidisciplinary</t>
  </si>
  <si>
    <t>Computer Science; Materials Science</t>
  </si>
  <si>
    <t>ZL0OC</t>
  </si>
  <si>
    <t>WOS:000763378900025</t>
  </si>
  <si>
    <t>Spanos, A; Kantzavelou, I</t>
  </si>
  <si>
    <t>Spanos, Achilleas; Kantzavelou, Ioanna</t>
  </si>
  <si>
    <t>WIRELESS NETWORKS</t>
  </si>
  <si>
    <t>EtherVote; Blockchain; e-Voting; Ethereum; Smart contract; Metamask</t>
  </si>
  <si>
    <t>Conventional electing procedures cannot fulfill advanced requirements in modern times. Secure electronic voting systems have been a concern of many researchers for years to replace traditional practices. Decentralized approaches, such as Blockchain technology, are essential to provide compulsory guarantees for secure voting platforms, that hold the properties of transparency, immutability, and confidentiality. This paper presents EtherVote, a secure decentralized electronic voting system, which is based on the Ethereum Blockchain network. The EtherVote is a serverless e-voting model, relying solely on Ethereum and smart contracts, that does not include a database, and thus it enhances security and privacy. The model incorporates an effective method for voter registration and identification to strengthen security. The main properties of EtherVote include encrypted votes, efficiency in handling elections with numerous participants, and simplicity. The system is tested and evaluated, vulnerabilities and possible attacks are exposed through a security analysis, and anonymity, integrity, and unlinkability are retained.</t>
  </si>
  <si>
    <t>[Spanos, Achilleas; Kantzavelou, Ioanna] Univ West Attica, Dept Informat &amp; Comp Engn, Athens 12243, Greece</t>
  </si>
  <si>
    <t>University of West Attica</t>
  </si>
  <si>
    <t>Spanos, A; Kantzavelou, I (corresponding author), Univ West Attica, Dept Informat &amp; Comp Engn, Athens 12243, Greece.</t>
  </si>
  <si>
    <t>cs161048@uniwa.gr; ikantz@uniwa.gr</t>
  </si>
  <si>
    <t>Kantzavelou, Ioanna/AAP-7328-2021</t>
  </si>
  <si>
    <t>This work was partially funded by the University of West Attica.</t>
  </si>
  <si>
    <t>SPRINGER</t>
  </si>
  <si>
    <t>DORDRECHT</t>
  </si>
  <si>
    <t>VAN GODEWIJCKSTRAAT 30, 3311 GZ DORDRECHT, NETHERLANDS</t>
  </si>
  <si>
    <t>1022-0038</t>
  </si>
  <si>
    <t>1572-8196</t>
  </si>
  <si>
    <t>WIREL NETW</t>
  </si>
  <si>
    <t>Wirel. Netw.</t>
  </si>
  <si>
    <t>http://dx.doi.org/10.1007/s11276-024-03818-x</t>
  </si>
  <si>
    <t>W9A2O</t>
  </si>
  <si>
    <t>Green Submitted</t>
  </si>
  <si>
    <t>WOS:001285688000001</t>
  </si>
  <si>
    <t>Tu, SF; Hsu, CS; You, BL</t>
  </si>
  <si>
    <t>Tu, Shu-Fen; Hsu, Ching-Sheng; You, Bo-Long</t>
  </si>
  <si>
    <t>INTERNATIONAL ARAB JOURNAL OF INFORMATION TECHNOLOGY</t>
  </si>
  <si>
    <t>Blockchain; biometric; distributed ledger; e-voting</t>
  </si>
  <si>
    <t>Electronic voting (e-voting) improves the convenience of voting and the efficiency of vote counting. With the rise of blockchain technology, many studies have proposed e-voting systems using blockchain technology. Most of them consider the usage scenario of remote voting and pay less attention to that of voting conducted at polling stations. In view of this research gap, this study proposed a blockchain-based system for e-voting at polling stations. We designed a system process integrating blockchain technology and voter's biometrics to prevent data tampering and imposter voting. In addition, the blockchain platform adopted in our proposed system is Hyperledger Fabric (HF). Therefore, based on the HF framework, we specified how to deploy a blockchain network customized for this study. Finally, this study provided a property analysis of the proposed system and implemented a simulation system. In conclusion, the proposed system meets the requirements e-voting from two aspects. First, in terms of technology, our system adopted blockchain, digital signature, and biometric identification to achieve eligibility and immutability. Second, in terms of system process, the roles of government agencies and inspectors are incorporated to achieve transparency, receipt-freeness and accessibility.</t>
  </si>
  <si>
    <t>[Tu, Shu-Fen] Chinese Culture Univ, Dept Informat Management, Taipei, Taiwan; [Hsu, Ching-Sheng; You, Bo-Long] Ming Chuan Univ, Dept Informat Management, Taipei, Taiwan</t>
  </si>
  <si>
    <t>Chinese Culture University; Ming Chuan University</t>
  </si>
  <si>
    <t>Tu, SF (corresponding author), Chinese Culture Univ, Dept Informat Management, Taipei, Taiwan.</t>
  </si>
  <si>
    <t>dsf3@ulive.pccu.edu.tw; cshsu@mailmcu.edu.tw; wgh1747pop9@gmail.com</t>
  </si>
  <si>
    <t>ZARKA PRIVATE UNIV</t>
  </si>
  <si>
    <t>ZARQA</t>
  </si>
  <si>
    <t>COLL COMPUTING &amp; INFORMATION SOC, PO BOX 132222, ZARQA, 13132, JORDAN</t>
  </si>
  <si>
    <t>1683-3198</t>
  </si>
  <si>
    <t>INT ARAB J INF TECHN</t>
  </si>
  <si>
    <t>Int. Arab J. Inf. Technol.</t>
  </si>
  <si>
    <t>SEP</t>
  </si>
  <si>
    <t>http://dx.doi.org/10.34028/iajit/20/5/13</t>
  </si>
  <si>
    <t>Computer Science, Artificial Intelligence; Computer Science, Information Systems; Engineering, Electrical &amp; Electronic</t>
  </si>
  <si>
    <t>Computer Science; Engineering</t>
  </si>
  <si>
    <t>KL7U0</t>
  </si>
  <si>
    <t>WOS:001180194100013</t>
  </si>
  <si>
    <t>Sallal, M; De Fréin, R; Malik, A</t>
  </si>
  <si>
    <t>Sallal, Muntadher; de Frein, Ruairi; Malik, Ali</t>
  </si>
  <si>
    <t>FUTURE INTERNET</t>
  </si>
  <si>
    <t>verifiable voting; online voting; Selene; distributed ledger technology</t>
  </si>
  <si>
    <t>Privacy and verifiability are crucial security requirements in e-voting systems and combining them is considered to be a challenge given that they seem to be contradictory. On one hand, privacy means that cast votes cannot be traced to the corresponding voters. On the other hand, linkability of voters and their votes is a requirement of verifiability which has the consequence that a voter is able to check their vote in the election result. These two contradictory features can be addressed by adopting privacy-preserving cryptographic primitives, which at the same time as achieving privacy, achieve verifiability. Many end-to-end schemes that support verifiability and privacy have the need for some voter action. This makes ballot casting more complex for voters. We propose the PVPBC voting system, which is an e-voting system that preserves privacy and verifiability without affecting voter usability. The PVPBC voting system uses an effective and distributed method of authorization, which is based on revocable anonymity, by making use of a permissioned distributed ledger and smart contract. In addition, the underlying PVPBC voting system satisfies election verifiability using the Selene voting scheme. The Selene protocol is a verifiable e-voting protocol. It publishes votes in plaintext accompanied by tracking numbers. This enables voters to confirm that their votes have been captured correctly by the system. Numerical experiments support the claim that PVPBC scales well as a function of the number of voters and candidates. In particular, PVPBC's authorization time increases linearly as a function of the population size. The average latency associated with accessing the system also increases linearly with the voter population size. The latency incurred when a valid authentication transaction is created and sent on the DLT network is 6.275 ms. Empirical results suggest that the cost in GBP for casting and storing an encrypted ballot alongside a tracker commitment is a linear function of the number of candidates, which is an attractive aspect of PVPBC.</t>
  </si>
  <si>
    <t>[Sallal, Muntadher] Bournemouth Univ, Dept Comp &amp; Informat, Poole BH12 5BB, Dorset, England; [de Frein, Ruairi; Malik, Ali] Technol Univ Dublin, Sch Elect &amp; Elect Engn, Dublin D07 EWV4, Ireland</t>
  </si>
  <si>
    <t>Bournemouth University</t>
  </si>
  <si>
    <t>De Fréin, R (corresponding author), Technol Univ Dublin, Sch Elect &amp; Elect Engn, Dublin D07 EWV4, Ireland.</t>
  </si>
  <si>
    <t>Malik, Ali/I-9663-2019; de Frein, Ruairi/N-1723-2015</t>
  </si>
  <si>
    <t>Sallal, Dr. Muntadher/0000-0002-1755-3264; de Frein, Ruairi/0000-0002-3912-1470; MALIK, ALI/0000-0002-2866-0743</t>
  </si>
  <si>
    <t>Science Foundation Ireland [13/RC/2077_P2, 15/SIRG/3459]; Science Foundation Ireland (SFI) [15/SIRG/3459] Funding Source: Science Foundation Ireland (SFI)</t>
  </si>
  <si>
    <t>Science Foundation Ireland(Science Foundation Ireland (SFI)); Science Foundation Ireland (SFI)(Science Foundation Ireland (SFI))</t>
  </si>
  <si>
    <t>This paper has emanated from research supported in part by a Grant from Science Foundation Ireland under Grant numbers 13/RC/2077_P2 and 15/SIRG/3459.</t>
  </si>
  <si>
    <t>APR</t>
  </si>
  <si>
    <t>http://dx.doi.org/10.3390/fi15040121</t>
  </si>
  <si>
    <t>Computer Science, Information Systems</t>
  </si>
  <si>
    <t>E8FF5</t>
  </si>
  <si>
    <t>Green Accepted, gold</t>
  </si>
  <si>
    <t>WOS:000977829400001</t>
  </si>
  <si>
    <t>Paramesh, A; Kumar, GH; Roselin, SE; Deepa, R</t>
  </si>
  <si>
    <t>Paramesh, A.; Kumar, Hemrishi G.; Roselin, Ebenazer S.; Deepa, R.</t>
  </si>
  <si>
    <t>Blockchain Based Voting System</t>
  </si>
  <si>
    <t>INTERNATIONAL JOURNAL OF EARLY CHILDHOOD SPECIAL EDUCATION</t>
  </si>
  <si>
    <t>Blockchain; Smart Contract; Voting system; Decentralized application; E-voting</t>
  </si>
  <si>
    <t>Structuring an electronic voting system which fulfills the legitimate requirements of representatives has been a challenge for a long time. Conducting the free, systematic and impartial election is the vital goal of every democracy nation. Every country follows a different voting system from old paper ballot system to electronic voting system. The main problem is location and accessibility, people are suffering to go to their native place polling booth for casting their vote. This needs to be considered as every people's vote plays a significant role in deciding the right leaders. Blockchain technology offers the transparency and security requisites for the impartial election. It is a complete decentralized, immutable ledger system. The online voting system allows the voters to cast their vote from any place at any time which leads to increasing the voters participation count. The objective of the project is to create a voting system which provides transparency and security using Blockchain technology, the Python flask tool is used for setting up a local blockchain network over an network.</t>
  </si>
  <si>
    <t>[Paramesh, A.; Kumar, Hemrishi G.; Roselin, Ebenazer S.; Deepa, R.] Prince Dr K Vasudevan Coll Engn &amp; Technol, Dept Comp Sci &amp; Engn, Chennai, Tamil Nadu, India</t>
  </si>
  <si>
    <t>Paramesh, A (corresponding author), Prince Dr K Vasudevan Coll Engn &amp; Technol, Dept Comp Sci &amp; Engn, Chennai, Tamil Nadu, India.</t>
  </si>
  <si>
    <t>mailtoparamesha@gmail.com; hemrishikumarg@gmail.com; ebenazerroselin89@gmail.com; r.deepacse@princedrkvasudevan.com</t>
  </si>
  <si>
    <t>Deepa, R/AEX-6065-2022</t>
  </si>
  <si>
    <t>R, DEEPA/0000-0002-5450-0671</t>
  </si>
  <si>
    <t>ANADOLU UNIV</t>
  </si>
  <si>
    <t>ESKISEHIR</t>
  </si>
  <si>
    <t>INST FINE ARTS, ESKISEHIR, 26470, TURKEY</t>
  </si>
  <si>
    <t>1308-5581</t>
  </si>
  <si>
    <t>INT J EARLY CHILD SP</t>
  </si>
  <si>
    <t>Int. J. Early Child. Spec. Educ.</t>
  </si>
  <si>
    <t>10.9756/INTJECSE/V14I5.51</t>
  </si>
  <si>
    <t>http://dx.doi.org/10.9756/INTJECSE/V14I5.51</t>
  </si>
  <si>
    <t>Education, Special</t>
  </si>
  <si>
    <t>Education &amp; Educational Research</t>
  </si>
  <si>
    <t>3K6PQ</t>
  </si>
  <si>
    <t>WOS:000834197500002</t>
  </si>
  <si>
    <t>Majumder, S; Ray, S; Sadhukhan, D; Dasgupta, M; Das, AK; Park, Y</t>
  </si>
  <si>
    <t>IEEE OPEN JOURNAL OF THE COMMUNICATIONS SOCIETY</t>
  </si>
  <si>
    <t>Distributed ledger technology (DLT); elliptic curve discrete logarithm problem (ECDLP); practical Byzantine fault tolerant (PBFT)</t>
  </si>
  <si>
    <t>PROVABLY SECURE; KEY EXCHANGE; AUTHENTICATION; PROTOCOL; INTERNET</t>
  </si>
  <si>
    <t>[Majumder, Suman; Ray, Sangram; Sadhukhan, Dipanwita] Natl Inst Technol Sikkim, Dept Comp Sci &amp; Engn, Ravangla 737139, India; [Dasgupta, Mou] Natl Inst Technol Raipur, Dept Comp Applicat, Raipur 492010, India; [Das, Ashok Kumar] Int Inst Informat Technol, Ctr Secur Theory &amp; Algorithm Res, Hyderabad 500032, India; [Park, Youngho] Kyungpook Natl Univ, Sch Elect Engn, Daegu 41566, South Korea</t>
  </si>
  <si>
    <t>National Institute of Technology (NIT System); National Institute of Technology Sikkim; National Institute of Technology (NIT System); National Institute of Technology Raipur; International Institute of Information Technology Hyderabad; Kyungpook National University (KNU)</t>
  </si>
  <si>
    <t>Ray, S (corresponding author), Natl Inst Technol Sikkim, Dept Comp Sci &amp; Engn, Ravangla 737139, India.;Park, Y (corresponding author), Kyungpook Natl Univ, Sch Elect Engn, Daegu 41566, South Korea.</t>
  </si>
  <si>
    <t>sangram.ism@gmail.com; parkyh@knu.ac.kr</t>
  </si>
  <si>
    <t>Ray, Sangram/AAN-4668-2020; Sadhukhan, Dipanwita/AFZ-5167-2022; Das, Ashok Kumar/U-2790-2019</t>
  </si>
  <si>
    <t>Ray, Sangram/0000-0002-1920-4172; Dasgupta, Mou/0000-0002-9948-6041; Sadhukhan, Dipanwita/0000-0001-6208-3591; Das, Ashok Kumar/0000-0002-5196-9589</t>
  </si>
  <si>
    <t>Ministry of Education, Government of India</t>
  </si>
  <si>
    <t>No Statement Available</t>
  </si>
  <si>
    <t>IEEE OPEN J COMM SOC</t>
  </si>
  <si>
    <t>IEEE Open J. Commun. Soc.</t>
  </si>
  <si>
    <t>http://dx.doi.org/10.1109/OJCOMS.2023.3348468</t>
  </si>
  <si>
    <t>Engineering, Electrical &amp; Electronic; Telecommunications</t>
  </si>
  <si>
    <t>Engineering; Telecommunications</t>
  </si>
  <si>
    <t>GD5M3</t>
  </si>
  <si>
    <t>WOS:001150740500008</t>
  </si>
  <si>
    <t>Li, YN; Susilo, W; Yang, GM; Yu, Y; Liu, DX; Du, XJ; Guizani, M</t>
  </si>
  <si>
    <t>Li, Yannan; Susilo, Willy; Yang, Guomin; Yu, Yong; Liu, Dongxi; Du, Xiaojiang; Guizani, Mohsen</t>
  </si>
  <si>
    <t>IEEE TRANSACTIONS ON DEPENDABLE AND SECURE COMPUTING</t>
  </si>
  <si>
    <t>Protocols; Electronic voting; Internet of Things; Cryptography; Internet-of-things; E-voting; self-tallying; blockchain; zero-knowledge proof</t>
  </si>
  <si>
    <t>PRIVACY; SECURITY; INTERNET</t>
  </si>
  <si>
    <t>[Li, Yannan; Susilo, Willy; Yang, Guomin] Univ Wollongong, Sch Comp &amp; Informat Technol, Inst Cybersecur &amp; Cryptol, Wollongong, NSW 2522, Australia; [Yu, Yong] Shaanxi Normal Univ, Sch Comp Sci, Xian 710062, Shaanxi, Peoples R China; [Liu, Dongxi] CSIRO, Data61, Marsfield, NSW 2122, Australia; [Du, Xiaojiang] Temple Univ, Dept Comp &amp; Informat Sci, Philadelphia, PA 19122 USA; [Guizani, Mohsen] Qatar Univ, Dept Comp Sci &amp; Engn, Doha 2713, Qatar</t>
  </si>
  <si>
    <t>University of Wollongong; Shaanxi Normal University; Commonwealth Scientific &amp; Industrial Research Organisation (CSIRO); Pennsylvania Commonwealth System of Higher Education (PCSHE); Temple University; Qatar University</t>
  </si>
  <si>
    <t>Li, YN (corresponding author), Univ Wollongong, Sch Comp &amp; Informat Technol, Inst Cybersecur &amp; Cryptol, Wollongong, NSW 2522, Australia.;Yu, Y (corresponding author), Shaanxi Normal Univ, Sch Comp Sci, Xian 710062, Shaanxi, Peoples R China.</t>
  </si>
  <si>
    <t>yl738@uowmail.edu.au; wsusilo@uow.edu.au; gyang@uow.edu.au; yuyong@snnu.edu.cn; Dongxi.Liu@data61.csiro.au; dxj@ieee.org; mguizani@ieee.org</t>
  </si>
  <si>
    <t>Mohsen, Guizani/D-9103-2018; yang, yang/HGT-7999-2022; Yang, Guomin/AAB-2293-2019; Susilo, Willy/A-3724-2008; Chen, Bowen/KFB-3986-2024</t>
  </si>
  <si>
    <t>Yang, Guomin/0000-0002-4949-7738; Yu, Yong/0000-0002-0187-2439; Susilo, Willy/0000-0002-1562-5105; Li, Yannan/0000-0002-4407-9027</t>
  </si>
  <si>
    <t>National Key R&amp;D Program of China [2017YFB0802000]; National Natural Science Foundation of China [61872229, 61960206014]; National Cryptography Development Fund during the 13th Five-year Plan Period [MMJJ20170216]; Basic Research Program of Qinghai Province [2020-ZJ-701]</t>
  </si>
  <si>
    <t>National Key R&amp;D Program of China; National Natural Science Foundation of China(National Natural Science Foundation of China (NSFC)); National Cryptography Development Fund during the 13th Five-year Plan Period; Basic Research Program of Qinghai Province</t>
  </si>
  <si>
    <t>This work was supported by National Key R&amp;D Program of China (2017YFB0802000), National Natural Science Foundation of China (61872229, 61960206014), National Cryptography Development Fund during the 13th Five-year Plan Period (MMJJ20170216) and the Basic Research Program of Qinghai Province (2020-ZJ-701).</t>
  </si>
  <si>
    <t>IEEE COMPUTER SOC</t>
  </si>
  <si>
    <t>LOS ALAMITOS</t>
  </si>
  <si>
    <t>10662 LOS VAQUEROS CIRCLE, PO BOX 3014, LOS ALAMITOS, CA 90720-1314 USA</t>
  </si>
  <si>
    <t>1545-5971</t>
  </si>
  <si>
    <t>IEEE T DEPEND SECURE</t>
  </si>
  <si>
    <t>IEEE Trans. Dependable Secur. Comput.</t>
  </si>
  <si>
    <t>JAN 1</t>
  </si>
  <si>
    <t>http://dx.doi.org/10.1109/TDSC.2020.2979856</t>
  </si>
  <si>
    <t>Computer Science, Hardware &amp; Architecture; Computer Science, Information Systems; Computer Science, Software Engineering</t>
  </si>
  <si>
    <t>YG8KO</t>
  </si>
  <si>
    <t>Green Published</t>
  </si>
  <si>
    <t>WOS:000742730400010</t>
  </si>
  <si>
    <t>Revathy, G; Raj, KB; Kumar, A; Adibatti, S; Dahiya, P; Latha, TM</t>
  </si>
  <si>
    <t>Revathy, G.; Raj, K. Bhavana; Kumar, Anil; Adibatti, Spurthi; Dahiya, Priyanka; Latha, T. M.</t>
  </si>
  <si>
    <t>THEORETICAL COMPUTER SCIENCE</t>
  </si>
  <si>
    <t>E-voting; CNN; Blockchaintechnology; Securitymechanism; Deeplearning; Andballotpaper</t>
  </si>
  <si>
    <t>An Election is a method of selection of individuals to hold the public office in democracy. Ballot is basically a piece of paper that is used to cast vote during election. In ballot paper voting system each voter uses a ballot paper which is not shared and basically it is a paper printed with the name and symbols of the candidates. The Electronic Voting Machine is basically a memory recorder which records the vote casted by the voters. In this paper, main advantages of E-voting systems for country is highlighted. For constructing E-voting systems, every countries need to do great attention to Verification and Validation requirements. In this research, E-voting scheme with face recognition using deep learning technique is proposed. The process of casting vote is accomplished by blockchain technology and blind signature mechanism. The main objective of the proposed scheme is to explore the positive effects of security and safety in online voting system. (c) 2022 Elsevier B.V. All rights reserved.</t>
  </si>
  <si>
    <t>[Revathy, G.] SASTRA Deemed Univ, Sch Comp, Thanjavur, Tamilnadu, India; [Raj, K. Bhavana] Inst Publ Enterprise, Dept Management Studies, Hyderabad 500101, India; [Kumar, Anil; Dahiya, Priyanka] DIT Univ, Sch Comp, Data Sci Res Grp, Dehra Dun, India; [Adibatti, Spurthi] Govt SKSJ Inst Technol Bengaluru, Bengaluru, India; [Latha, T. M.] Ideaperch Pvt Ltd, Chennai, Tamilnadu, India</t>
  </si>
  <si>
    <t>Shanmugha Arts, Science, Technology &amp; Research Academy (SASTRA); DIT University</t>
  </si>
  <si>
    <t>Revathy, G (corresponding author), SASTRA Deemed Univ, Sch Comp, Thanjavur, Tamilnadu, India.</t>
  </si>
  <si>
    <t>revathyjayabaskar@gmail.com; bhavana_raj_83@yahoo.com; dahiyaanil@yahoo.com; Spurthi.na@gmail.com; dahiyapriyanka814@gmail.com; tmlatha2015@gmail.com</t>
  </si>
  <si>
    <t>Kumar, Anil/AAX-3222-2020; G, REVATHY/AAX-4981-2021; Kumar, Anil/F-8777-2011; Latha, Madhavi/AFU-0427-2022; Marimuthu, LATHA T M/KAM-7152-2024; , Dr K Bhavana Raj/LIG-0747-2024</t>
  </si>
  <si>
    <t>Marimuthu, LATHA T M/0000-0001-9447-4490; JAYABASKAR, REVATHY/0000-0002-0691-1687; , Dr K Bhavana Raj/0000-0002-0789-3070; kumar, Anil/0000-0003-0982-9424</t>
  </si>
  <si>
    <t>ELSEVIER</t>
  </si>
  <si>
    <t>AMSTERDAM</t>
  </si>
  <si>
    <t>RADARWEG 29, 1043 NX AMSTERDAM, NETHERLANDS</t>
  </si>
  <si>
    <t>0304-3975</t>
  </si>
  <si>
    <t>1879-2294</t>
  </si>
  <si>
    <t>THEOR COMPUT SCI</t>
  </si>
  <si>
    <t>Theor. Comput. Sci.</t>
  </si>
  <si>
    <t>AUG 10</t>
  </si>
  <si>
    <t>http://dx.doi.org/10.1016/j.tcs.2022.05.005</t>
  </si>
  <si>
    <t>Computer Science, Theory &amp; Methods</t>
  </si>
  <si>
    <t>3B8FC</t>
  </si>
  <si>
    <t>WOS:000828170700005</t>
  </si>
  <si>
    <t>Sharp, M; Njilla, L; Huang, CT; Geng, TM</t>
  </si>
  <si>
    <t>Sharp, Matthew; Njilla, Laurent; Huang, Chin-Tser; Geng, Tieming</t>
  </si>
  <si>
    <t>Blockchain-Based E-Voting Mechanisms: A Survey and a Proposal</t>
  </si>
  <si>
    <t>NETWORK</t>
  </si>
  <si>
    <t>blockchain; electronic voting; Borda count; Condorcet method</t>
  </si>
  <si>
    <t>SMART CONTRACT; SECURE; SYSTEM</t>
  </si>
  <si>
    <t>Advancements in blockchain technology and network technology are bringing in a new era in electronic voting systems. These systems are characterized by enhanced security, efficiency, and accessibility. In this paper, we compose a comparative analysis of blockchain-based electronic voting (e-voting) systems using blockchain technology, cryptographic techniques, counting methods, and security requirements. The core of the analysis involves a detailed examination of blockchain-based electronic voting systems, focusing on the variations in architecture, cryptographic techniques, vote counting methods, and security. We also introduce a novel blockchain-based e-voting system, which integrates advanced methodologies, including the Borda count and Condorcet method, into e-voting systems for improved accuracy and representation in vote tallying. The system's design features a flexible and amendable blockchain structure, ensuring robustness and security. Practical implementation on a Raspberry Pi 3 Model B+ demonstrates the system's feasibility and adaptability in diverse environments. Our study of the evolution of e-voting systems and the incorporation of blockchain technology contributes to the development of secure, transparent, and efficient solutions for modern democratic governance.</t>
  </si>
  <si>
    <t>[Sharp, Matthew; Huang, Chin-Tser] Univ South Carolina, Dept Comp Sci &amp; Engn, Columbia, SC 29208 USA; [Njilla, Laurent] Air Force Res Lab, Rome, NY 13441 USA; [Geng, Tieming] Fayetteville State Univ, Dept Math &amp; Comp Sci, Fayetteville, NC 28301 USA</t>
  </si>
  <si>
    <t>University of South Carolina System; University of South Carolina Columbia; University of North Carolina; Fayetteville State University</t>
  </si>
  <si>
    <t>Huang, CT (corresponding author), Univ South Carolina, Dept Comp Sci &amp; Engn, Columbia, SC 29208 USA.</t>
  </si>
  <si>
    <t>mpsharp@email.sc.edu; laurent.njilla@us.af.mil; huangct@cse.sc.edu; tgeng@uncfsu.edu</t>
  </si>
  <si>
    <t>Air Force Office of Scientific Research through SystemsPlus, Inc.; Air Force Research Laboratory through the Information Directorate's Information Institute [AFRL-2024-3790]</t>
  </si>
  <si>
    <t>Air Force Office of Scientific Research through SystemsPlus, Inc.(United States Department of DefenseAir Force Office of Scientific Research (AFOSR)); Air Force Research Laboratory through the Information Directorate's Information Institute</t>
  </si>
  <si>
    <t>This research was supported in part by the Air Force Office of Scientific Research through SystemsPlus, Inc. contract number AFRL-2024-3790 and the Air Force Research Laboratory through the Information Directorate's Information Institute (R) contract number AFRL-2024-3790.</t>
  </si>
  <si>
    <t>2673-8732</t>
  </si>
  <si>
    <t>NETWORK-BASEL</t>
  </si>
  <si>
    <t>DEC</t>
  </si>
  <si>
    <t>http://dx.doi.org/10.3390/network4040021</t>
  </si>
  <si>
    <t>Computer Science, Information Systems; Telecommunications</t>
  </si>
  <si>
    <t>Computer Science; Telecommunications</t>
  </si>
  <si>
    <t>Q4N8H</t>
  </si>
  <si>
    <t>WOS:001384476900001</t>
  </si>
  <si>
    <t>Tanwar, S; Gupta, N; Kumar, P; Hu, YC</t>
  </si>
  <si>
    <t>Tanwar, Sarvesh; Gupta, Neelam; Kumar, Prashant; Hu, Yu-Chen</t>
  </si>
  <si>
    <t>MULTIMEDIA TOOLS AND APPLICATIONS</t>
  </si>
  <si>
    <t>Article; Early Access</t>
  </si>
  <si>
    <t>De-centralized Application; Ethereum; Smart Contract; Electronic voting system</t>
  </si>
  <si>
    <t>CHALLENGES; INTEGRATION; TECHNOLOGY; IOT</t>
  </si>
  <si>
    <t>An electronic voting portal should provide security, integrity, vote transparency, and voter privacy. Electronic voting, or e-voting, has been used in many ways since the 1970s, with essential advantages over paper-based systems, such as higher efficiency and fewer errors. However, attaining widespread acceptance of such systems remains a problem, particularly in enhancing their resistance to potential mistakes. Blockchain is a cutting-edge technology that has the potential to improve the overall security of electronic voting systems. This paper uses smart contracts to develop an e-voting Decentralized Application (DApp) on the Ethereum blockchain and develops a frontend to access the DApp easily on the blockchain. This paper began with an overview of blockchain and explored the blockchain application challenges. One of the things that can be improved is the election voting system that leaves so many gaps for incompetence and tampering with the votes collected, as witnessed by so many real-life cases in our country. Finally, the added visibility of the voting procedure and more effective security can help in providing a fair result. This article also discussed using blockchain, essentially the smart contract function of the Ethereum blockchain, to make a decentralized app for the voting procedure of an election. It provides full transparency over the votes, with real-time tracking by using an election DApp. The blockchain makes it possible to have a fully transparent election while keeping all the voters anonymous.</t>
  </si>
  <si>
    <t>[Tanwar, Sarvesh; Gupta, Neelam; Kumar, Prashant] Amity Univ Uttar Pradesh, Amity Inst Informat Technol, Noida, India; [Hu, Yu-Chen] Providence Univ, Dept Comp Sci &amp; Informat Management, 200,Sec 7,Taiwan Blvd, Taichung 43301, Taiwan; [Hu, Yu-Chen] TungHai Univ, Dept Comp Sci, Taichung, Taiwan</t>
  </si>
  <si>
    <t>Amity University Noida; Providence University - Taiwan; Tunghai University</t>
  </si>
  <si>
    <t>Hu, YC (corresponding author), Providence Univ, Dept Comp Sci &amp; Informat Management, 200,Sec 7,Taiwan Blvd, Taichung 43301, Taiwan.;Hu, YC (corresponding author), TungHai Univ, Dept Comp Sci, Taichung, Taiwan.</t>
  </si>
  <si>
    <t>s.tanwar1521@gmail.com; neelam.gupta@s.amity.edu; prashantk4.pk@gmail.com; ychu@pu.edu.tw</t>
  </si>
  <si>
    <t>Tanwar, Sarvesh/AAE-7040-2019; Kumar, Prashant/AAF-5376-2020</t>
  </si>
  <si>
    <t>Hu, Yu-Chen/0000-0002-5055-3645; Tanwar, Sarvesh/0000-0003-0136-0182</t>
  </si>
  <si>
    <t>1380-7501</t>
  </si>
  <si>
    <t>1573-7721</t>
  </si>
  <si>
    <t>MULTIMED TOOLS APPL</t>
  </si>
  <si>
    <t>Multimed. Tools Appl.</t>
  </si>
  <si>
    <t>2023 MAY 6</t>
  </si>
  <si>
    <t>http://dx.doi.org/10.1007/s11042-023-15401-1</t>
  </si>
  <si>
    <t>Computer Science, Information Systems; Computer Science, Software Engineering; Computer Science, Theory &amp; Methods; Engineering, Electrical &amp; Electronic</t>
  </si>
  <si>
    <t>F5KI3</t>
  </si>
  <si>
    <t>WOS:000982729800001</t>
  </si>
  <si>
    <t>Singh, VK; Keshari, A; Singh, D; Singh, PC; Gautam, A</t>
  </si>
  <si>
    <t>Singh, Vishal Kumar; Keshari, Aditya; Singh, Divya; Singh, Pravin Chandra; Gautam, Amit</t>
  </si>
  <si>
    <t>Blockchain Technology and Election Transparency: An Application of E-Voting Mechanism</t>
  </si>
  <si>
    <t>PACIFIC BUSINESS REVIEW INTERNATIONAL</t>
  </si>
  <si>
    <t>Blockchain; Distributed network; Electronic Voting; Tranparency; Security; Hash Function</t>
  </si>
  <si>
    <t>SYSTEM</t>
  </si>
  <si>
    <t>This manuscript discusses the potential of blockchain technology in electronic voting systems. It begins by examining previous studies and experimentation with e -voting, particularly in Estonia, Switzerland, and Norway. The manuscript highlights the success of e -voting in Estonia and Switzerland, but also acknowledges the discontinuation of e -voting in Norway due to security concerns and lack of impact on abstention rates. It emphasizes the need for national -scale testing of e -voting in actual settings, which is currently lacking in blockchain-based solutions. The manuscript then delves into the legal and political concerns associated with electronic voting. It discusses the fundamental legal standards that any electronic voting system must adhere to, including inclusivity, impartiality, non -restriction, and secrecy. It recognizes the challenges of ensuring fairness, unique votes, and voter authentication in electronic voting compared to traditional paper voting. The manuscript also highlights the importance of confidentiality and how blockchain technology can address this requirement. However, it acknowledges that regulatory framework evolution is necessary for countries seeking to implement e -voting systems. Furthermore, the manuscript explores the political factors that need to be considered when deploying e -voting. It emphasizes the importance of transparency in the voting system and the role of public oversight in ensuring legitimacy. It also acknowledges the financial consequences of creating and deploying e -voting technology and the need to strike a balance between cost-effectiveness and system reliability. The role of private enterprises in the execution of e -voting systems is also discussed. Technical factors for electronic voting are then addressed, focusing on the restrictions that e -voting applications must meet. These include ensuring privacy and confidentiality, accessibility for all voters (including those with limited internet access), protection against attacks and system malfunctions, and verification of voter identity to prevent duplicate votes. The manuscript highlights the ongoing efforts of the EU in piloting trustworthy and secure e -voting systems. The conclusion of the manuscript emphasizes the potential benefits of blockchain technology in revolutionizing election administration. It highlights how blockchain can provide a tamper -evident record of every vote cast, ensuring transparency and security. The manuscript discusses the potential of remote voting through mobile devices, simplifying the voting process and increasing participation. However, it also acknowledges the challenges that need to be addressed, such as security concerns and voter privacy. In terms of future scope, the manuscript suggests that while blockchain-based electronic voting systems hold promise, there is still a need for extensive testing and addressing potential vulnerabilities. It proposes the possibility of using blockchain as an addition to existing voting methods, rather than a standalone solution. Additionally, it explores the potential of blockchain in improving participation for isolated individuals in countries with expansive territories. Overall, this research identifies the research gap in the field of blockchain and electronic voting, highlighting the need for further study and development. The manuscript provides insights into the challenges and potential benefits of implementing blockchain-based electronic voting systems, setting the stage for future research in this area.</t>
  </si>
  <si>
    <t>[Singh, Vishal Kumar] Sch Management Sci SMS, Varanasi, India; [Keshari, Aditya] Chandigarh Univ, Univ Sch Business, Chandigarh, India; [Singh, Divya; Gautam, Amit] Banaras Hindu Univ, Inst Management, Varanasi, India; [Singh, Pravin Chandra] MATS Univ, MSMSR, Raipur, India</t>
  </si>
  <si>
    <t>Chandigarh University; Banaras Hindu University (BHU); MATS University</t>
  </si>
  <si>
    <t>Singh, VK (corresponding author), Sch Management Sci SMS, Varanasi, India.</t>
  </si>
  <si>
    <t>vishalkrsingh@fmsbhu.ac.in; adityakeshari@fmsbhu.ac.in; divyasingh@fmsbhu.ac.in; pravinchandrasingh@fmsbhu.ac.in; amitgautam@fmsbhu.ac.in</t>
  </si>
  <si>
    <t>Singh, Vishal/GZN-1006-2022; Gautam, Amit/KLZ-9878-2024; Singh, Dr. Pravin/ACA-3519-2022</t>
  </si>
  <si>
    <t>PACIFIC INST MANAGEMENT</t>
  </si>
  <si>
    <t>RAJASTHAN</t>
  </si>
  <si>
    <t>PACIFIC HILLS, PRATAP NAGAR EXTENSION, AIR PORT RD, UDAIPUR, RAJASTHAN, 313 001, INDIA</t>
  </si>
  <si>
    <t>0974-438X</t>
  </si>
  <si>
    <t>PAC BUS REV INT</t>
  </si>
  <si>
    <t>Pac. Bus. Rev. Int.</t>
  </si>
  <si>
    <t>Business</t>
  </si>
  <si>
    <t>Business &amp; Economics</t>
  </si>
  <si>
    <t>OK9N4</t>
  </si>
  <si>
    <t>WOS:001207284400009</t>
  </si>
  <si>
    <t>Jayakumari, B; Sheeba, SL; Eapen, M; Anbarasi, J; Ravi, V; Suganya, A; Jawahar, M</t>
  </si>
  <si>
    <t>Jayakumari, Beulah; Sheeba, S. Lilly; Eapen, Maya; Anbarasi, Jani; Ravi, Vinayakumar; Suganya, A.; Jawahar, Malathy</t>
  </si>
  <si>
    <t>JOURNAL OF SAFETY SCIENCE AND RESILIENCE</t>
  </si>
  <si>
    <t>E -voting; Cloud; Blockchain; Smart contract; Consensus mechanism</t>
  </si>
  <si>
    <t>SECURE; INTERNET</t>
  </si>
  <si>
    <t>With the invention of Internet-enabled devices, cloud and blockchain-based technologies, an online voting system can smoothly carry out election processes. During pandemic situations, citizens tend to develop panic about mass gatherings, which may influence the decrease in the number of votes. This urges a reliable, flexible, transparent, secure, and cost-effective voting system. The proposed online voting system using cloud-based hybrid blockchain technology eradicates the flaws that persist in the existing voting system, and it is carried out in three phases: the registration phase, vote casting phase and vote counting phase. A timestamp-based authentication protocol with digital signature validates voters and candidates during the registration and vote casting phases. Using smart contracts, third-party interventions are eliminated, and the transactions are secured in the blockchain network. Finally, to provide accurate voting results, the practical Byzantine fault tolerance (PBFT) consensus mechanism is adopted to ensure that the vote has not been modified or corrupted. Hence, the overall performance of the proposed system is significantly better than that of the existing system. Further performance was analyzed based on authentication delay, vote alteration, response time, and latency.</t>
  </si>
  <si>
    <t>[Jayakumari, Beulah; Suganya, A.] Tagore Engn Coll, Dept Informat Technol, Chennai, India; [Sheeba, S. Lilly] SRM Inst Sci &amp; Technol Ramapuram, Dept Comp Sci &amp; Engn, Chennai, India; [Eapen, Maya] Jerusalem Coll Engn, Dept Informat Technol, Chennai, India; [Anbarasi, Jani] Vellore Inst Technol, Sch Comp Sci &amp; Engn, Chennai, India; [Ravi, Vinayakumar] Prince Mohammad Bin Fahd Univ, Ctr Artificial Intelligence, Khobar, Saudi Arabia; [Jawahar, Malathy] CSIR Cent Leather Res Inst, Leather Proc Technol Div, Chennai, India</t>
  </si>
  <si>
    <t>SRM Institute of Science &amp; Technology Chennai; Vellore Institute of Technology (VIT); VIT Chennai; Prince Mohammad Bin Fahd University; Council of Scientific &amp; Industrial Research (CSIR) - India; CSIR - Central Leather Research Institute (CLRI)</t>
  </si>
  <si>
    <t>Ravi, V (corresponding author), Prince Mohammad Bin Fahd Univ, Ctr Artificial Intelligence, Khobar, Saudi Arabia.</t>
  </si>
  <si>
    <t>vravi@pmu.edu.sa</t>
  </si>
  <si>
    <t>Jawahar, Dr. Malathy/AGF-0084-2022; Ravi, Vinayakumar/L-4202-2018; Sheeba, Lilly/AAI-8710-2021</t>
  </si>
  <si>
    <t>Ravi, Vinayakumar/0000-0001-6873-6469; Sheeba, Lilly/0000-0002-9465-1300; Jawahar, Dr. Malathy/0000-0001-6865-2097</t>
  </si>
  <si>
    <t>KEAI PUBLISHING LTD</t>
  </si>
  <si>
    <t>BEIJING</t>
  </si>
  <si>
    <t>16 DONGHUANGCHENGGEN NORTH ST, Building 5, Room 411, BEIJING, DONGCHENG DISTRICT 100009, PEOPLES R CHINA</t>
  </si>
  <si>
    <t>2096-7527</t>
  </si>
  <si>
    <t>2666-4496</t>
  </si>
  <si>
    <t>J SAF SCI RESIL</t>
  </si>
  <si>
    <t>J. Saf. Sci. Resil.</t>
  </si>
  <si>
    <t>http://dx.doi.org/10.1016/j.jnlssr.2024.01.002</t>
  </si>
  <si>
    <t>Public, Environmental &amp; Occupational Health</t>
  </si>
  <si>
    <t>LT5P3</t>
  </si>
  <si>
    <t>WOS:001189068500001</t>
  </si>
  <si>
    <t>Yi, HB</t>
  </si>
  <si>
    <t>JOURNAL OF THE KNOWLEDGE ECONOMY</t>
  </si>
  <si>
    <t>Artificial intelligence (AI); Business intelligence (BI); Inovation management; E-voting; Blockchain</t>
  </si>
  <si>
    <t>Business intelligence (BI) is driven by data and provides valuable business insights and decision support through data analysis, mining, and visualization. The application of blockchain technology in electronic voting can make the voting process more fair and transparent. This is because the decentralized nature of blockchain technology ensures that voting data is not lost due to a single central server failure and also mitigates the risk of data tampering. However, electronic voting still faces security issues that are not easily resistant to quantum attacks. To address these challenges, we propose post-quantum cryptography and verifiable random functions for secure and efficient business intelligence electronic voting. Firstly, we propose a post-quantum verifiable random function algorithm that can resist quantum computer attacks. Secondly, we introduce a consensus algorithm based on random functions to achieve fast and efficient consensus. Thirdly, we propose a blockchain architecture based on the consensus algorithm to achieve secure and efficient blockchain applications. By integrating post-quantum verifiable random functions, consensus algorithms, and blockchain technology, we present an efficient business intelligence electronic voting system. Implementation and comparison with relevant designs demonstrate that this system provides efficient and secure electronic voting services for business intelligence users. Furthermore, the efficient consensus algorithm can be utilized to improve other blockchain applications or decentralized applications.</t>
  </si>
  <si>
    <t>[Yi, Haibo] Shenzhen Polytech, Sch Artificial Intelligence, Shenzhen, Peoples R China</t>
  </si>
  <si>
    <t>Shenzhen Polytechnic University</t>
  </si>
  <si>
    <t>Yi, HB (corresponding author), Shenzhen Polytech, Sch Artificial Intelligence, Shenzhen, Peoples R China.</t>
  </si>
  <si>
    <t>haiboyi@szpt.edu.cn</t>
  </si>
  <si>
    <t>Yi, Hai-Bo/H-5925-2016</t>
  </si>
  <si>
    <t>National Natural Science Foundation of China [62202316]; Characteristic Innovation Projects in Guangdong Provincial Universities [2022KTSCX308]; Supporting Project of National Natural Science Foundation of China [6022310037K]; Scientific Research Startup Fund for Shenzhen High-Caliber Personnel of Shenzhen Polytechnic [6021310026K]</t>
  </si>
  <si>
    <t>National Natural Science Foundation of China(National Natural Science Foundation of China (NSFC)); Characteristic Innovation Projects in Guangdong Provincial Universities; Supporting Project of National Natural Science Foundation of China(National Natural Science Foundation of China (NSFC)); Scientific Research Startup Fund for Shenzhen High-Caliber Personnel of Shenzhen Polytechnic</t>
  </si>
  <si>
    <t>The authors acknowledge National Natural Science Foundation of China (No. 62202316), Characteristic Innovation Projects in Guangdong Provincial Universities (No. 2022KTSCX308), Supporting Project of National Natural Science Foundation of China (No. 6022310037K), Scientific Research Startup Fund for Shenzhen High-Caliber Personnel of Shenzhen Polytechnic (No.6021310026K).</t>
  </si>
  <si>
    <t>NEW YORK</t>
  </si>
  <si>
    <t>ONE NEW YORK PLAZA, SUITE 4600, NEW YORK, NY, UNITED STATES</t>
  </si>
  <si>
    <t>1868-7865</t>
  </si>
  <si>
    <t>1868-7873</t>
  </si>
  <si>
    <t>J KNOWL ECON</t>
  </si>
  <si>
    <t>J. Knowl. Econ.</t>
  </si>
  <si>
    <t>2023 OCT 23</t>
  </si>
  <si>
    <t>http://dx.doi.org/10.1007/s13132-023-01560-x</t>
  </si>
  <si>
    <t>Economics</t>
  </si>
  <si>
    <t>Social Science Citation Index (SSCI)</t>
  </si>
  <si>
    <t>U9NN5</t>
  </si>
  <si>
    <t>WOS:001088002500002</t>
  </si>
  <si>
    <t>Larriba, AM; López, D</t>
  </si>
  <si>
    <t>Larriba, Antonio M.; Lopez, Damian</t>
  </si>
  <si>
    <t>FRONTIERS IN BLOCKCHAIN</t>
  </si>
  <si>
    <t>electronic vote; secret sharing; blind signatures; Solidity; blockchain; smart contracts</t>
  </si>
  <si>
    <t>THRESHOLD</t>
  </si>
  <si>
    <t>We present a Solidity smart contract implementation of the TAVS e-voting protocol. The Two Authorities Electronic Voting Scheme (TAVS) is a voting scheme that achieves universal verifiability with a reduced time-complexity both for the elector and the voting system. TAVS security derives from the RSA cryptosystem it employs, and the assumption of two entities that do not share information. We present a Solidity implementation which replaces one of these entities with an immutable smart contract in Ethereum based networks. By doing so, our implementation extends the security properties of TAVS and achieves a higher degree of resilience, verifiability, and availability. We open source the code of the implementation.</t>
  </si>
  <si>
    <t>[Larriba, Antonio M.; Lopez, Damian] Univ Politecn Valencia, VrAIn Valencian Res Inst Artificial Intelligence, Valencia, Spain</t>
  </si>
  <si>
    <t>Universitat Politecnica de Valencia</t>
  </si>
  <si>
    <t>López, D (corresponding author), Univ Politecn Valencia, VrAIn Valencian Res Inst Artificial Intelligence, Valencia, Spain.</t>
  </si>
  <si>
    <t>Larriba, Antonio/AAB-8985-2021; Lopez, Damian/F-9900-2019</t>
  </si>
  <si>
    <t>Larriba Flor, Antonio M/0000-0001-7580-2532; Lopez, Damian/0000-0003-3633-3862</t>
  </si>
  <si>
    <t>FRONTIERS MEDIA SA</t>
  </si>
  <si>
    <t>LAUSANNE</t>
  </si>
  <si>
    <t>AVENUE DU TRIBUNAL FEDERAL 34, LAUSANNE, CH-1015, SWITZERLAND</t>
  </si>
  <si>
    <t>2624-7852</t>
  </si>
  <si>
    <t>FRONT BLOCKCHAIN</t>
  </si>
  <si>
    <t>Front. Blockchain</t>
  </si>
  <si>
    <t>MAR 1</t>
  </si>
  <si>
    <t>http://dx.doi.org/10.3389/fbloc.2023.1105119</t>
  </si>
  <si>
    <t>Computer Science, Information Systems; Computer Science, Interdisciplinary Applications</t>
  </si>
  <si>
    <t>9Y4UW</t>
  </si>
  <si>
    <t>gold, Green Published</t>
  </si>
  <si>
    <t>WOS:000950455600001</t>
  </si>
  <si>
    <t>Bhadoria, RS; Das, AP; Bashar, A; Zikria, M</t>
  </si>
  <si>
    <t>Bhadoria, Robin Singh; Das, Arka Prabha; Bashar, Abul; Zikria, Mohammed</t>
  </si>
  <si>
    <t>ELECTRONICS</t>
  </si>
  <si>
    <t>Blockchain technology; e-voting system; smart contract; distributed ledger; transparency and confidentiality</t>
  </si>
  <si>
    <t>A democratic election is a crucial event in any country. Therefore, the government of the country is concerned with creating more competitive and fairer elections. This paper discusses the survey and scope of Blockchain technology adoptions in conducting elections. A distributed digital ledger is used in the Blockchain technology that is utilized for recording transactions happening between two parties. Ledger conducts this processing in an efficient and effective manner with latest secure mechanism of encryption algorithms. Therefore, the data stored in several blocks in each transaction is secure, transparent, and tamper-proof, which ultimately improves the transparency and voter confidentiality. This paper demonstrates how the benefits of the Blockchain technology such as immutability, transparency and end-to-end verifiability can be utilized by the national governments around the world to ensure fair democratic elections. In short, we aim to present a rigorous mechanism of a Blockchain based e-voting system, its efficiency based on different consensus algorithms and the overall progress and analysis based on some critical parameters to anticipate the feasibility of the successful implementation of the proposed e-voting system.</t>
  </si>
  <si>
    <t>[Bhadoria, Robin Singh] GLA Univ, Dept Comp Engn &amp; Applicat, Mathura 281406, Uttar Pradesh, India; [Das, Arka Prabha] Indian Inst Informat Technol IIIT Bhopal, Bhopal 462003, Madhya Pradesh, India; [Bashar, Abul; Zikria, Mohammed] Prince Mohammad Bin Fahd Univ, Coll Comp Engn &amp; Sci, Al Khobar 31952, Saudi Arabia</t>
  </si>
  <si>
    <t>GLA University; Prince Mohammad Bin Fahd University</t>
  </si>
  <si>
    <t>Bhadoria, RS (corresponding author), GLA Univ, Dept Comp Engn &amp; Applicat, Mathura 281406, Uttar Pradesh, India.</t>
  </si>
  <si>
    <t>robin19@ieee.org</t>
  </si>
  <si>
    <t>Bashar, Abul/HDL-7200-2022; Bhadoria, Robin Singh/H-4324-2013</t>
  </si>
  <si>
    <t>Bashar, Abul/0000-0001-5567-6444; Bhadoria, Robin Singh/0000-0002-6314-4736</t>
  </si>
  <si>
    <t>Cybersecurity Center, Prince Mohammad Bin Fahd University, Khobar, Saudi Arabia [202121]</t>
  </si>
  <si>
    <t>Cybersecurity Center, Prince Mohammad Bin Fahd University, Khobar, Saudi Arabia</t>
  </si>
  <si>
    <t>This research was funded by Cybersecurity Center, Prince Mohammad Bin Fahd University, Khobar, Saudi Arabia with grant number PCC-Grant-202121.</t>
  </si>
  <si>
    <t>MDPI AG, Grosspeteranlage 5, CH-4052 BASEL, SWITZERLAND</t>
  </si>
  <si>
    <t>2079-9292</t>
  </si>
  <si>
    <t>ELECTRONICS-SWITZ</t>
  </si>
  <si>
    <t>Electronics</t>
  </si>
  <si>
    <t>OCT</t>
  </si>
  <si>
    <t>http://dx.doi.org/10.3390/electronics11203359</t>
  </si>
  <si>
    <t>Computer Science, Information Systems; Engineering, Electrical &amp; Electronic; Physics, Applied</t>
  </si>
  <si>
    <t>Computer Science; Engineering; Physics</t>
  </si>
  <si>
    <t>5R0SD</t>
  </si>
  <si>
    <t>WOS:000874229200001</t>
  </si>
  <si>
    <t>Ch, R; Kumari, DJ; Gadekallu, TR; Iwendi, C</t>
  </si>
  <si>
    <t>Ch, Rupa; Kumari, Jaya D.; Gadekallu, Thippa Reddy; Iwendi, Celestine</t>
  </si>
  <si>
    <t>blockchain; e-vote; unique ID; Ethereum; secure preservation</t>
  </si>
  <si>
    <t>EFFICIENT</t>
  </si>
  <si>
    <t>In today's society, voting is crucial to choosing the representatives of the people. The current voting process is filled with a vast array of disputes and manipulations. The leader must be selected in a precise manner without any malpractices. In addition, the people and authorities are not happy with the election results and label them unpredictable. We offer a better solution to the current problems, such as tampering, non-residents voting outside of the polling place, quick results analysis, quick counting, and reduced use of staff and funds during the electoral franchise process. In this offer, blockchain technology is used to create the distributed application (dApp) framework that will be used for the proposed e-voting system. Additionally, it offers unique characteristics such as immutability, transparency, privacy, and reception freedom that reduce crimes involving the processing of sensitive data in the electoral process. Ganache, MetaMask, and specified dagger hashing algorithm are used to develop the dApp. A key strength of this paper is the statistical analysis of transactions on the blockchain. Moreover, it also provides security to voters' identity and leads to immediate acceptable counting results with more accuracy.</t>
  </si>
  <si>
    <t>[Ch, Rupa] VR Siddhartha Engn Coll, Dept Comp Sci &amp; Engn, Vijayawada 520007, India; [Kumari, Jaya D.] Sri Vasavi Engn Coll, Dept Comp Sci &amp; Engn, Tadepalligudeam 534101, India; [Gadekallu, Thippa Reddy] Vellore Inst Technol, Sch Informat Technol &amp; Engn, Vellore 632014, Tamil Nadu, India; [Iwendi, Celestine] Univ Bolton, Sch Creat Technol, Bolton BL3 5AB, England</t>
  </si>
  <si>
    <t>Velagapudi Ramakrishna Siddhartha Engineering College; Vellore Institute of Technology (VIT); VIT Vellore; University of Bolton</t>
  </si>
  <si>
    <t>Gadekallu, TR (corresponding author), Vellore Inst Technol, Sch Informat Technol &amp; Engn, Vellore 632014, Tamil Nadu, India.;Iwendi, C (corresponding author), Univ Bolton, Sch Creat Technol, Bolton BL3 5AB, England.</t>
  </si>
  <si>
    <t>thippareddy.g@vit.ac.in; c.iwendi@bolton.ac.uk</t>
  </si>
  <si>
    <t>kumari, jaya/AFL-6154-2022; Iwendi, Celestine/I-1989-2018; Gadekallu, Thippa Reddy/T-4254-2019; Ch, Rupa/A-2571-2019</t>
  </si>
  <si>
    <t>Gadekallu, Thippa Reddy/0000-0003-0097-801X; Ch, Rupa/0000-0002-7162-8909; , Jayakumari D/0000-0002-1800-5745</t>
  </si>
  <si>
    <t>http://dx.doi.org/10.3390/electronics11203308</t>
  </si>
  <si>
    <t>5O8BB</t>
  </si>
  <si>
    <t>WOS:000872690500001</t>
  </si>
  <si>
    <t>de Farias, JCLA; Carniel, A; Bezerra, JD; Hirata, CM</t>
  </si>
  <si>
    <t>de Farias, Julio Cesar Leitao Albuquerque; Carniel, Andrei; Bezerra, Juliana de Melo; Hirata, Celso Massaki</t>
  </si>
  <si>
    <t>JOURNAL OF INFORMATION SECURITY AND APPLICATIONS</t>
  </si>
  <si>
    <t>STPA; STRIDE; LINDDUN; Blockchain; e-voting; Mission-critical</t>
  </si>
  <si>
    <t>SAFETY</t>
  </si>
  <si>
    <t>Voting is essential to assure democracy. The voting process is supported by mission-critical systems that have among others functional, cybersecurity, and data privacy requirements. Comprehensive approaches are required to identify the requirements and technologies needed to design the solution. STPA is a method for identifying system safety requirements that have been extended to identify cybersecurity requirements. LINDDUN is a privacy threat modeling methodology that supports analysts in privacy-eliciting and mitigating threats in software architectures. Blockchain is a technology that uses a peer-to-peer computer network as a public distributed ledger. We propose an approach that uses STPA and its extensions to identify the cybersecurity and data privacy requirements, and incorporates the blockchain technology to design the solution for the mission-critical e-voting system. We built a proof of concept of the solution and performed cybersecurity and data privacy tests. The tests showed that the solution meets the critical cybersecurity and data privacy requirements. The major contributions of this paper include an approach that employs cybersecurity and data privacy threat modeling techniques to enhance the STPA analysis of a system, and the design of a Blockchain-based, verifiable e-voting system.</t>
  </si>
  <si>
    <t>[de Farias, Julio Cesar Leitao Albuquerque; Carniel, Andrei; Bezerra, Juliana de Melo; Hirata, Celso Massaki] Inst Tecnol Aeronaut, Dept Comp Sci, Sao Jose Dos Campos, Brazil</t>
  </si>
  <si>
    <t>Comando-Geral de Tecnologia Aeroespacial (CTA); Instituto Tecnologico de Aeronautica (ITA)</t>
  </si>
  <si>
    <t>de Farias, JCLA (corresponding author), Inst Tecnol Aeronaut, Dept Comp Sci, Sao Jose Dos Campos, Brazil.</t>
  </si>
  <si>
    <t>cesar.jcla@gmail.com; andrei.carniel@gmail.com; juliana@ita.br; hirata@ita.br</t>
  </si>
  <si>
    <t>Carniel, Andrei/AAF-8698-2021; Hirata, Celso/C-5114-2016</t>
  </si>
  <si>
    <t>Leitao Albuquerque de Farias, Julio Cesar/0000-0003-1015-6036; Carniel, Andrei/0000-0001-7758-9245; de Melo Bezerra, Juliana/0000-0003-4456-8565; Hirata, Celso/0000-0002-9746-7605</t>
  </si>
  <si>
    <t>2214-2126</t>
  </si>
  <si>
    <t>2214-2134</t>
  </si>
  <si>
    <t>J INF SECUR APPL</t>
  </si>
  <si>
    <t>J. Inf. Secur. Appl.</t>
  </si>
  <si>
    <t>http://dx.doi.org/10.1016/j.jisa.2024.103715</t>
  </si>
  <si>
    <t>KA4J3</t>
  </si>
  <si>
    <t>WOS:001177224300001</t>
  </si>
  <si>
    <t>Jumaa, MH; Shakir, AC</t>
  </si>
  <si>
    <t>Jumaa, Maral Hassan; Shakir, Ahmed Chalak</t>
  </si>
  <si>
    <t>INFORMATICA-AN INTERNATIONAL JOURNAL OF COMPUTING AND INFORMATICS</t>
  </si>
  <si>
    <t>e-voting; private blockchain; ECC; QRcode; smart contract</t>
  </si>
  <si>
    <t>INTERNET</t>
  </si>
  <si>
    <t>In democratic societies including Iraq, electronic voting (e-voting) is an available option as a viable voting system. This system is more economically advisable than face-to-face voting by eliminating the need to pay poll staff. It may also make voting more accessible to the population with impairments and those living overseas. This study will propose an e-voting system based on smart contracts by using a decentralized private Blockchain. The proposed e-voting system will provide transparency, accuracy, fairness, eligibility, anonymity, verifiability, and immutability. This research proposed the most secure way of voting with the help of Blockchain using a mobile application that can be used to implement a large-scale solution and is cost-effective. The Blockchain-based system has been designed in conjunction with the existing ECC cryptosystem to assure the dependability, anonymity, and security of votes and voters. The system that has been developed can be used to properly conduct elections, using a quick response code (QR Code), face recognition, and fingerprint for identification before casting a ballot to ensure eligibility. This results in using mobile smartphones in the voting process where voters can observe the transparency of their votes. Furthermore, eliminates the possibility of fraud and manipulation of the votes made due to the used blockchain for secure storage.</t>
  </si>
  <si>
    <t>[Jumaa, Maral Hassan; Shakir, Ahmed Chalak] Univ Kirkuk, Coll Comp Sci &amp; Informat Technol, Kirkuk, Iraq</t>
  </si>
  <si>
    <t>University of Kirkuk</t>
  </si>
  <si>
    <t>Jumaa, MH (corresponding author), Univ Kirkuk, Coll Comp Sci &amp; Informat Technol, Kirkuk, Iraq.</t>
  </si>
  <si>
    <t>stcha018@uokirkuk.edu.iq; ahmedchalak@uokirkuk.edu.iq</t>
  </si>
  <si>
    <t>Shakir, Ahmed/AGY-3196-2022</t>
  </si>
  <si>
    <t>hassan, maral/0000-0001-8264-4042</t>
  </si>
  <si>
    <t>SLOVENSKO DRUSTVO INFORMATIKA</t>
  </si>
  <si>
    <t>LJUBLJANA</t>
  </si>
  <si>
    <t>VOZARSKI POT 12, LJUBLJANA, 1000, SLOVENIA</t>
  </si>
  <si>
    <t>0350-5596</t>
  </si>
  <si>
    <t>1854-3871</t>
  </si>
  <si>
    <t>INFORM-INT J COMPUT</t>
  </si>
  <si>
    <t>Informatica</t>
  </si>
  <si>
    <t>MAY</t>
  </si>
  <si>
    <t>http://dx.doi.org/10.31449/inf.v46i6.4241</t>
  </si>
  <si>
    <t>7C5HC</t>
  </si>
  <si>
    <t>WOS:000899842800009</t>
  </si>
  <si>
    <t>Mahmood, WA; Waleed, J; Abbas, AR; Alaskar, H; Altulyan, M; Hussain, A</t>
  </si>
  <si>
    <t>Ali Mahmood, Wisam; Waleed, Jumana; Abbas, Ayad R.; Alaskar, Haya; Altulyan, May; Hussain, Abir</t>
  </si>
  <si>
    <t>Blockchains; Security; Authentication; Electronic voting systems; Smart contracts; Older adults; Electronic voting; Gesture recognition; User interfaces; Blockchain; electronic voting; gesture recognition; accessibility; security; user interface</t>
  </si>
  <si>
    <t>[Ali Mahmood, Wisam; Waleed, Jumana] Univ Diyala, Coll Sci, Dept Comp Sci, Baqubah 32001, Diyala, Iraq; [Ali Mahmood, Wisam; Abbas, Ayad R.] Univ Technol Iraq, Dept Comp Sci, Baghdad 10066, Iraq; [Alaskar, Haya] Prince Salman Univ, Dept Comp Sci, Riyadh, Saudi Arabia; [Altulyan, May] Prince Sattam Bin Abdulaziz Univ, Coll Comp Engn &amp; Sci, Dept Comp Engn, Al Kharj 16278, Saudi Arabia; [Hussain, Abir] Univ Sharjah, Dept Elect Engn, Sharjah, U Arab Emirates; [Hussain, Abir] Liverpool John Moores Univ, Sch Comp Sci &amp; Math, Liverpool L3 3AF, Lancs, England</t>
  </si>
  <si>
    <t>University of Diyala; University of Technology- Iraq; Prince Sattam Bin Abdulaziz University; Prince Sattam Bin Abdulaziz University; University of Sharjah; Liverpool John Moores University</t>
  </si>
  <si>
    <t>Hussain, A (corresponding author), Univ Sharjah, Dept Elect Engn, Sharjah, U Arab Emirates.;Hussain, A (corresponding author), Liverpool John Moores Univ, Sch Comp Sci &amp; Math, Liverpool L3 3AF, Lancs, England.</t>
  </si>
  <si>
    <t>abir.hussain@sharjah.ac.ae</t>
  </si>
  <si>
    <t>alnadeem, wisam/G-4148-2019; alaskar, Haya/ABD-7547-2021; Waleed, Jumana/D-5196-2019</t>
  </si>
  <si>
    <t>Ali mahmood, wisam/0000-0003-3506-4226; Hussain, Abir/0000-0001-8413-0045; Waleed, Jumana/0000-0003-3474-1029</t>
  </si>
  <si>
    <t>Prince Sattam Bin Abdulaziz University Project [PSAU/2024/R/1445]</t>
  </si>
  <si>
    <t>Prince Sattam Bin Abdulaziz University Project(Prince Sattam Bin Abdulaziz University)</t>
  </si>
  <si>
    <t>This work was supported by Prince Sattam Bin Abdulaziz University Project under Grant PSAU/2024/R/1445.</t>
  </si>
  <si>
    <t>http://dx.doi.org/10.1109/ACCESS.2024.3468338</t>
  </si>
  <si>
    <t>J5B8C</t>
  </si>
  <si>
    <t>WOS:001337222800001</t>
  </si>
  <si>
    <t>Alsadi, M; Casey, M; Dragan, CC; Dupressoir, F; Riley, L; Sallal, M; Schneider, S; Treharne, H; Wadsworth, J; Wright, P</t>
  </si>
  <si>
    <t>Alsadi, Mohammed; Casey, Matthew; Dragan, Constantin Catalin; Dupressoir, Francois; Riley, Luke; Sallal, Muntadher; Schneider, Steve; Treharne, Helen; Wadsworth, Joe; Wright, Phil</t>
  </si>
  <si>
    <t>Electronic voting; Privacy; Codes; Casting; Usability; Cryptography; Protocols; Authentication; data security; distributed ledger; online voting; privacy; verification</t>
  </si>
  <si>
    <t>Online voting for independent elections is generally supported by trusted election providers. Typically these providers do not offer any way in which a voter can verify their vote, and hence the providers are trusted with ballot privacy and in ensuring correctness. Despite the desire to offer online voting for political elections, this lack of transparency and verifiability is often seen as a significant barrier to the large-scale adoption of online elections. Adding verifiability to an online election increases transparency and integrity, as well as allowing voters to verify that the vote they cast has been recorded correctly and included in the tally. However, replacing existing online systems with those that provide verifiable voting requires new algorithms and code to be deployed, and this presents a significant business risk to commercial election providers, as well as the societal risk for official elections selecting for public office. In this paper we present the first step in an incremental approach which minimises the business risk but demonstrates the advantages of verifiability, by developing an implementation of key elements of a Selene-based verifiability layer and adding it to an operational online voting system. Selene is a verifiable voting protocol that publishes votes in plaintext alongside a voter's tracker. These trackers enable voters to confirm that their votes have been captured correctly by the system, such that the election provider does not know which tracker has been allocated to which voter. This results in a system where even a dishonest but cautious election authority running the system cannot be sure of changing the result in an undetectable way, and hence gives stronger guarantees on the integrity of the election than were previously present. We explore the challenges presented by adding a verifiability layer to an operational system. The system was used in two initial trials conducted within real contested elections. We conclude by outlining the further steps in the road-map towards the deployment of a fully trustworthy online voting system.</t>
  </si>
  <si>
    <t>[Alsadi, Mohammed] Verizon Inc, Basking Ridge, NJ 07920 USA; [Casey, Matthew] D CAT Digital Content Anal Technol Ltd, Glasgow City G2 6TS, Scotland; [Dragan, Constantin Catalin; Schneider, Steve; Treharne, Helen] Univ Surrey, Surrey Ctr Cyber Secur, Guildford GU2 7XH, Surrey, England; [Dupressoir, Francois] Univ Bristol, Dept Comp Sci, Bristol, Glocs, England; [Riley, Luke] Quant Networks, London N1 7GU, England; [Sallal, Muntadher] Bournemouth Univ, Dept Comp &amp; Informat, Poole BH12 5BB, Dorset, England; [Wadsworth, Joe] Electoral Reform Serv Ltd, London SE1 4PU, England; [Wright, Phil] Civica Elect Services Ltd, Democracy Div, London N8 0NW, England</t>
  </si>
  <si>
    <t>Verizon Communications; University of Surrey; University of Bristol; Bournemouth University</t>
  </si>
  <si>
    <t>Schneider, S (corresponding author), Univ Surrey, Surrey Ctr Cyber Secur, Guildford GU2 7XH, Surrey, England.</t>
  </si>
  <si>
    <t>mehmet.alsadi@gmail.com; matthew.casey@d-cat.co.uk; c.dragan@surrey.ac.uk; f.dupressoir@bristol.ac.uk; luke.riley@quant.network; msallal@bournemouth.ac.uk; s.schneider@surrey.ac.uk; h.treharne@surrey.ac.uk; joe.wadsworth@electoralreform.co.uk; electionservices@civica.co.uk</t>
  </si>
  <si>
    <t>Schneider, Steve/0000-0001-8365-6993; Treharne, Helen/0000-0003-1835-4803; Dragan, Constantin Catalin/0000-0002-4033-9880; Sallal, Dr. Muntadher/0000-0002-1755-3264</t>
  </si>
  <si>
    <t>EPSRC through the VOLT project [EP/P031811/1, EP/T022485/1]; Surrey Impact Acceleration Account [EP/R511791/1]; EPSRC [EP/P031811/1, EP/T022485/1] Funding Source: UKRI</t>
  </si>
  <si>
    <t>EPSRC through the VOLT project(UK Research &amp; Innovation (UKRI)Engineering &amp; Physical Sciences Research Council (EPSRC)); Surrey Impact Acceleration Account; EPSRC(UK Research &amp; Innovation (UKRI)Engineering &amp; Physical Sciences Research Council (EPSRC))</t>
  </si>
  <si>
    <t>his work was supported by EPSRC through the VOLT project under Grants EP/P031811/1 and DECaDE EP/T022485/1, with support for development of VMV and integration with the CES system through the Surrey Impact Acceleration Account EP/R511791/1</t>
  </si>
  <si>
    <t>JUL-AUG</t>
  </si>
  <si>
    <t>http://dx.doi.org/10.1109/TDSC.2023.3327859</t>
  </si>
  <si>
    <t>YT4P6</t>
  </si>
  <si>
    <t>Green Submitted, Green Accepted</t>
  </si>
  <si>
    <t>WOS:001270728400112</t>
  </si>
  <si>
    <t>Almeida, RL; Baiardi, F; Maesa, DD; Ricci, L</t>
  </si>
  <si>
    <t>Almeida, Ricardo Lopes; Baiardi, Fabrizio; Maesa, Damiano Di Francesco; Ricci, Laura</t>
  </si>
  <si>
    <t>Blockchain; cryptography; e-voting; survey; systematic literature review</t>
  </si>
  <si>
    <t>SECURE; PROTOCOL; ELECTIONS; SCHEME</t>
  </si>
  <si>
    <t>[Almeida, Ricardo Lopes] Univ Camerino, Sch Adv Studies, I-62032 Camerino, Italy; [Almeida, Ricardo Lopes; Baiardi, Fabrizio; Maesa, Damiano Di Francesco; Ricci, Laura] Univ Pisa, Dipartimento Informat, I-56127 Pisa, Italy</t>
  </si>
  <si>
    <t>University of Camerino; University of Pisa</t>
  </si>
  <si>
    <t>Almeida, RL (corresponding author), Univ Camerino, Sch Adv Studies, I-62032 Camerino, Italy.</t>
  </si>
  <si>
    <t>ricardo.almeida@unicam.it</t>
  </si>
  <si>
    <t>Baiardi, Fabrizio/X-5407-2019; Di Francesco Maesa, Damiano/HGB-7490-2022; ricci, laura/Q-7651-2016</t>
  </si>
  <si>
    <t>ricci, laura/0000-0002-8179-8215; Lopes Almeida, Ricardo/0000-0003-2432-5670; Baiardi, Fabrizio/0000-0001-9797-2380</t>
  </si>
  <si>
    <t>http://dx.doi.org/10.1109/ACCESS.2023.3336593</t>
  </si>
  <si>
    <t>Z5VQ4</t>
  </si>
  <si>
    <t>WOS:001112752700001</t>
  </si>
  <si>
    <t>Emami, A; Yajam, H; Akhaee, MA; Asghari, R</t>
  </si>
  <si>
    <t>Emami, Ashkan; Yajam, Habib; Akhaee, Mohammad Ali; Asghari, Rahim</t>
  </si>
  <si>
    <t>E-voting; Blockchain; Smart contracts; Privacy-preserving; Zk-SNARK; ZoKrates; Off-chaining</t>
  </si>
  <si>
    <t>BLOCKCHAIN; PROTOCOL</t>
  </si>
  <si>
    <t>Electronic voting has the potential to revolutionize democratic participation; however, conventional systems face challenges in ensuring transparency and bear risks associated with centralization. Blockchain technology presents a novel approach that mitigates many of these issues, yet scalability remains an obstacle for blockchain-based e-voting systems. This paper introduces a unique, decentralized e-voting scheme that employs zero-knowledge off-chain computations to efficiently handle large-scale elections while maintaining a constant on-chain storage requirement. This scheme promotes transparency, privacy, universal verifiability, and weak receipt-freeness. We introduce the innovative concept of 'ballot boxes' to offset voters' transaction costs. The scheme's key feature is its capacity to manage large-scale elections, leveraging the positive attributes of blockchain technology. A proof-of-concept has been implemented on the Ethereum test network to validate the scheme's viability, thus paving a promising path toward scalable, secure, and privacy-preserving e-voting systems.</t>
  </si>
  <si>
    <t>[Emami, Ashkan; Yajam, Habib; Akhaee, Mohammad Ali] Univ Tehran, Sch Elect &amp; Comp Engn, Tehran, Iran; [Asghari, Rahim] Tech &amp; Vocat Univ Iran, Dept Math, Tehran, Iran</t>
  </si>
  <si>
    <t>University of Tehran</t>
  </si>
  <si>
    <t>Akhaee, MA (corresponding author), Univ Tehran, Sch Elect &amp; Comp Engn, Tehran, Iran.</t>
  </si>
  <si>
    <t>ashkanemami@ut.ac.ir; habib.yajam@gmail.com; akhaee@ut.ac.ir; rasghari@tvu.ac.ir</t>
  </si>
  <si>
    <t>Emami Neishabouri, Ashkan/KLD-5666-2024</t>
  </si>
  <si>
    <t>Yajam, Habib allah/0000-0003-4344-7446; Emami Neishabouri, Ashkan/0000-0002-3378-2921</t>
  </si>
  <si>
    <t>http://dx.doi.org/10.1016/j.jisa.2023.103645</t>
  </si>
  <si>
    <t>Y4XN0</t>
  </si>
  <si>
    <t>WOS:001105306200001</t>
  </si>
  <si>
    <t>Singh, H; Sinha, A</t>
  </si>
  <si>
    <t>Singh, Harikesh; Sinha, Amit</t>
  </si>
  <si>
    <t>Blockchain; Voting; Framework; Blocks; Decentralized; EVM</t>
  </si>
  <si>
    <t>An electronic democratic framework can also fulfill all the rules and regulations of any governing body. The election is one of the important events for a robust democratic system in a country, but still, many people are not thinking of it as major concern for democracy. There are several issues of vote fraud, hacking of EVM (Electronic Voting Machine), election manipulation, and booth capturing within the current electoral system. In this paper, we proposed a framework for E-voting (Electronic Voting) which might resolve these issues. This framework uses Blockchain technology as a service along with an E-Voting system that addresses all restrictions. Blockchain advancements proposed a wide scope of different applications to reduce the sharing of monetary economies. The proposed framework uses proof of voter's identity (PoVI) consensus algorithm that makes the proposed system more secure and differentiates this model from other models of E-voting systems. The objective of this paper is to clarify the utilization of Blockchain innovation as assistance for an authentic electronic democratic framework. The proposed framework evaluates the capability of distributed record advances with the assistance of illustrative contextual analysis, specifically the cycle of a political decision that improves security and minimizes the expense of facilitating a cross-country casting a ballot framework.</t>
  </si>
  <si>
    <t>[Singh, Harikesh] JSS Acad Tech Educ, Noida, UP, India; [Sinha, Amit] ABES Engn Coll, Ghaziabad, UP, India</t>
  </si>
  <si>
    <t>Singh, H (corresponding author), JSS Acad Tech Educ, Noida, UP, India.</t>
  </si>
  <si>
    <t>harikeshsingh@yahoo.co.in; amit.sinha@abes.ac.in</t>
  </si>
  <si>
    <t>Singh, Harikesh/ABB-9826-2020</t>
  </si>
  <si>
    <t>Singh, Harikesh/0000-0003-2203-0828</t>
  </si>
  <si>
    <t>2023 DEC 27</t>
  </si>
  <si>
    <t>http://dx.doi.org/10.1007/s11042-023-17837-x</t>
  </si>
  <si>
    <t>DJ3E1</t>
  </si>
  <si>
    <t>WOS:001131620700002</t>
  </si>
  <si>
    <t>Vivek, M; Anusuya, K</t>
  </si>
  <si>
    <t>Vivek, M.; Anusuya, K., V</t>
  </si>
  <si>
    <t>Secured and decentralized system for e-voting with hybrid cryptography and Blockchain</t>
  </si>
  <si>
    <t>IETE JOURNAL OF RESEARCH</t>
  </si>
  <si>
    <t>Blockchain; Confidentiality; Customized UDP; E-voting; EVM; Hybrid cryptography</t>
  </si>
  <si>
    <t>Electronic voting is an efficient way of conducting the voting process, which has the characteristics of real-time data and massive data and demands high security. In this paper, we propose a novel approach for electronic voting that utilizes decentralized network architecture with Blockchain and Hybrid cryptography techniques. Our system aims to address the challenges faced in administering EVMs and ensuring high security in strong rooms, which can lead to privacy and security flaws in the voting system. Our proposed model utilizes a wireless mesh topology to enlist vote details and modernize the chain of blocks, resulting in improved data confidentiality and reduced human resources. A customized UDP packet structure is designed to avoid port scanning and network traces, while the use of port numbers is eliminated for increased security. We also incorporate a three-layer encryption stack for secure key exchanges, which ensures perfect forward secrecy and an uncompromised state of the packet. By reducing the number of threads needed for Transport layer Protocol (TCP) connections; our proposed model improves the speed and security of the existing architecture. Overall, our approach offers a highly secure and efficient electronic voting system that meets the demands of secrecy, accuracy, and neutrality in the process of voting and counting. Our proposed system has the potential to prevent poll rigging by trespassers, ensuring a fair and trustworthy electoral process.</t>
  </si>
  <si>
    <t>[Vivek, M.] Jansons Inst Technol, Dept Comp Sci &amp; Engn, Coimbatore, India; [Anusuya, K., V] PSG Coll Technol, Dept Elect &amp; Commun Engn, Coimbatore, India</t>
  </si>
  <si>
    <t>PSG College Technology</t>
  </si>
  <si>
    <t>Vivek, M (corresponding author), Jansons Inst Technol, Dept Comp Sci &amp; Engn, Coimbatore, India.</t>
  </si>
  <si>
    <t>mvivekcse@gmail.com</t>
  </si>
  <si>
    <t>TAYLOR &amp; FRANCIS LTD</t>
  </si>
  <si>
    <t>ABINGDON</t>
  </si>
  <si>
    <t>2-4 PARK SQUARE, MILTON PARK, ABINGDON OR14 4RN, OXON, ENGLAND</t>
  </si>
  <si>
    <t>0377-2063</t>
  </si>
  <si>
    <t>0974-780X</t>
  </si>
  <si>
    <t>IETE J RES</t>
  </si>
  <si>
    <t>IETE J. Res.</t>
  </si>
  <si>
    <t>NOV 1</t>
  </si>
  <si>
    <t>http://dx.doi.org/10.1080/03772063.2024.2373889</t>
  </si>
  <si>
    <t>O5W2P</t>
  </si>
  <si>
    <t>WOS:001279331400001</t>
  </si>
  <si>
    <t>Mannonov, KMU; Myeong, S</t>
  </si>
  <si>
    <t>Mannonov, Kamoliddin Murodjon ugli; Myeong, Seunghwan</t>
  </si>
  <si>
    <t>Citizens' Perception of Blockchain-Based E-Voting Systems: Focusing on TAM</t>
  </si>
  <si>
    <t>digital transformation; e-participation; e-voting; blockchain technology; transparency; AI-powered voter registration; ML integration data analysis</t>
  </si>
  <si>
    <t>TECHNOLOGY ACCEPTANCE; PERCEIVED USEFULNESS; INTENTION; SECURITY; TRUST; GOVERNANCE; MODELS; EASE</t>
  </si>
  <si>
    <t>Digital transformation and new technologies have made people's lives easier and led to great results in most areas of business and society. Implementing blockchain technology is one of the best tools for establishing sustainable smart cities and societies. In terms of sustainable governance sophisticated and secure voting systems are necessary to achieve high integrity and transparency and null election fraud, and, in environmental sustainability, e-voting systems eliminate the mass waste of paper and transportation gas emissions; namely, e-voting systems are eco-friendly with high democratic outcomes. Blockchain technology can revolutionize e-voting by increasing the security and transparency of the voting process. Integrating artificial intelligence (AI) and machine learning (ML) into blockchain-based e-voting systems further augments their effectiveness. AI algorithms can analyze voting patterns and detect irregularities, supporting the prevention of fraudulent activities and coercion. ML procedures can enhance voter authentication processes, improve accessibility for diverse demographics, and optimize the productivity of blockchain networks during peak voting periods. This study focuses on understanding citizen perceptions of blockchain-based e-voting in a smart city context using the Technology Acceptance Model (TAM). The study's results indicate that perceived ease of use and perceived usefulness are important factors in determining citizens' intentions to use blockchain-based e-voting. Furthermore, trust in the technology and perceived security were found to influence the usefulness of blockchain-based e-voting positively. This study provides important insights for policymakers and technologists seeking to promote the adoption of blockchain-based e-voting systems in smart cities. The findings of the research supported the research model with positive results. In conclusion, our research model encourages the adoption of a blockchain-based e-voting system to enhance the future voting environment.</t>
  </si>
  <si>
    <t>[Mannonov, Kamoliddin Murodjon ugli] Inha Univ, Dept Ind Secur Governance Policy Sci, Incheon 22212, South Korea; [Myeong, Seunghwan] Inha Univ, Dept Publ Adm, Incheon 22212, South Korea</t>
  </si>
  <si>
    <t>Inha University; Inha University</t>
  </si>
  <si>
    <t>Myeong, S (corresponding author), Inha Univ, Dept Publ Adm, Incheon 22212, South Korea.</t>
  </si>
  <si>
    <t>mannonov.k@gmail.com; shmyeong@inha.ac.kr</t>
  </si>
  <si>
    <t>Myeong, Seunghwan/AAG-4919-2020</t>
  </si>
  <si>
    <t>Mannonov, Kamoliddin/0000-0003-1282-5096; Myeong, Seunghwan/0000-0002-6730-2770</t>
  </si>
  <si>
    <t>JUN</t>
  </si>
  <si>
    <t>http://dx.doi.org/10.3390/su16114387</t>
  </si>
  <si>
    <t>UA2Y1</t>
  </si>
  <si>
    <t>WOS:001245288700001</t>
  </si>
  <si>
    <t>Nahak, SK; Akash, P; Vijayakumar, C; Puneeth, B; Manasa, T</t>
  </si>
  <si>
    <t>Nahak, Sidharth Kumar; Akash, Patil; Vijayakumar, Ch; Puneeth, Bandlamuri; Manasa, Tanniru</t>
  </si>
  <si>
    <t>SECURED ELECTRONIC-VOTING USING BLOCKCHAIN TECHNOLOGY</t>
  </si>
  <si>
    <t>Blockchain Technology; Data decentralization; Voting; Transluency</t>
  </si>
  <si>
    <t>Voting is very important in determining the future of the country. Originally, voting was done by ballot, but this was replaced by an electronic voting system. However, there are still some trust issues with the EVM machine because it is being used immorally. To address this issue, we proposed a decentralised system integrated with a voting system. Our design is built on the Ethereum platform using a reliable language. Using blockchain, we will maintain sequestration and transparency over the voting system.</t>
  </si>
  <si>
    <t>[Nahak, Sidharth Kumar; Akash, Patil; Vijayakumar, Ch; Puneeth, Bandlamuri; Manasa, Tanniru] St Peters Engn Coll, CSE, Hyderabad, Telangana, India</t>
  </si>
  <si>
    <t>St. Peter's Institute of Higher Education &amp; Research</t>
  </si>
  <si>
    <t>Nahak, SK (corresponding author), St Peters Engn Coll, CSE, Hyderabad, Telangana, India.</t>
  </si>
  <si>
    <t>sidharthnahak24@gmail.com; akashpatil28854@gmail.com; veejaymtech@gmail.com; Mr.p77077@gmail.com</t>
  </si>
  <si>
    <t>Chilamkurthi, Vijayakumar/0000-0002-9840-3072</t>
  </si>
  <si>
    <t>10.9756/INTJECSE/V14I5.159</t>
  </si>
  <si>
    <t>http://dx.doi.org/10.9756/INTJECSE/V14I5.159</t>
  </si>
  <si>
    <t>3K3TF</t>
  </si>
  <si>
    <t>WOS:000834001100012</t>
  </si>
  <si>
    <t>Umar, BU; Olaniyi, OM; Olajide, DO; Dogo, EM</t>
  </si>
  <si>
    <t>Umar, Buhari Ugbede; Olaniyi, Olayemi Mikail; Olajide, Daniel Oluwaseun; Dogo, Eustace Manayi</t>
  </si>
  <si>
    <t>e-voting; blockchain; homomorphic encryption; proof-of-work; ballot</t>
  </si>
  <si>
    <t>BLOCKCHAIN; PRIVACY; SYSTEM</t>
  </si>
  <si>
    <t>Blockchain is a distributed and decentralized ledger of transactions that are linked together cryptographically leading to immutability and tamper-resistance, thereby ensuring the integrity of data. Due to the ability of blockchain to guarantee the integrity of data, it has found wide-range adoption in electronic voting (e-voting) systems in recent years, this is in a bid to prevent manipulation of votes. However, due to the distributed nature of the blockchain, opportunities arise for privacy intrusion of the data being secured. The translation of this privacy flaw in blockchain to e-voting systems is the possibility of violation of the privacy of the electorates. Consequently, in a bid to achieve integrity and privacy of votes in e-voting, this study presents the use of an open-source blockchain system, coupled with a privacy-oriented cryptosystem known as the Paillier cryptosystem, towards addressing the privacy concerns of the blockchain. The performance of the system was evaluated and a transaction throughput of 1424 tps was obtained for ten thousand simulated ballot transactions. Further evaluation was carried out on the system, by increasing the number of system transactions. This showed that the mining time of the blockchain increased by an average factor of 0.18 s for every thousand increases in the number of transactions. Also, the response time of the system to a range of user actions was evaluated over an increasing number of voters. Results obtained showed that the response time of the system for vote casting operations increased by an average of 0.33 min per thousand voters while for vote tallying there was an increase in response time by an average of 0.848 min per thousand voters. The scientific value of this study is the development of an integrity and privacy-preserving e-voting system consisting of an open-source nodechain coupled with a privacy-oriented cryptosystem known as the Paillier cryptosystem following the security requirements of e-voting systems. The proposed system addresses the issue of integrity in e-voting while still maintaining the privacy of the electorates.</t>
  </si>
  <si>
    <t>[Umar, Buhari Ugbede; Olaniyi, Olayemi Mikail; Olajide, Daniel Oluwaseun; Dogo, Eustace Manayi] Fed Univ Technol, Dept Comp Engn, Minna, Nigeria</t>
  </si>
  <si>
    <t>Umar, BU; Olaniyi, OM (corresponding author), Fed Univ Technol, Dept Comp Engn, Minna, Nigeria.</t>
  </si>
  <si>
    <t>buhariumar@futminna.edu.ng</t>
  </si>
  <si>
    <t>Olaniyi, Olayemi/A-3931-2016; Dogo, Eustace/W-3219-2019</t>
  </si>
  <si>
    <t>Olajide, Daniel/0000-0003-0936-9739; Dogo, Eustace M./0000-0002-6125-0180</t>
  </si>
  <si>
    <t>JUN 16</t>
  </si>
  <si>
    <t>http://dx.doi.org/10.3389/fbloc.2022.927013</t>
  </si>
  <si>
    <t>2O5XF</t>
  </si>
  <si>
    <t>WOS:000819130200001</t>
  </si>
  <si>
    <t>Huang, J; He, DB; Chen, YT; Khan, MK; Luo, M</t>
  </si>
  <si>
    <t>Huang, Jun; He, Debiao; Chen, Yitao; Khan, Muhammad Khurram; Luo, Min</t>
  </si>
  <si>
    <t>IEEE TRANSACTIONS ON NETWORK SCIENCE AND ENGINEERING</t>
  </si>
  <si>
    <t>E-voting; zero-knowledge proof; homomorphic encryption; blockchain; cryptography</t>
  </si>
  <si>
    <t>[Huang, Jun; He, Debiao; Luo, Min] Wuhan Univ, Sch Cyber Sci &amp; Engn, Wuhan 430072, Peoples R China; [Huang, Jun] Qilu Univ Technol, Shandong Acad Sci, Shandong Prov Key Lab Comp Networks, Jinan 250014, Peoples R China; [He, Debiao] Beihang Univ, Hangzhou Innovat Inst, Hangzhou 310052, Peoples R China; [Chen, Yitao] Wuhan Maritime Commun Res Inst, Wuhan 430205, Peoples R China; [Khan, Muhammad Khurram] King Saud Univ, Ctr Excellence Informat Assurance CoEIA, Riyadh 11564, Saudi Arabia; [Luo, Min] MatrixElements Technol, Shanghai Technol Innovat Ctr Distributed Privacy, Shanghai 201204, Peoples R China</t>
  </si>
  <si>
    <t>Wuhan University; Qilu University of Technology; Beihang University; King Saud University</t>
  </si>
  <si>
    <t>He, DB (corresponding author), Wuhan Univ, Sch Cyber Sci &amp; Engn, Wuhan 430072, Peoples R China.</t>
  </si>
  <si>
    <t>hj10007@whu.edu.cn; hedebiao@163.com; chenyt_ecc@163.com; mkhurram@ksu.edu.sa; mluo@whu.edu.cn</t>
  </si>
  <si>
    <t>Huang, Jun/HHD-2715-2022; luo, min/LDE-6513-2024; KHAN, MUHAMMAD KHURRAM/E-4836-2014; He, Debiao/F-6355-2011</t>
  </si>
  <si>
    <t>KHAN, MUHAMMAD KHURRAM/0000-0001-6636-0533; He, Debiao/0000-0002-2446-7436</t>
  </si>
  <si>
    <t>National Key Research and Development Program of China [2021YFA1000600]; National Natural Science Foundation of China [U21A20466, 62172307, 61972294, 61932016]; Shandong Provincial Key Research and Development Program [2021CXGC010107]; Special Project on Science and Technology Program of Hubei Provience [2020AEA013]; Natural Science Foundation of Hubei Province [2020CFA052]; Wuhan Municipal Science and Technology Project [2020010601012187]; Foundation of Hangzhou Innovation Institute, Beihang University [2020-Y10-A-019]; King Saud University, Riyadh, Saudi Arabia [RSP-2022/12]</t>
  </si>
  <si>
    <t>National Key Research and Development Program of China(National Key Research &amp; Development Program of China); National Natural Science Foundation of China(National Natural Science Foundation of China (NSFC)); Shandong Provincial Key Research and Development Program; Special Project on Science and Technology Program of Hubei Provience; Natural Science Foundation of Hubei Province(Natural Science Foundation of Hubei Province); Wuhan Municipal Science and Technology Project; Foundation of Hangzhou Innovation Institute, Beihang University; King Saud University, Riyadh, Saudi Arabia(King Saud University)</t>
  </si>
  <si>
    <t>The work was supported in part by the National Key Research and Development Program of China under Grant 2021YFA1000600, in part by the National Natural Science Foundation of China under Grants U21A20466, 62172307, 61972294, and 61932016, in part by Shandong Provincial Key Research and Development Program underGrant 2021CXGC010107, in part by the Special Project on Science and Technology Program of Hubei Provience under Grant 2020AEA013, in part by the Natural Science Foundation of Hubei Province under Grant 2020CFA052, in part by WuhanMunicipal Science and Technology Project under Grant 2020010601012187, and in part by the Foundation of Hangzhou Innovation Institute, Beihang University under Grant 2020-Y10-A-019. The work of Muhammad Khurram Khan was supported by King Saud University, Riyadh, Saudi Arabia under Grant Project RSP-2022/12.</t>
  </si>
  <si>
    <t>IEEE T NETW SCI ENG</t>
  </si>
  <si>
    <t>IEEE Trans. Netw. Sci. Eng.</t>
  </si>
  <si>
    <t>SEPT 1</t>
  </si>
  <si>
    <t>http://dx.doi.org/10.1109/TNSE.2022.3190909</t>
  </si>
  <si>
    <t>Engineering, Multidisciplinary; Mathematics, Interdisciplinary Applications</t>
  </si>
  <si>
    <t>Engineering; Mathematics</t>
  </si>
  <si>
    <t>4K9FV</t>
  </si>
  <si>
    <t>WOS:000852246800067</t>
  </si>
  <si>
    <t>Sangeetha, M; Pal, S; Roshan, J</t>
  </si>
  <si>
    <t>Sangeetha, Manoharan; Pal, Shreeja; Roshan, Jayraj</t>
  </si>
  <si>
    <t>ELECTRONIC GOVERNMENT- AN INTERNATIONAL JOURNAL</t>
  </si>
  <si>
    <t>blockchain; decentralised network; Ethereum; security; solidity; voting system; electronic voting machine; EVM</t>
  </si>
  <si>
    <t>Electronic voting machine (EVM), the replacement of the ballot box is the mainstay in the electoral process. Since 2000, in India, EVMs have been used in all elections: four Lok Sabha and 122 state legislative assemblies. In EVM security, duplication of vote and anonymity are important issues to be considered. In this paper, we propose a blockchain solution for securing the voting system, where a blockchain network with multiple nodes and a smart contract for voting mechanism is developed and deployed to store the votes so that they are immutable and cannot be tampered with, making the system highly secure and can be audited by the voters, making the system transparent. A full stack application is designed to allow voters to interact with the smart contract and vote. The unique voting ID being generated for each vote is stored alongside the votes, thus providing anonymity to the voters.</t>
  </si>
  <si>
    <t>[Sangeetha, Manoharan; Pal, Shreeja; Roshan, Jayraj] SRM Inst Sci &amp; Technol SRM Nagar, Dept Elect &amp; Commun Engn, Chennai 603203, Tamil Nadu, India</t>
  </si>
  <si>
    <t>SRM Institute of Science &amp; Technology Chennai</t>
  </si>
  <si>
    <t>Sangeetha, M (corresponding author), SRM Inst Sci &amp; Technol SRM Nagar, Dept Elect &amp; Commun Engn, Chennai 603203, Tamil Nadu, India.</t>
  </si>
  <si>
    <t>sangeetm@srmist.edu.in; deb.shreejapal@gmail.com; jayrajroshan1@gmail.com</t>
  </si>
  <si>
    <t>INDERSCIENCE ENTERPRISES LTD</t>
  </si>
  <si>
    <t>GENEVA</t>
  </si>
  <si>
    <t>WORLD TRADE CENTER BLDG, 29 ROUTE DE PRE-BOIS, CASE POSTALE 856, CH-1215 GENEVA, SWITZERLAND</t>
  </si>
  <si>
    <t>1740-7494</t>
  </si>
  <si>
    <t>1740-7508</t>
  </si>
  <si>
    <t>ELECTRON GOV-INT J</t>
  </si>
  <si>
    <t>Electron. Gov.-Int. J.</t>
  </si>
  <si>
    <t>http://dx.doi.org/10.1504/EG.2022.123829</t>
  </si>
  <si>
    <t>Information Science &amp; Library Science; Public Administration; Social Sciences, Interdisciplinary</t>
  </si>
  <si>
    <t>Information Science &amp; Library Science; Public Administration; Social Sciences - Other Topics</t>
  </si>
  <si>
    <t>ZH3D5</t>
  </si>
  <si>
    <t>WOS:001274357300001</t>
  </si>
  <si>
    <t>Miao, MX; Tang, L; Li, JW; Zhang, XF</t>
  </si>
  <si>
    <t>Miao, Meixia; Tang, Lin; Li, Jiawei; Zhang, Xuefeng</t>
  </si>
  <si>
    <t>Protocols; Electronic voting; Privacy; Cryptography; Blockchains; Telecommunications; Robustness; Blockchain; public traceability; score voting; traceable ring signatures</t>
  </si>
  <si>
    <t>[Miao, Meixia; Tang, Lin; Zhang, Xuefeng] Xian Univ Posts &amp; Telecommun, Sch Cyberspace Secur, Xian 710121, Peoples R China; [Li, Jiawei] Xidian Univ, Sch Cyber Engn, Xian 710126, Peoples R China</t>
  </si>
  <si>
    <t>Xi'an University of Posts &amp; Telecommunications; Xidian University</t>
  </si>
  <si>
    <t>Miao, MX (corresponding author), Xian Univ Posts &amp; Telecommun, Sch Cyberspace Secur, Xian 710121, Peoples R China.</t>
  </si>
  <si>
    <t>miaofeng415@163.com; tanglin7638@163.com; jiawei08062021@163.com; zhangxuefeng3@163.com</t>
  </si>
  <si>
    <t>Li, Jiawei/0000-0002-3918-8501</t>
  </si>
  <si>
    <t>National Natural Science Foundation of China</t>
  </si>
  <si>
    <t>National Natural Science Foundation of China(National Natural Science Foundation of China (NSFC))</t>
  </si>
  <si>
    <t>MAR-APR</t>
  </si>
  <si>
    <t>http://dx.doi.org/10.1109/TNSE.2023.3336516</t>
  </si>
  <si>
    <t>JS7P2</t>
  </si>
  <si>
    <t>WOS:001175221000023</t>
  </si>
  <si>
    <t>Singh, A; Ganesh, A; Patil, RR; Kumar, S; Rani, R; Pippal, SK</t>
  </si>
  <si>
    <t>Singh, Abhay; Ganesh, Ankush; Patil, Rutuja Rajendra; Kumar, Sumit; Rani, Ruchi; Pippal, Sanjeev Kumar</t>
  </si>
  <si>
    <t>APPLIED SYSTEM INNOVATION</t>
  </si>
  <si>
    <t>e-voting; blockchain; EVM; digital platform; decentralized</t>
  </si>
  <si>
    <t>BLOCKCHAIN</t>
  </si>
  <si>
    <t>Voting is a democratic process that allows individuals to choose their leaders and voice their opinions. However, the current situation with physical voting involves long queues, paper-based ballots, and security challenges. Blockchain-based voting models have appeared as a method to address the limitations of traditional voting methods. As blockchain is distributed and decentralized, which uses hash functions for securing transactions, it dramatically improves the existing voting system. These digital platforms eliminate the need for physical presence, reduce paperwork, and ensure the integrity of votes through transparent and tamper-proof blockchain technology. This paper introduces a blockchain-based voting model to enhance accessibility, security, and efficiency in the voting process. The research focuses on developing a robust and user-friendly voting system by leveraging the advantages of decentralized technology. The proposed model employs Ethereum as the underlying blockchain platform through an innovative and iterative approach. The model uses Smart contracts to record and validate votes, while AI-based facial recognition technology is integrated to verify the identity of voters. Rigorous testing and analysis are conducted to validate the effectiveness and reliability of the proposed blockchain-based voting model. The system underwent extensive simulation scenarios and stress tests to evaluate its performance, security, and usability.</t>
  </si>
  <si>
    <t>[Singh, Abhay; Ganesh, Ankush; Kumar, Sumit] Symbiosis Int Deemed Univ, Symbiosis Inst Technol, Pune 412115, Maharashtra, India; [Patil, Rutuja Rajendra] Vishwakarma Inst Informat Technol, Comp Sci &amp; Engn Artificial Intelligence &amp; Machine, Pune 411037, Maharashtra, India; [Rani, Ruchi] Dr Vishwanath Karad MIT World Peace Univ MIT WPU, Sch Comp Sci &amp; Engn, Dept Comp Sci Engn &amp; Technol, Pune 411038, Maharashtra, India; [Rani, Ruchi] Indian Inst Informat Technol, Dept Comp Sci, Kottayam 686635, Kerala, India; [Pippal, Sanjeev Kumar] MGM Univ, Dept Technol, NSBT, Aurangabad 431005, Maharashtra, India</t>
  </si>
  <si>
    <t>Symbiosis International University; Symbiosis Institute of Technology (SIT)</t>
  </si>
  <si>
    <t>Kumar, S (corresponding author), Symbiosis Int Deemed Univ, Symbiosis Inst Technol, Pune 412115, Maharashtra, India.</t>
  </si>
  <si>
    <t>abhaysengar3250@gmail.com; masterankush0115@gmail.com; rutujapat@gmail.com; er.sumitkumar21@gmail.com; ruchiasija20@gmail.com; sanpippalin@gmail.com</t>
  </si>
  <si>
    <t>Patil, Rutuja/AES-7715-2022; Pippal, Sanjeev/ABA-6837-2020; Asija, Ruchi/ABO-6638-2022; KUMAR, SUMIT/S-6251-2017</t>
  </si>
  <si>
    <t>singh, Abhay/0009-0005-5631-6236; Asija, Ruchi/0000-0002-6157-0272; Pippal, Sanjeev/0000-0002-3720-0765; Patil, Rutuja Rajendra/0000-0002-9555-1475; KUMAR, SUMIT/0000-0002-6332-2870</t>
  </si>
  <si>
    <t>2571-5577</t>
  </si>
  <si>
    <t>APPL SYST INNOV</t>
  </si>
  <si>
    <t>Appl. Syst. Innov.</t>
  </si>
  <si>
    <t>http://dx.doi.org/10.3390/asi6040070</t>
  </si>
  <si>
    <t>Q3TW2</t>
  </si>
  <si>
    <t>WOS:001056786200001</t>
  </si>
  <si>
    <t>Abed, H; Al-Zoubi, O; Alayan, H; Alshboul, M</t>
  </si>
  <si>
    <t>Abed, Husni; Al-Zoubi, Omar; Alayan, Hashem; Alshboul, Mohammad</t>
  </si>
  <si>
    <t>CLUSTER COMPUTING-THE JOURNAL OF NETWORKS SOFTWARE TOOLS AND APPLICATIONS</t>
  </si>
  <si>
    <t>Blockchain; E-voting</t>
  </si>
  <si>
    <t>Recently, voting in elections has become a major topic of debate. The legitimacy of election results is being questioned, whether it be elections on the government, municipality, university, or even department level. This led to a general distrust between the voting populations of developing countries and developed nations and electoral committees. Looking at election turnout rates, it becomes clear that an ever-widening rift between voters and trust in traditionally held elections has caused prominent voter apathy. The general population sees policymakers as not having taken serious strides in solving these problems. Electronic voting was seemingly introduced to alleviate some problems. Yet, the public has expressed concerns about election manipulation through hacking since electronic systems are notoriously vulnerable to those kinds of attacks and are hard to shield from. Introducing blockchain technology to this field is a logical step to evolving traditional e-voting systems. Traditional voting and, by extension, e-voting suffer from centralization, where a single entity oversees the election process. This creates a single point of failure. Thus, it becomes easy to tamper with voter data and election results. Blockchain technology offers a solution to decentralize and restore trust in the process; it embraces decentralization, the entire process becomes open to the public, and the need for a centralized managerial entity is reduced. In this paper, we introduce and implement a blockchain-based voting system that addresses the issues mentioned earlier in centralized voting. Moreover, our system proposes solutions to some of the problems and side-effects that are likely to happen when adopting blockchain-based voting systems, especially the anonymity of the voters and the confidentiality of the results until the time of the official announcement. We show that it is possible to have a voting system that accomplishes decentralization and trustworthiness for all the parties involved in the voting process.</t>
  </si>
  <si>
    <t>[Abed, Husni; Al-Zoubi, Omar; Alayan, Hashem; Alshboul, Mohammad] Jordan Univ Sci &amp; Technol, Comp Engn Dept, Irbid 22110, Jordan</t>
  </si>
  <si>
    <t>Jordan University of Science &amp; Technology</t>
  </si>
  <si>
    <t>Alshboul, M (corresponding author), Jordan Univ Sci &amp; Technol, Comp Engn Dept, Irbid 22110, Jordan.</t>
  </si>
  <si>
    <t>haabed17@cit.just.edu.jo; omalzubi187@cit.just.edu.jo; hzalayan18@cit.just.edu.jo; maalshboul3@just.edu.jo</t>
  </si>
  <si>
    <t>AlZoubi, Omar/K-8991-2018</t>
  </si>
  <si>
    <t>Alshboul, Mohammad/0009-0008-3603-1729</t>
  </si>
  <si>
    <t>1386-7857</t>
  </si>
  <si>
    <t>1573-7543</t>
  </si>
  <si>
    <t>CLUSTER COMPUT</t>
  </si>
  <si>
    <t>Cluster Comput.</t>
  </si>
  <si>
    <t>http://dx.doi.org/10.1007/s10586-023-04194-5</t>
  </si>
  <si>
    <t>Computer Science, Information Systems; Computer Science, Theory &amp; Methods</t>
  </si>
  <si>
    <t>D0S0T</t>
  </si>
  <si>
    <t>WOS:001120036000002</t>
  </si>
  <si>
    <t>Wang, LH; Li, HL; Li, YN; Yu, Y; Du, XJ</t>
  </si>
  <si>
    <t>Wang, Lianhai; Li, Huilin; Li, Yannan; Yu, Yong; Du, Xiaojiang</t>
  </si>
  <si>
    <t>IEEE WIRELESS COMMUNICATIONS</t>
  </si>
  <si>
    <t>Blockchains; Wireless networks; Electronic voting; Security; Public key; Encryption; Communication system security</t>
  </si>
  <si>
    <t>PROTOCOL</t>
  </si>
  <si>
    <t>[Wang, Lianhai] Qilu Univ Technol, Shandong Prov Key Lab Comp Networks, Shandong Acad Sci, Jinan, Peoples R China; [Li, Huilin; Yu, Yong] Shaanxi Normal Univ, Xian, Shaanxi, Peoples R China; [Li, Yannan] Univ Wollongong, Wollongong, NSW, Australia; [Du, Xiaojiang] Stevens Inst Technol, Hoboken, NJ USA</t>
  </si>
  <si>
    <t>Qilu University of Technology; Shaanxi Normal University; University of Wollongong; Stevens Institute of Technology</t>
  </si>
  <si>
    <t>Wang, LH (corresponding author), Qilu Univ Technol, Shandong Prov Key Lab Comp Networks, Shandong Acad Sci, Jinan, Peoples R China.</t>
  </si>
  <si>
    <t>1536-1284</t>
  </si>
  <si>
    <t>IEEE WIREL COMMUN</t>
  </si>
  <si>
    <t>IEEE Wirel. Commun.</t>
  </si>
  <si>
    <t>http://dx.doi.org/10.1109/MWC.014.2300520</t>
  </si>
  <si>
    <t>Computer Science, Hardware &amp; Architecture; Computer Science, Information Systems; Engineering, Electrical &amp; Electronic; Telecommunications</t>
  </si>
  <si>
    <t>J5V8D</t>
  </si>
  <si>
    <t>WOS:001263399900001</t>
  </si>
  <si>
    <t>González, CD; Mena, DF; Muñoz, AM; Rojas, O; Sosa-Gómez, G</t>
  </si>
  <si>
    <t>Denis Gonzalez, Camilo; Frias Mena, Daniel; Masso Munoz, Alexi; Rojas, Omar; Sosa-Gomez, Guillermo</t>
  </si>
  <si>
    <t>APPLIED SCIENCES-BASEL</t>
  </si>
  <si>
    <t>Hyperledger Fabric; blockchain; election; permissioned; permissionless; non-fungible token (NFT); Hardware Security Module (HSM); SoftHSM; enterprise blockchain</t>
  </si>
  <si>
    <t>Conventional electronic voting systems use a centralized scheme. A central administration of these systems manages the entire voting process and has partial or total control over the database and the system itself. This creates some problems, accidental or intentional, such as possible manipulation of the database and double voting. Many of these problems have been solved thanks to permissionless blockchain technologies in new voting systems; however, the classic consensus method of such blockchains requires specific computing power during each voting operation. This has a significant impact on power consumption, compromises the efficiency and increases the system latency. However, using a permissioned blockchain improves efficiency and reduces system energy consumption, mainly due to the elimination of the typical consensus protocols used by public blockchains. The use of smart contracts provides a secure mechanism to guarantee the accuracy of the voting result and make the counting procedure public and protected against fraudulent actions, and contributes to preserving the anonymity of the votes. Its adoption in electronic voting systems can help mitigate part of these problems. Therefore, this paper proposes a system that ensures high reliability by applying enterprise blockchain technology to electronic voting, securing the secret ballot. In addition, a flexible network configuration is presented, discussing how the solution addresses some of the security and reliability issues commonly faced by electronic voting system solutions.</t>
  </si>
  <si>
    <t>[Denis Gonzalez, Camilo; Frias Mena, Daniel; Masso Munoz, Alexi] Univ Havana, Inst Cryptog, Havana 10400, Cuba; [Rojas, Omar; Sosa-Gomez, Guillermo] Univ Panamer, Fac Ciencias Econ &amp; Empresariales, Alvaro Portillo 49, Zapopan 45010, Jalisco, Mexico; [Rojas, Omar] Univ Airlangga, Fac Econ &amp; Business, Surabaya 60286, Indonesia</t>
  </si>
  <si>
    <t>Universidad de la Habana; Universidad Panamericana - Ciudad de Mexico; Universidad Panamericana - Guadalajara; Airlangga University</t>
  </si>
  <si>
    <t>Sosa-Gómez, G (corresponding author), Univ Panamer, Fac Ciencias Econ &amp; Empresariales, Alvaro Portillo 49, Zapopan 45010, Jalisco, Mexico.</t>
  </si>
  <si>
    <t>camilo.denis@matcom.uh.cu; daniel.frias@matcom.uh.cu; alexi.masso@matcom.uh.cu; orojas@up.edu.mx; gsosag@up.edu.mx</t>
  </si>
  <si>
    <t>Rojas, Omar/G-2910-2010; Sosa-Gomez, Guillermo/ABA-2857-2020; Rojas, Omar/K-1066-2013</t>
  </si>
  <si>
    <t>Sosa-Gomez, Guillermo/0000-0001-7793-896X; Rojas, Omar/0000-0002-0681-3833</t>
  </si>
  <si>
    <t>2076-3417</t>
  </si>
  <si>
    <t>APPL SCI-BASEL</t>
  </si>
  <si>
    <t>Appl. Sci.-Basel</t>
  </si>
  <si>
    <t>JAN</t>
  </si>
  <si>
    <t>http://dx.doi.org/10.3390/app12020531</t>
  </si>
  <si>
    <t>Chemistry, Multidisciplinary; Engineering, Multidisciplinary; Materials Science, Multidisciplinary; Physics, Applied</t>
  </si>
  <si>
    <t>Chemistry; Engineering; Materials Science; Physics</t>
  </si>
  <si>
    <t>YN5MW</t>
  </si>
  <si>
    <t>WOS:000747303600001</t>
  </si>
  <si>
    <t>Daraghmi, E; Hamoudi, A; Abu Helou, M</t>
  </si>
  <si>
    <t>Daraghmi, Eman; Hamoudi, Ahmed; Abu Helou, Mamoun</t>
  </si>
  <si>
    <t>blockchain; smart contracts; e-voting; voter fraud prevention</t>
  </si>
  <si>
    <t>Elections and voting play a crucial role in the development of a democratic society, enabling the public to express their views and participate in the decision-making process. Voting methods have evolved from paper ballot systems to e-voting systems to preserve the integrity of votes, ensuring a secure, transparent, and verifiable process. Continuous efforts have been made to develop a secure e-voting system that eliminates fraud attempts and provides accurate voting results. In this paper, we propose the architecture of a blockchain-based e-voting system called VoteChain. Developed to support the existing voting system in the state of Palestine, VoteChain aims to provide secure e-voting with features such as auditability, verifiability, accuracy, privacy, flexibility, transparency, mobility, availability, convenience, data integrity, and distribution of authority. The work introduces a smart contract designed to meet the demands of e-voting, governing transactions, monitoring computations, enforcing acceptable usage policies, and managing data usage after transmission. The proposed system also adopts advanced cryptographic techniques to enhance security. VoteChain features a web-based interface to facilitate user interaction, providing protection against multiple or double voting to ensure the integrity of the election. Furthermore, VoteChain is designed with a user-friendly and easily accessible administrator interface for managing voters, constituencies, and candidates. It ensures equal participation rights for all voters, fostering fair and healthy competition among candidates while preserving voter anonymity. A comparative analysis demonstrates VoteChain's advancements in privacy, security, and scalability over both traditional and blockchain-based e-voting systems.</t>
  </si>
  <si>
    <t>[Daraghmi, Eman] Palestine Tech Univ Kadoorie, Dept Comp Sci, Jaffa St, Tulkarm 9993400, Palestine; [Hamoudi, Ahmed] Palestine Tech Univ Kadoorie PTUK, Fac Grad Studies, Tulkarm 9993400, Palestine; [Abu Helou, Mamoun] Al Istiqlal Univ, Dept Data Sci, Jericho, Palestine</t>
  </si>
  <si>
    <t>Palestine Technical University - Kadoorie; Palestine Technical University - Kadoorie</t>
  </si>
  <si>
    <t>Daraghmi, E (corresponding author), Palestine Tech Univ Kadoorie, Dept Comp Sci, Jaffa St, Tulkarm 9993400, Palestine.</t>
  </si>
  <si>
    <t>e.daraghmi@ptuk.edu.ps; hammoudi00@gmail.com; mabuhelou@pass.ps</t>
  </si>
  <si>
    <t>Abu Helou, Mamoun/AAU-8731-2021</t>
  </si>
  <si>
    <t>ABU HELOU, MAMOUN/0000-0002-8597-3033</t>
  </si>
  <si>
    <t>Palestine Technical University-Kadoorie (PTUK); Al Istiqlal University</t>
  </si>
  <si>
    <t>Palestine Technical University-Kadoorie (PTUK)(Palestine Technical University - Kadoorie); Al Istiqlal University(Al Rafidain University)</t>
  </si>
  <si>
    <t>The authors would like to thank Palestine Technical University-Kadoorie (PTUK) and Al Istiqlal University for their support.</t>
  </si>
  <si>
    <t>NOV</t>
  </si>
  <si>
    <t>http://dx.doi.org/10.3390/fi16110388</t>
  </si>
  <si>
    <t>N5Y6E</t>
  </si>
  <si>
    <t>WOS:001365094300001</t>
  </si>
  <si>
    <t>Abbasi, AZ; Bashir, S; Albashrawi, M; Ting, DH</t>
  </si>
  <si>
    <t>Abbasi, Amir Zaib; Bashir, Shahid; Albashrawi, Mousa; Ting, Ding Hooi</t>
  </si>
  <si>
    <t>JOURNAL OF ASIA BUSINESS STUDIES</t>
  </si>
  <si>
    <t>Blockchain-as-a-service; E-voting; Government elections; UTAUT2; Perceived transparency; Adoption; Segmentation approach</t>
  </si>
  <si>
    <t>INFORMATION-TECHNOLOGY; SUPPLY CHAIN; E-GOVERNMENT; HABIT; ACCEPTANCE; MODEL; CHALLENGES; INTENTION; CONSUMERS; YOUNG</t>
  </si>
  <si>
    <t>PurposeTransparency is one of the finest characteristics of blockchain technology. As blockchain's technical enablers are traceable and irreversible, transparency allows for more confidence in the system. This study aims to apply and extend the theoretical model of the unified theory of acceptance and use of technology (UTAUT2) by empirically investigating the factors (performance expectancy, price value, facilitating conditions, hedonic motivation, habit, social influence and effort expectancy) that influence users' perceived transparency of blockchain-as-a-service for e-voting and its effect on adoption intention; to investigate the mediating effect of perceived blockchain transparency on the relationship between UTAUT2 antecedents and intention to use blockchain-based e-voting technology; and to investigate Generations Z and Y's perceptions of how blockchain technology can be implemented to the current e-voting system.Design/methodology/approachThe authors primarily used the MTurk crowdsourcing platform to host their online survey and collected 251 valid responses from their targeted participants, which the authors analyzed using Smart PLS 4.0.FindingsThe findings revealed that users' perceived expectancy, hedonic motivation, facilitating conditions, habit and price value positively influence the perceived transparency of blockchain-as-a-service for e-voting. This, in turn, positively influences adoption intention. In addition, users' perceived transparency positively mediates the relationship between UTAUT2 factors (perceived expectancy, hedonic motivation, facilitating conditions, habit and price value) and the adoption intention of blockchain-based e-voting.Originality/valueBy empirically investigating the factors that enhance users' perceived transparency of blockchain-as-a-service for e-voting, this study contributes to the UTAUT2 model literature. It also investigates the impact of this perceived transparency on the adoption intention and illustrates its mediating role in the UTAUT2 model through a segmentation approach. Finally, the authors address the significant implications of the findings, including how their research contributes to the transparency literature by emphasizing the significance of transparency in blockchain technology.</t>
  </si>
  <si>
    <t>[Abbasi, Amir Zaib] King Fahd Univ Petr &amp; Minerals, KFUPM Business Sch, IRC Finance &amp; Digital Econ, Dhahran, Saudi Arabia; [Bashir, Shahid] Tecnol Monterrey, Business Sch, Monterrey, Estado De Mexic, Mexico; [Albashrawi, Mousa] King Fahd Univ Petr &amp; Minerals, KFUPM Business Sch, Dept Informat Syst &amp; Operat Management, IRC Finance &amp; Digital Econ, Dhahran, Saudi Arabia; [Ting, Ding Hooi] Univ Teknol PETRONAS, Dept Management &amp; Humanities, Seri Iskandar, Malaysia</t>
  </si>
  <si>
    <t>King Fahd University of Petroleum &amp; Minerals; Tecnologico de Monterrey; King Fahd University of Petroleum &amp; Minerals; Universiti Teknologi Petronas</t>
  </si>
  <si>
    <t>Albashrawi, M (corresponding author), King Fahd Univ Petr &amp; Minerals, KFUPM Business Sch, Dept Informat Syst &amp; Operat Management, IRC Finance &amp; Digital Econ, Dhahran, Saudi Arabia.</t>
  </si>
  <si>
    <t>aamir.zaib.abbasi@gmail.com; shahid.bashir@tec.mx; bishrama@kfupm.edu.sa; dinghooi8@yahoo.com</t>
  </si>
  <si>
    <t>King Fahd University of Petroleum &amp; Minerals, Dhahran, Saudi Arabia</t>
  </si>
  <si>
    <t>King Fahd University of Petroleum &amp; Minerals, Dhahran, Saudi Arabia(King Fahd University of Petroleum &amp; Minerals)</t>
  </si>
  <si>
    <t>The authors would like to extend their heartfelt gratitude to King Fahd University of Petroleum &amp; Minerals, Dhahran, Saudi Arabia, for their generous financial support, which played a pivotal role in enabling this research.</t>
  </si>
  <si>
    <t>EMERALD GROUP PUBLISHING LTD</t>
  </si>
  <si>
    <t>Leeds</t>
  </si>
  <si>
    <t>Floor 5, Northspring 21-23 Wellington Street, Leeds, W YORKSHIRE, ENGLAND</t>
  </si>
  <si>
    <t>1558-7894</t>
  </si>
  <si>
    <t>1559-2243</t>
  </si>
  <si>
    <t>J ASIA BUS STUD</t>
  </si>
  <si>
    <t>J Asia Bus. Stud.</t>
  </si>
  <si>
    <t>2025 JAN 21</t>
  </si>
  <si>
    <t>http://dx.doi.org/10.1108/JABS-06-2024-0304</t>
  </si>
  <si>
    <t>S3Z8G</t>
  </si>
  <si>
    <t>WOS:001397652600001</t>
  </si>
  <si>
    <t>Wang, XS; Feng, T; Liu, CY; Fang, JL</t>
  </si>
  <si>
    <t>Wang, Xusheng; Feng, Tao; Liu, Chunyan; Fang, Junli</t>
  </si>
  <si>
    <t>JOURNAL OF CLOUD COMPUTING-ADVANCES SYSTEMS AND APPLICATIONS</t>
  </si>
  <si>
    <t>Blockchain; Electronic voting; IPFS; Ring signature; Verifiable</t>
  </si>
  <si>
    <t>The current electronic voting system ensures the confidentiality of the ballot but does not explicitly address the anonymity of the voter's identity. The voting process is entirely managed by smart contracts, which diminishes the efficiency of contract execution and poses challenges for achieving large-scale voting. There is a lack of comprehensive explanation regarding the voting process and the verifiability of ballot information. This article introduces a multi-party secure verifiable electronic voting scheme based on blockchain technology. The solution uses IPFS distributed file system to alleviate the problem of limited block storage. The task allocation and vote counting processes are managed separately through management and computation contracts to improve efficiency. Ring signature technology is used to ensure the anonymity of voting identities. The vote counting process uses a key-sharing system to ensure the privacy of the votes, and the calculation results are encrypted and uploaded to the blockchain, making them verifiable. Finally, a security proof and performance analysis of the scheme were conducted.</t>
  </si>
  <si>
    <t>[Wang, Xusheng] Gansu Agr Univ, Sch Informat Sci &amp; Technol, Lanzhou 730070, Peoples R China; [Feng, Tao; Liu, Chunyan; Fang, Junli] Lanzhou Univ Technol, Sch Comp &amp; Commun, Lanzhou 730050, Peoples R China</t>
  </si>
  <si>
    <t>Gansu Agricultural University; Lanzhou University of Technology</t>
  </si>
  <si>
    <t>Wang, XS (corresponding author), Gansu Agr Univ, Sch Informat Sci &amp; Technol, Lanzhou 730070, Peoples R China.</t>
  </si>
  <si>
    <t>wangxs@gsau.edu.cn</t>
  </si>
  <si>
    <t>Liu, Chunyan/KGM-3639-2024; JunLi, Fang/HQZ-3032-2023</t>
  </si>
  <si>
    <t>National Natural Science Foundation of China [62162039, 62462044]; Foundation for the Key Research and Development Program of Gansu Province, China [23YFGA0060, 24YFFA016]</t>
  </si>
  <si>
    <t>National Natural Science Foundation of China(National Natural Science Foundation of China (NSFC)); Foundation for the Key Research and Development Program of Gansu Province, China</t>
  </si>
  <si>
    <t>This work is supported by the National Natural Science Foundation of China (Grant No.62162039, 62462044), Foundation for the Key Research and Development Program of Gansu Province, China (Grant No.23YFGA0060, 24YFFA016).</t>
  </si>
  <si>
    <t>2192-113X</t>
  </si>
  <si>
    <t>J CLOUD COMPUT-ADV S</t>
  </si>
  <si>
    <t>J. Cloud Comput.-Adv. Syst. Appl.</t>
  </si>
  <si>
    <t>DEC 20</t>
  </si>
  <si>
    <t>http://dx.doi.org/10.1186/s13677-024-00723-8</t>
  </si>
  <si>
    <t>P8Z5D</t>
  </si>
  <si>
    <t>WOS:001380720300002</t>
  </si>
  <si>
    <t>Alshehri, A; Baza, M; Srivastava, G; Rajeh, W; Alrowaily, M; Almusali, M</t>
  </si>
  <si>
    <t>Alshehri, Ali; Baza, Mohamed; Srivastava, Gautam; Rajeh, Wahid; Alrowaily, Majed; Almusali, Majed</t>
  </si>
  <si>
    <t>security; privacy; e-voting; blockchain; score-voting</t>
  </si>
  <si>
    <t>With the advancement of cyber threats, blockchain technology has evolved to have a significant role in providing secure and reliable decentralized applications. One of these applications is a remote voting system that allow voters to participate in elections remotely. This work proposes a privacy-preserving e-voting system supporting score voting using blockchain technology. The main challenge with score voting compared to the regular yes/no voting approach is that a voter is allowed to assign a score from a defined range for each candidate. To preserve privacy, votes shall be encrypted before submission to the Blockchain, however, a malicious voter can modify the score value before encrypting it to manipulate the elections result for the favor of a certain candidate. To address this challenge, the proposed scheme allows voters to first prove that the submitted score lies in the predefined range before the vote is added to the Blockchain to ensure fairness of the election. The performance of our scheme is evaluated against a set of comprehensive experiments designed to determine optimal bounds for workload and transaction send rates and measure the impact of exceeding these bounds on critical performance metrics. The results of these simulations and their implications therefore indicate that the proposed scheme is secure while being able to handle up to 10,000 transactions at a time.</t>
  </si>
  <si>
    <t>[Alshehri, Ali; Alrowaily, Majed] Univ Tabuk, Dept Comp Sci, Tabuk 71491, Saudi Arabia; [Baza, Mohamed] Coll Charleston, Dept Comp Sci, Charleston, SC 29424 USA; [Srivastava, Gautam] Brandon Univ, Dept Math &amp; Comp Sci, Brandon, MB R7A 6A9, Canada; [Srivastava, Gautam] China Med Univ, Res Ctr Interneural Comp, Taichung 40402, Taiwan; [Srivastava, Gautam] Lebanese Amer Univ, Dept Comp Sci &amp; Math, Beirut, Lebanon; [Rajeh, Wahid; Almusali, Majed] Univ Tabuk, Dept Informat Technol, Tabuk 71491, Saudi Arabia</t>
  </si>
  <si>
    <t>University of Tabuk; College of Charleston; Brandon University; China Medical University Taiwan; Lebanese American University; University of Tabuk</t>
  </si>
  <si>
    <t>Alshehri, A (corresponding author), Univ Tabuk, Dept Comp Sci, Tabuk 71491, Saudi Arabia.</t>
  </si>
  <si>
    <t>a.alshehri@ut.edu.sa</t>
  </si>
  <si>
    <t>???????, ???? ???????/KIG-5413-2024; Srivastava, Gautam/N-5668-2019; Alshehri, Ali/HRC-3552-2023; Rajeh, Wahid/GLU-8726-2022; Baza, Mohamed/AGY-2792-2022</t>
  </si>
  <si>
    <t>Alshehri, Ali/0000-0002-3240-1955; Rajeh, Wahid/0000-0002-1066-7162; Almusali, Majed/0000-0003-4128-513X; Baza, Mohamed/0000-0001-5153-8693; Alrowaily, Majed/0000-0002-8537-8795; Srivastava, Gautam/0000-0001-9851-4103</t>
  </si>
  <si>
    <t>Deanship of Scientific Research at the University of Tabuk [0270-1443-S]</t>
  </si>
  <si>
    <t>Deanship of Scientific Research at the University of Tabuk(University of Tabuk)</t>
  </si>
  <si>
    <t>The authors extend their appreciation to the Deanship of Scientific Research at University of Tabuk for funding this work through Research No. 0270-1443-S.</t>
  </si>
  <si>
    <t>http://dx.doi.org/10.3390/app13021096</t>
  </si>
  <si>
    <t>7X4RJ</t>
  </si>
  <si>
    <t>WOS:000914187800001</t>
  </si>
  <si>
    <t>Alvi, ST; Uddin, MN; Islam, L; Ahamed, S</t>
  </si>
  <si>
    <t>Alvi, Syada Tasmia; Uddin, Mohammed Nasir; Islam, Linta; Ahamed, Sajib</t>
  </si>
  <si>
    <t>JOURNAL OF KING SAUD UNIVERSITY-COMPUTER AND INFORMATION SCIENCES</t>
  </si>
  <si>
    <t>Voting; Blockchain; Ethereum; Smart Contracts</t>
  </si>
  <si>
    <t>Voting is a fundamental democratic activity. Many experts believe that paper balloting is the only appro-priate method to ensure everyone's right to vote. But this method is prone to errors and abuse. Many nations utilize digital voting methods to solve the difficulties of paper balloting. A single flaw in digital voting may lead to massive vote-rigging. Election voting methods must be legal, accurate, safe, and con-venient. However, issues with digital voting methods may restrict acceptance. Due to its end-to-end ver-ification capabilities, blockchain technology was developed to address these problems. To guarantee We have used blockchain technology anonymity, privacy, verifiability, mobility, integrity, security, and fair-ness in voting. By using blockchain our proposed system ensures security, privacy, and integrity. This sys-tem provides voter anonymity by keeping the voter information as a hash in the blockchain. It also provides fairness by keeping the casted vote encrypted till the ending time of the election. After ending time, the voter can verify their casted vote, ensuring verifiability. To test our protocol, we put it on Ethereum 2.0, a blockchain platform that uses Solidity as a programming language to create smart con-tracts. The adoption of smart contracts provides a safe means for performing voter verification, ensuring the correctness of voting results, making the counting system public, and protecting against fraudulent activities. We analyzed the system's performance based on security and gas costs. It improves in terms of security characteristics and the related cost for the necessary infrastructure. (c) 2022 The Author(s). Published by Elsevier B.V. on behalf of King Saud University. This is an open access</t>
  </si>
  <si>
    <t>[Alvi, Syada Tasmia] Daffodil Int Univ, Dept CSE, Dhaka, Bangladesh; [Uddin, Mohammed Nasir; Islam, Linta; Ahamed, Sajib] Jagannath Univ, Dept CSE, Dhaka, Bangladesh; [Alvi, Syada Tasmia] Daffodil Int Univ, Dept CSE, Dhaka, Bangladesh</t>
  </si>
  <si>
    <t>Daffodil International University; Daffodil International University</t>
  </si>
  <si>
    <t>Alvi, ST (corresponding author), Daffodil Int Univ, Dept CSE, Dhaka, Bangladesh.</t>
  </si>
  <si>
    <t>syada.cse@diu.edu.bd</t>
  </si>
  <si>
    <t>Islam, Linta/ABD-1265-2020</t>
  </si>
  <si>
    <t>, Mohammed Nasir Uddin/0000-0002-0365-294X</t>
  </si>
  <si>
    <t>1319-1578</t>
  </si>
  <si>
    <t>2213-1248</t>
  </si>
  <si>
    <t>J KING SAUD UNIV-COM</t>
  </si>
  <si>
    <t>J. King Saud Univ.-Comput. Inf. Sci.</t>
  </si>
  <si>
    <t>http://dx.doi.org/10.1016/j.jksuci.2022.06.014</t>
  </si>
  <si>
    <t>5L5QQ</t>
  </si>
  <si>
    <t>WOS:000870468500007</t>
  </si>
  <si>
    <t>Lu, YC; Li, HL; Gao, L; Yu, JX; Yu, Y; Su, HX</t>
  </si>
  <si>
    <t>Lu, Yichao; Li, Huilin; Gao, Le; Yu, Jiaxin; Yu, Yong; Su, Hexing</t>
  </si>
  <si>
    <t>COMPUTER STANDARDS &amp; INTERFACES</t>
  </si>
  <si>
    <t>E-voting; Public traceability; Self-tallying; Blockchain</t>
  </si>
  <si>
    <t>SIGNATURES; SECURITY</t>
  </si>
  <si>
    <t>In the post-epidemic era, the prevalence of remote collaborations in modern work environments highlight the importance of e-voting as a critical component in facilitating distributed decision-making. Most of the existing e-voting systems heavily rely on a centralized tally authority which requires a high degree of moral trust. However, this kind of architecture is insufficient for expected decentralization and verifiability in remote decision-making. A self-tallying e-voting system is more in line with our developed demands, nonetheless, it suffers adaptive and abortive issues inherently and as a result, fairness cannot be guaranteed. In this paper, we try to provide rational trust by building a blockchain-based self-tallying e-voting system with public traceability. We improve fairness and achieve a balance between privacy and accountability by taking advantage of a time-lock puzzle and traceable ring signature, in which the puzzle-solving time does not impose a real burden. We propose a concrete construction and prove that our protocol satisfies time-limited ballot secrecy, anonymity, exculpability, public traceability, self-tallying and fairness. We implement the prototype both on-chain and off-chain, and the results of time overhead of each phase demonstrate the practicability of our proposal.</t>
  </si>
  <si>
    <t>[Lu, Yichao; Gao, Le; Yu, Jiaxin; Su, Hexing] Wuyi Univ, Fac Intelligent Mfg, Jiangmen 529020, Peoples R China; [Li, Huilin; Yu, Yong] Shaanxi Normal Univ, Sch Comp Sci, Xian 710062, Peoples R China</t>
  </si>
  <si>
    <t>Wuyi University; Shaanxi Normal University</t>
  </si>
  <si>
    <t>Gao, L (corresponding author), Wuyi Univ, Fac Intelligent Mfg, Jiangmen 529020, Peoples R China.;Li, HL (corresponding author), Shaanxi Normal Univ, Sch Comp Sci, Xian 710062, Peoples R China.</t>
  </si>
  <si>
    <t>2112104048@wyu.edu.cn; lihuilin@snnu.edu.cn; le.gao@nscc-gz.cn; yjx9902@outlook.com; yuyong@snnu.edu.cn; suhexing00@gmail.com</t>
  </si>
  <si>
    <t>Yu, Yong/0000-0002-0187-2439</t>
  </si>
  <si>
    <t>National Key R&amp;D Program of China [2022YFC3303200]; Guangdong province teaching reform, China [GDJX2020009]</t>
  </si>
  <si>
    <t>National Key R&amp;D Program of China; Guangdong province teaching reform, China</t>
  </si>
  <si>
    <t>This work is supported by the National Key R&amp;D Program of China (2022YFC3303200), and Guangdong province teaching reform, China project (GDJX2020009).</t>
  </si>
  <si>
    <t>0920-5489</t>
  </si>
  <si>
    <t>1872-7018</t>
  </si>
  <si>
    <t>COMPUT STAND INTER</t>
  </si>
  <si>
    <t>Comput. Stand. Interfaces</t>
  </si>
  <si>
    <t>http://dx.doi.org/10.1016/j.csi.2023.103795</t>
  </si>
  <si>
    <t>Computer Science, Hardware &amp; Architecture; Computer Science, Software Engineering</t>
  </si>
  <si>
    <t>X3NF4</t>
  </si>
  <si>
    <t>WOS:001097548300001</t>
  </si>
  <si>
    <t>Amith, KK; Sanjay, HA; Mahadevan, A; Harshita, K; Eshwar, D; Shastry, KA</t>
  </si>
  <si>
    <t>Amith, K. K.; Sanjay, H. A.; Mahadevan, Ajay; Harshita, K.; Eshwar, D.; Shastry, K. Aditya</t>
  </si>
  <si>
    <t>INTERNATIONAL JOURNAL OF INFORMATION AND COMPUTER SECURITY</t>
  </si>
  <si>
    <t>blockchain; hyperledger; consensus; e-voting; proof of work; deterministic consensus; India</t>
  </si>
  <si>
    <t>The Indian voting infrastructure of today currently has a high cost per voter and low voter turnout. Several other countries have tried to tackle these issues by providing a way for voters to vote online, and the most promising and trustworthy solutions come in the form of blockchain-backed voting. But most current blockchain voting systems do not provide a verifiable secret ballot and use computationally expensive Byzantine fault tolerant proof of work algorithms that are often slow at appending new transactions/votes. To address the issues, we propose a performance driven Hyperledger Fabric-based voting framework that can sustain over 200 votes/sec with a reasonable end user latency. This effort introduces a multitude of solutions to the current age dilemma of voting, both offline and online with unique features including cost effective deployments, instantaneous vote counting, cast as intended verifiability and an observable and auditable architecture.</t>
  </si>
  <si>
    <t>[Amith, K. K.] Unisys India Pvt Ltd, Bengaluru, India; [Sanjay, H. A.] MS Ramaiah Inst Technol, Bengaluru, India; [Mahadevan, Ajay] Nuclei, Bengaluru, India; [Harshita, K.] Altimetrik, Bengaluru, India; [Eshwar, D.] Nitte Meenakshi Inst Technol, Bengaluru, India; [Shastry, K. Aditya] Nitte Meenakshi Inst Technol, Dept Informat Sci &amp; Engn, Bengaluru, India</t>
  </si>
  <si>
    <t>Ramaiah Institute of Technology; NITTE (Deemed to be University); Nitte Meenakshi Institute of Technology; NITTE (Deemed to be University); Nitte Meenakshi Institute of Technology</t>
  </si>
  <si>
    <t>Amith, KK (corresponding author), Unisys India Pvt Ltd, Bengaluru, India.</t>
  </si>
  <si>
    <t>amithkumaran@gmail.com; sanjay.ha@msrit.edu; ajayvenkat10@gmail.com; harshuk.k8@gmail.com; eshward95@gmail.com; adityashastry.k@nmit.ac.in</t>
  </si>
  <si>
    <t>Shastry, Aditya/AAC-6348-2019; HA/AAR-6443-2020</t>
  </si>
  <si>
    <t>HA, Dr.Sanjay/0000-0002-7492-5263; Shastry, K Aditya/0000-0003-3920-576X</t>
  </si>
  <si>
    <t>1744-1765</t>
  </si>
  <si>
    <t>1744-1773</t>
  </si>
  <si>
    <t>INT J INF COMPUT SEC</t>
  </si>
  <si>
    <t>Int. J. Inf. Comput. Secur.</t>
  </si>
  <si>
    <t>http://dx.doi.org/10.1504/IJICS.2023.131094</t>
  </si>
  <si>
    <t>PU1K6</t>
  </si>
  <si>
    <t>WOS:001216503600008</t>
  </si>
  <si>
    <t>Pereira, BMB; Torres, JM; Sobral, PM; Moreira, RS; Soares, CPD; Pereira, I</t>
  </si>
  <si>
    <t>Pereira, Bruno Miguel Batista; Torres, Jose Manuel; Sobral, Pedro Miguel; Moreira, Rui Silva; Soares, Christophe Pinto de Almeida; Pereira, Ivo</t>
  </si>
  <si>
    <t>CRYPTOGRAPHY</t>
  </si>
  <si>
    <t>blockchain; voting; genetic algorithm; electronic voting</t>
  </si>
  <si>
    <t>Since its appearance in 2008, blockchain technology has found multiple uses in fields such as banking, supply chain management, and healthcare. One of the most intriguing uses of blockchain is in voting systems, where the technology can overcome the security and transparency concerns that plague traditional voting systems. This paper provides a thorough examination of the implementation of a blockchain-based voting system. The proposed system employs cryptographic methods to protect voters' privacy and anonymity while ensuring the verifiability and integrity of election results. Digital signatures, homomorphic encryption (He), zero-knowledge proofs (ZKPs), and the Byzantine fault-tolerant consensus method underpin the system. A review of the literature on the use of blockchain technology for voting systems supports the analysis and the technical and logistical constraints connected with implementing the suggested system. The study suggests solutions to problems such as managing voter identification and authentication, ensuring accessibility for all voters, and dealing with network latency and scalability. The suggested blockchain-based voting system can provide a safe and transparent platform for casting and counting votes, ensuring election results' privacy, anonymity, and verifiability. The implementation of blockchain technology can overcome traditional voting systems' security and transparency shortcomings while also delivering a high level of integrity and traceability.</t>
  </si>
  <si>
    <t>[Pereira, Bruno Miguel Batista; Torres, Jose Manuel; Sobral, Pedro Miguel; Moreira, Rui Silva; Soares, Christophe Pinto de Almeida; Pereira, Ivo] Univ Fernando Pessoa, Intelligent Sensing &amp; Ubiquitous Syst Grp ISUS, Praca 9 Abril, P-4249004 Porto, Portugal; [Torres, Jose Manuel; Sobral, Pedro Miguel; Moreira, Rui Silva; Soares, Christophe Pinto de Almeida] Univ Porto, Artificial Intelligence &amp; Comp Sci Lab LIACC, P-4150181 Porto, Portugal; [Pereira, Ivo] Polytech Porto, Inst Super Engn Porto ISEP, Interdisciplinary Studies Res Ctr ISRC, P-4249015 Porto, Portugal</t>
  </si>
  <si>
    <t>Universidade Fernando Pessoa; Universidade do Porto; Instituto Politecnico do Porto</t>
  </si>
  <si>
    <t>Pereira, BMB (corresponding author), Univ Fernando Pessoa, Intelligent Sensing &amp; Ubiquitous Syst Grp ISUS, Praca 9 Abril, P-4249004 Porto, Portugal.</t>
  </si>
  <si>
    <t>38054@ufp.edu.pt; csoares@ufp.edu.pt; ivopereira@ufp.edu.pt</t>
  </si>
  <si>
    <t>Pereira, Ivo/IUO-7442-2023; Sobral, Pedro/AAC-9542-2022; Pereira, Bruno/D-4542-2015; Silva Moreira, Rui/K-3082-2016; Pereira, Ivo/N-1713-2016; Soares, Christophe/C-3678-2018; Torres, Jose Manuel/AFN-7019-2022</t>
  </si>
  <si>
    <t>Silva Moreira, Rui/0000-0002-4123-0983; Pereira, Ivo/0000-0001-5440-3225; Soares, Christophe/0000-0002-0382-879X; Torres, Jose Manuel/0000-0002-8280-1324; Sobral, Pedro/0000-0002-7146-4545</t>
  </si>
  <si>
    <t>FCT/MCTES (PIDDAC) [UIDB/00027/2020]</t>
  </si>
  <si>
    <t>FCT/MCTES (PIDDAC)(Fundacao para a Ciencia e a Tecnologia (FCT))</t>
  </si>
  <si>
    <t>This work was partially supported by Base Funding-UIDB/00027/2020 of the Artificial Intelligence and Computer Science Laboratory-LIACC-funded by national funds through the FCT/MCTES (PIDDAC).</t>
  </si>
  <si>
    <t>2410-387X</t>
  </si>
  <si>
    <t>CRYPTOGRAPHY-BASEL</t>
  </si>
  <si>
    <t>http://dx.doi.org/10.3390/cryptography7020027</t>
  </si>
  <si>
    <t>K5SU7</t>
  </si>
  <si>
    <t>WOS:001017046700001</t>
  </si>
  <si>
    <t>Chaudhary, S; Shah, SL; Kakkar, R; Gupta, R; Alabdulatif, A; Tanwar, S; Sharma, G; Bokoro, PN</t>
  </si>
  <si>
    <t>Chaudhary, Sachi; Shah, Shail; Kakkar, Riya; Gupta, Rajesh; Alabdulatif, Abdulatif; Tanwar, Sudeep; Sharma, Gulshan; Bokoro, Pitshou N. N.</t>
  </si>
  <si>
    <t>Blockchain; smart contract; 5G; IPFS; e-voting; remix IDE; Echidna</t>
  </si>
  <si>
    <t>IOT</t>
  </si>
  <si>
    <t>Purpose: With the advancement and modernization of Information and Communication Technology, electronic voting (e-voting) has been adopted across the globe for conducting a secure and efficient voting procedure. However, e-voting can be easily exposed to various malicious attacks such as denial-of-service, malware, insider, compromised credentials, etc., that can risk the voter's privacy and affect the final voting results. Thus, we have considered the decentralized and immutable blockchain technology for completing the voting procedure securely. Nevertheless, many researchers have considered blockchain to mitigate the security and privacy issues of the voting procedure, but they ignored the aspect of cost-efficiency, latency, and response time while voting. Method: The idea of the proposed mechanism is to deploy and implement the smart contract in the Remix Integrated Development Environment (IDE) involving number of voters electing the candidate with various functionalities. Moreover, we considered the amalgamation of blockchain and IPFS to overcome the data storage cost issues of blockchain for voters and candidates communicating through 5G wireless network. The 5G network, with its low latency, high availability, and high reliability facilitates high data rate and reliable communication between voters and candidates to complete the voting procedure efficiently. Results: The deployed smart contract of the proposed voting mechanism highlight various functionalities required for electing the candidate by the voters. Moreover, the deployed smart contract is evaluated and analyzed considering various performance metrics such as gas consumption analysis for smart contract functions and number of voters, cost analysis for smart contract functions, bit error rate, and storage cost comparison with the traditional scheme. We have also verified the security of the proposed voting mechanism using Echidna security tool which shows the election of candidate without any threat. Conclusion: Finally, we have presented a blockchain-based voting mechanism in which IPFS and 5G is employed to avail the cost-efficient, reliable, and secure candidate election by the voters. Moreover, the voters and candidates can communicate with lower response time and high reliability using 5G network so that smart contract consisting of all the functionalities related to the candidate election can be executed efficiently in the Remix IDE.</t>
  </si>
  <si>
    <t>[Chaudhary, Sachi; Shah, Shail; Kakkar, Riya; Gupta, Rajesh; Tanwar, Sudeep] Nirma Univ, Inst Technol, Dept Comp Sci &amp; Engn, Ahmadabad 382481, Gujarat, India; [Alabdulatif, Abdulatif] Qassim Univ, Coll Comp, Dept Comp Sci, Buraydah 52571, Saudi Arabia; [Sharma, Gulshan; Bokoro, Pitshou N. N.] Univ Johannesburg, Dept Elect Engn Technol, ZA-2006 Johannesburg, South Africa</t>
  </si>
  <si>
    <t>Nirma University; Qassim University; University of Johannesburg</t>
  </si>
  <si>
    <t>Gupta, R; Tanwar, S (corresponding author), Nirma Univ, Inst Technol, Dept Comp Sci &amp; Engn, Ahmadabad 382481, Gujarat, India.;Sharma, G (corresponding author), Univ Johannesburg, Dept Elect Engn Technol, ZA-2006 Johannesburg, South Africa.</t>
  </si>
  <si>
    <t>rajesh.gupta@nirmauni.ac.in; sudeep.tanwar@nirmauni.ac.in; gulshans@uj.ac.za</t>
  </si>
  <si>
    <t>Tanwar, Sudeep/AAI-6709-2020; Alabdulatif, Abdulatif/V-1395-2019; Gupta, Dr. Rajesh/AAC-8353-2020; Tanwar, Sudeep/M-8515-2018</t>
  </si>
  <si>
    <t>Kakkar, Riya/0000-0002-9591-0132; Sharma, Prof. Gulshan/0000-0002-4726-0956; Chaudhary, Sachi/0000-0002-9732-7557; Tanwar, Sudeep/0000-0002-1776-4651; Gupta, Rajesh/0000-0003-3298-4238</t>
  </si>
  <si>
    <t>http://dx.doi.org/10.1109/ACCESS.2023.3297492</t>
  </si>
  <si>
    <t>O2BH1</t>
  </si>
  <si>
    <t>WOS:001041918700001</t>
  </si>
  <si>
    <t>Adeniyi, JK; Ajagbe, SA; Adeniyi, EA; Mudali, P; Adigun, MO; Adeniyi, TT; Ajibola, O</t>
  </si>
  <si>
    <t>Adeniyi, Jide Kehinde; Ajagbe, Sunday Adeola; Adeniyi, Emmanuel Abidemi; Mudali, Pragasen; Adigun, Matthew Olusegun; Adeniyi, Tunde Taiwo; Ajibola, Ojo</t>
  </si>
  <si>
    <t>EGYPTIAN INFORMATICS JOURNAL</t>
  </si>
  <si>
    <t>Biometrics; Cryptography; Blockchain; E-voting system; Private key</t>
  </si>
  <si>
    <t>Voting aims to provide the best decision or select the most selected option for the largest group of voters. Malicious parties gaining access, and otherwise tampering with election results, or the votes make this effort counterproductive. To alleviate this, this study examined the introduction of blockchain. The transparent and immutable nature of the blockchain makes this data impossible to alter and allows the election results to be transparent. To further increase the transparency of the system while keeping voters anonymous, a biometric based cryptography was introduced. The biometric was introduced as the source for the private key for each voter while a public was generated to act as the identity of the voter. The biometric trait of each individual is unique and cannot be forged, hence the identity of the voter is secured. The public key available cannot be traced by to the private key, hence, identity of the voter is anonymous. The system showed an encouraging performance after testing.</t>
  </si>
  <si>
    <t>[Adeniyi, Jide Kehinde; Ajibola, Ojo] Landmark Univ, Dept Comp Sci, Omu Aran, Nigeria; [Ajagbe, Sunday Adeola; Mudali, Pragasen; Adigun, Matthew Olusegun] Univ Zululand, Dept Comp Sci, ZA-3886 Kwa Dlangezwa, South Africa; [Ajagbe, Sunday Adeola] First Tech Univ, Dept Comp Engn, Ibadan 200255, Nigeria; [Adeniyi, Emmanuel Abidemi] Bowen Univ, Coll Comp &amp; Commun Studies, Iwo, Nigeria; [Adeniyi, Tunde Taiwo] Univ Ilorin, Dept Comp Sci, Ilorin, Nigeria</t>
  </si>
  <si>
    <t>Landmark University; University of Zululand; University of Ilorin</t>
  </si>
  <si>
    <t>Ajagbe, SA (corresponding author), Univ Zululand, Dept Comp Sci, ZA-3886 Kwa Dlangezwa, South Africa.</t>
  </si>
  <si>
    <t>adeniyi.jide@lmu.edu.ng; saajagbe@pgschool.lautech.edu.ng; abidemi.adeniyi@bowen.edu.ng; MudaliP@unizulu.ac.za; adigunm@unizulu.ac.za; taiwo.jide@unilorin.edu.ng; ojo.ajibola@lmu.edu.ng</t>
  </si>
  <si>
    <t>Ajagbe, Sunday/ITV-5089-2023; Mudali, Pragasen/B-1115-2010; Adeniyi, Jide/AFR-1283-2022</t>
  </si>
  <si>
    <t>Adigun, Matthew Olusegun/0000-0001-6256-5865; Mudali, Pragasen/0000-0003-4720-1726</t>
  </si>
  <si>
    <t>CAIRO UNIV, FAC COMPUTERS &amp; INFORMATION</t>
  </si>
  <si>
    <t>GIZA GOVERNORATE</t>
  </si>
  <si>
    <t>AHMED ZEWAIL, AD DOQI, GIZA GOVERNORATE, 00000, EGYPT</t>
  </si>
  <si>
    <t>1110-8665</t>
  </si>
  <si>
    <t>2090-4754</t>
  </si>
  <si>
    <t>EGYPT INFORM J</t>
  </si>
  <si>
    <t>Egypt. Inform. J.</t>
  </si>
  <si>
    <t>http://dx.doi.org/10.1016/j.eij.2024.100447</t>
  </si>
  <si>
    <t>Computer Science, Artificial Intelligence; Computer Science, Information Systems; Computer Science, Software Engineering</t>
  </si>
  <si>
    <t>JP0H9</t>
  </si>
  <si>
    <t>WOS:001174247500001</t>
  </si>
  <si>
    <t>de Miranda, LMB; Garcia, RD; Ramachandran, GS; Ueyama, J; Guerrini, FM</t>
  </si>
  <si>
    <t>de Miranda, Livia Maria Bettini; Garcia, Rodrigo Dutra; Ramachandran, Gowri Sankar; Ueyama, Jo; Guerrini, Fabio Muller</t>
  </si>
  <si>
    <t>Blockchain; Voting system; Inter-organizational collaboration; Fully homomorphic encryption; Privacy</t>
  </si>
  <si>
    <t>Electronic voting systems can support a key behavioral process in inter-organizational collaboration - collective decision-making - but typically face challenges related to single points of failure from centralized databases and trusted third parties to deal with privacy voting requirements. To address such issues, this work presents a decentralized voting system based on blockchain technology, Fully Homomorphic Encryption, tokenization, and Proof-of-Stake mechanisms to promote the system's sustainability while enhancing voting privacy and anonymization. Our solution introduces verifiability to voting processes without any trusted intermediaries. We use the inter-organizational collaboration use case since it introduces additional voting requirements in the private domain, such as promoting cooperative behavioral processes to develop trustworthy relationships between organizations. Our proof-of-concept implementation and evaluation results show that the proposed solution provides voting privacy with adequate computational costs.</t>
  </si>
  <si>
    <t>[de Miranda, Livia Maria Bettini; Guerrini, Fabio Muller] Univ Sao Paulo, Sao Carlos Sch Engn, Trabalhador Sao Carlense 400, BR-13566590 Sao Carlos, SP, Brazil; [Garcia, Rodrigo Dutra; Ueyama, Jo] Univ Sao Paulo, Inst Math &amp; Comp Sci, Trabalhador Sao Carlense 400, BR-13566590 Sao Carlos, Brazil; [Ramachandran, Gowri Sankar] Queensland Univ Technol, Fac Sci, Brisbane, Qld 4000, Australia</t>
  </si>
  <si>
    <t>Universidade de Sao Paulo; Universidade de Sao Paulo; Queensland University of Technology (QUT)</t>
  </si>
  <si>
    <t>de Miranda, LMB (corresponding author), Univ Sao Paulo, Sao Carlos Sch Engn, Trabalhador Sao Carlense 400, BR-13566590 Sao Carlos, SP, Brazil.</t>
  </si>
  <si>
    <t>livia.miranda99@usp.br; rgarcia@usp.br; g.ramachandran@qut.edu.au; joueyama@icmc.usp.br; guerrini@sc.usp.br</t>
  </si>
  <si>
    <t>Ramachandran, Gowri/ABB-1274-2021; Ueyama, Jo/HHN-1418-2022; Dutra Garcia, Rodrigo/JMB-4836-2023; Guerrini, Fábio/D-1729-2013; Bettini de Miranda, Lívia Maria/JDC-6612-2023</t>
  </si>
  <si>
    <t>Ueyama, Jo/0000-0002-5591-3750; Bettini de Miranda, Livia Maria/0009-0003-6770-5099; Dutra Garcia, Rodrigo/0000-0003-3607-9315; Ramachandran, Gowri Sankar/0000-0001-5944-1335</t>
  </si>
  <si>
    <t>Coordination of Superior Level Staff Improvement-Brazil (CAPES) [88887.823680/2023-00]</t>
  </si>
  <si>
    <t>Coordination of Superior Level Staff Improvement-Brazil (CAPES)(Coordenacao de Aperfeicoamento de Pessoal de Nivel Superior (CAPES))</t>
  </si>
  <si>
    <t>Livia Maria Bettini de Miranda would like to give thanks for the support from the Coordination of Superior Level Staff Improvement-Brazil (CAPES) - Grant Finance 88887.823680/2023-00.</t>
  </si>
  <si>
    <t>http://dx.doi.org/10.1016/j.jisa.2024.103837</t>
  </si>
  <si>
    <t>A3X7I</t>
  </si>
  <si>
    <t>WOS:001281900400001</t>
  </si>
  <si>
    <t>Haldar, P; Roy, R; Biswas, U</t>
  </si>
  <si>
    <t>Haldar, Paranjay; Roy, Rajdeep; Biswas, Utpal</t>
  </si>
  <si>
    <t>WIRELESS PERSONAL COMMUNICATIONS</t>
  </si>
  <si>
    <t>Blockchain; CID; Encryption; IPFS; Online voting; Smart contracts; Voter authentication</t>
  </si>
  <si>
    <t>This paper displays the architecture and implementation of an online voting system that employs Blockchain technology and the InterPlanetary File System (IPFS) to assure safe, transparent, and tamper-proof elections. The offered framework utilizes IPFS to record and supervises voter details, such as name, father's name, address, constituency, and date of birth. IPFS gives a Content Identifier (CID) based on these attributes. The Election Commission (EC) hashes these CIDs with SHA256 to avail authentication and then records them on the smart contract. Voters issues their particulars to IPFS to achieve a CID, which is then encrypted and validated against the data recorded in the smart contract to warrant its legitimacy. On successful validation, voters produce additional credentials, including their wallet address and password, which are then thoroughly stored on IPFS. The repossessed CID is afresh encrypted with the EC's private key before being sent storing on the smart contract. During the voting procedure, voters present their wallet address and password. These particulars are directed to IPFS to recoup the CID. Once the CID is picked up, it is encrypted and verified in provision of the smart contract. If the verification is successful, the voter is treated genuine and licensed to cast their votes. To forbid fraud and unauthorized access, the system's architecture assures vigorous security through encryption and Blockchain verification. The incorporation of Blockchain technology into the voting process also strengthens both transparency and integrity. This paper circumferences the implementation dares, security considerations, and potential enhancement for scalability and efficiency in large-scale elections.</t>
  </si>
  <si>
    <t>[Haldar, Paranjay; Roy, Rajdeep; Biswas, Utpal] Univ Kalyani, Dept Comp Sci &amp; Engn, Kalyani, India</t>
  </si>
  <si>
    <t>Kalyani University</t>
  </si>
  <si>
    <t>Roy, R (corresponding author), Univ Kalyani, Dept Comp Sci &amp; Engn, Kalyani, India.</t>
  </si>
  <si>
    <t>paranjayhaldar@klyuniv.ac.in; rrajdeep2@gmail.com; utpalbiswas@klyuniv.ac.in</t>
  </si>
  <si>
    <t>ROY, RAJDEEP/0000-0003-1616-3501</t>
  </si>
  <si>
    <t>Department of Computer Science and Engineering, University of Kalyani, West Bengal; Department of Computer Science and Engineering, Kalyani Government Engineering College</t>
  </si>
  <si>
    <t>Paranjay Haldar is thankful to Department of Computer Science and Engineering, University of Kalyani, West Bengal, to carry out this work. Authors are also thankful to Dr. Sourav Banerjee, Assistant Professor of Department of Computer Science and Engineering, Kalyani Government Engineering College, Kalyani, West Bengal, India for sharing his valuable advices regarding this work and constant assistance to fulfill the work.</t>
  </si>
  <si>
    <t>0929-6212</t>
  </si>
  <si>
    <t>1572-834X</t>
  </si>
  <si>
    <t>WIRELESS PERS COMMUN</t>
  </si>
  <si>
    <t>Wirel. Pers. Commun.</t>
  </si>
  <si>
    <t>http://dx.doi.org/10.1007/s11277-024-11622-1</t>
  </si>
  <si>
    <t>Telecommunications</t>
  </si>
  <si>
    <t>K5T0R</t>
  </si>
  <si>
    <t>WOS:001331813600001</t>
  </si>
  <si>
    <t>Gurushankar, P; Singh, K</t>
  </si>
  <si>
    <t>Gurushankar, Pavithra; Singh, Kunwar</t>
  </si>
  <si>
    <t>Decentralized universally verifiable stake voting system with perfect privacy</t>
  </si>
  <si>
    <t>CRYPTOLOGIA</t>
  </si>
  <si>
    <t>blockchain; ElGamal; e-voting; Paillier; privacy; verifiability; weighted voting; zero knowledge proof; Zether</t>
  </si>
  <si>
    <t>Stake voting is a voting system where the vote cast by a voter is proportional to their account balance/asset. We propose the first implementation of an efficient, fully-decentralized, universally-verifiable stake voting system with perfect voter privacy. Our contribution is two-fold. First, we design a zero knowledge proof (ZKP) for equality of plaintexts of 2 different ciphertexts encrypted under different encryption schemes, one under ElGamal encryption scheme and another under Paillier encryption scheme. We believe that ours is the first ZKP design for this problem statement. Second, we implement a publicly-verifiable Stake voting system using the ZKP design by enforcing perfect privacy to voters and correctness of election results. Our voting system is applicable to many situations like shareholder/stockholder voting in companies. We have also provided the financial and computational breakdown feasibility of our implementation on Ganache local blockchain.</t>
  </si>
  <si>
    <t>[Gurushankar, Pavithra] Natl Inst Technol Tiruchirappalli, Comp Sci &amp; Engn, Tiruchirappalli, India; [Singh, Kunwar] Natl Inst Technol Tiruchirappalli, Dept Comp Sci &amp; Engn, Tiruchirappalli, India</t>
  </si>
  <si>
    <t>National Institute of Technology (NIT System); National Institute of Technology Tiruchirappalli; National Institute of Technology (NIT System); National Institute of Technology Tiruchirappalli</t>
  </si>
  <si>
    <t>Gurushankar, P (corresponding author), Natl Inst Technol Tiruchirappalli, Comp Sci &amp; Engn, Tiruchirappalli, India.</t>
  </si>
  <si>
    <t>gpavithrasha@gmail.com</t>
  </si>
  <si>
    <t>PAVITHRA, G/KDN-6580-2024</t>
  </si>
  <si>
    <t>PAVITHRA, G/0000-0003-0643-7185</t>
  </si>
  <si>
    <t>Science and Engineering Research Board (SERB) [EEQ/2021/000305]</t>
  </si>
  <si>
    <t>Science and Engineering Research Board (SERB)</t>
  </si>
  <si>
    <t>This research is undertaken as part of the project Research and Development of Secure and Privacy Preserving Blockchain based Smart Contract and its Applications funded by Science and Engineering Research Board (SERB)10.13039/501100001843 [EEQ/2021/000305].</t>
  </si>
  <si>
    <t>TAYLOR &amp; FRANCIS INC</t>
  </si>
  <si>
    <t>PHILADELPHIA</t>
  </si>
  <si>
    <t>530 WALNUT STREET, STE 850, PHILADELPHIA, PA 19106 USA</t>
  </si>
  <si>
    <t>0161-1194</t>
  </si>
  <si>
    <t>1558-1586</t>
  </si>
  <si>
    <t>Cryptologia</t>
  </si>
  <si>
    <t>JAN 2</t>
  </si>
  <si>
    <t>49</t>
  </si>
  <si>
    <t>10.1080/01611194.2023.2279147</t>
  </si>
  <si>
    <t>http://dx.doi.org/10.1080/01611194.2023.2279147</t>
  </si>
  <si>
    <t>Computer Science, Theory &amp; Methods; History &amp; Philosophy Of Science; Mathematics, Applied</t>
  </si>
  <si>
    <t>Computer Science; History &amp; Philosophy of Science; Mathematics</t>
  </si>
  <si>
    <t>P1R4C</t>
  </si>
  <si>
    <t>WOS:001127473900001</t>
  </si>
  <si>
    <t>Shi, YJ; Fan, K; Bai, YH; Zhang, CL; Yang, K; Li, H; Yang, YT</t>
  </si>
  <si>
    <t>Shi, Yijie; Fan, Kai; Bai, Yuhan; Zhang, Chonglin; Yang, Kan; Li, Hui; Yang, Yintang</t>
  </si>
  <si>
    <t>IEEE INTERNET OF THINGS JOURNAL</t>
  </si>
  <si>
    <t>Anonymity; blockchain; fairness; self-tallying; voting; Anonymity; blockchain; fairness; self-tallying; voting</t>
  </si>
  <si>
    <t>SIGNATURE</t>
  </si>
  <si>
    <t>Voting protocols are fundamental in modern society. With the ongoing evolution of communication technology and the Internet of Things, the importance of electronic voting protocols is anticipated to experience a significant rise in the advancement of smart cities. Leveraging the blockchain's tamper-resistant and publicly verifiable properties, along with the concept of enabling all participants to tally election results, blockchain-based self-tallying voting protocols effectively address the shortcomings of centralized traditional electronic voting. However, existing voting protocols still face the dual challenge of security and efficiency. The primary issues include the difficulty in ensuring voter anonymity and election fairness, as well as the insufficient system robustness and low tallying efficiency resulting from security design. To tackle these concerns, we propose a novel approach to constructing efficient and flexible voting protocols that concurrently ensure fairness and anonymity. Specifically, we encapsulate the decryption private keys corresponding to the public keys of encrypted ballots in time capsules to safeguard voting fairness. Additionally, based on our proposed approach, we construct an efficient and flexible score voting protocol for smart cities. The protocol employs traceable ring signature to protect the voter anonymity and public traceability, utilizes a dual-key additive homomorphic ElGamal encryption to encapsulate ballots. We also improve signature-based set membership proofs to verify the validity of ballots. Furthermore, through security analysis and performance evaluation, we demonstrate that our proposed protocol meets all security objectives with reasonable costs.</t>
  </si>
  <si>
    <t>[Shi, Yijie; Fan, Kai; Bai, Yuhan; Zhang, Chonglin; Li, Hui] Xidian Univ, Sch Cyber Engn, State Key Lab Integrated Serv Networks, Xian 710126, Shaanxi, Peoples R China; [Yang, Kan] Univ Memphis, Dept Comp Sci, Memphis, TN 38152 USA; [Yang, Yintang] Xidian Univ, Key Lab, Minist Educ Wide Band Gap Semicond Mat &amp; Devices, Xian 710071, Peoples R China</t>
  </si>
  <si>
    <t>Xidian University; University of Memphis; Xidian University</t>
  </si>
  <si>
    <t>Fan, K (corresponding author), Xidian Univ, Sch Cyber Engn, State Key Lab Integrated Serv Networks, Xian 710126, Shaanxi, Peoples R China.</t>
  </si>
  <si>
    <t>shiyj@stu.xidian.edu.cn; kfan@mail.xidian.edu.cn; yhbai@stu.xidian.edu.cn; clzhang_4@stu.xidian.edu.cn; kan.yang@memphis.edu; lihui@mail.xidian.edu.cn; ytyang@xidian.edu.cn</t>
  </si>
  <si>
    <t>Yang, Yin Tang/0000-0001-9745-5404; Fan, Kai/0000-0001-6870-6657</t>
  </si>
  <si>
    <t>Pioneer and Leading Goose Research and Development Program of Zhejiang Province [2022C03174]; National Natural Science Foundation of China [62372356, 92067103]; Key Research and Development Program of Shaanxi Province [2021ZDLGY06-02]; Natural Science Foundation of Shaanxi Province [2021ZDLGY06-02, 2018TD-007]; Shaanxi Innovation Team Project [2018TD-007, 2019ZDLGY1202]; Xi'an Science and Technology Innovation Plan [2019ZDLGY1202, 20189168CX9JC10]; Fundamental Research Funds for the Central Universities [20189168CX9JC10, YJS2212]; The 111 Center [YJS2212, B16037]; National Natural Science Foundation of China; Key Research and Development Program of Shaanxi Province; Natural Science Foundation of Shaanxi Province; Shaanxi Innovation Team Project; Xi'an Science and Technology Innovation Plan; Fundamental Research Funds for the Central Universities; The 111 Center</t>
  </si>
  <si>
    <t>Pioneer and Leading Goose Research and Development Program of Zhejiang Province; National Natural Science Foundation of China(National Natural Science Foundation of China (NSFC)); Key Research and Development Program of Shaanxi Province; Natural Science Foundation of Shaanxi Province(Natural Science Foundation of Shaanxi Province); Shaanxi Innovation Team Project; Xi'an Science and Technology Innovation Plan; Fundamental Research Funds for the Central Universities(Fundamental Research Funds for the Central Universities); The 111 Center; National Natural Science Foundation of China(National Natural Science Foundation of China (NSFC)); Key Research and Development Program of Shaanxi Province; Natural Science Foundation of Shaanxi Province(Natural Science Foundation of Shaanxi Province); Shaanxi Innovation Team Project; Xi'an Science and Technology Innovation Plan; Fundamental Research Funds for the Central Universities(Fundamental Research Funds for the Central Universities); The 111 Center</t>
  </si>
  <si>
    <t>This work was supported in part by the Pioneer and Leading Goose Research and Development Program of Zhejiang Province under Grant 2022C03174; in part by the National Natural Science Foundation of China under Grant 62372356 and Grant 92067103; in part by the Key Research and Development Program of Shaanxi Province under Grant 2021ZDLGY06-02; in part by the Natural Science Foundation of Shaanxi Province under Grant 2019ZDLGY1202; in part by the Shaanxi Innovation Team Project under Grant 2018TD-007; in part by the Xi'an Science and Technology Innovation Plan under Grant 20189168CX9JC10; in part by the Fundamental Research Funds for the Central Universities under Grant YJS2212; and in part by the111 Center under Grant B16037.</t>
  </si>
  <si>
    <t>IEEE INTERNET THINGS</t>
  </si>
  <si>
    <t>IEEE Internet Things J.</t>
  </si>
  <si>
    <t>FEB 1</t>
  </si>
  <si>
    <t>http://dx.doi.org/10.1109/JIOT.2024.3478231</t>
  </si>
  <si>
    <t>T6E0R</t>
  </si>
  <si>
    <t>WOS:001405900300048</t>
  </si>
  <si>
    <t>Xue, WY; Yang, Y; Li, YJ; Pang, HH; Deng, RH</t>
  </si>
  <si>
    <t>Xue, Wenyi; Yang, Yang; Li, Yingjiu; Pang, Hwee Hwa; Deng, Robert H.</t>
  </si>
  <si>
    <t>IEEE TRANSACTIONS ON INFORMATION FORENSICS AND SECURITY</t>
  </si>
  <si>
    <t>Score voting; blockchain; anonymous authentication; convertibly linkable signatures; signature of knowledge</t>
  </si>
  <si>
    <t>BORDA COUNT; FRAMEWORK; ELECTION; PROTOCOL; SYSTEM</t>
  </si>
  <si>
    <t>[Xue, Wenyi; Yang, Yang] Fuzhou Univ, Coll Comp Sci &amp; Big Data, Fuzhou 350116, Peoples R China; [Yang, Yang; Pang, Hwee Hwa; Deng, Robert H.] Singapore Management Univ, Sch Comp &amp; Informat Syst, Singapore 188065, Singapore; [Li, Yingjiu] Univ Oregon, Dept Comp &amp; Informat Sci, Eugene, OR 97403 USA</t>
  </si>
  <si>
    <t>Fuzhou University; Singapore Management University; University of Oregon</t>
  </si>
  <si>
    <t>Yang, Y (corresponding author), Fuzhou Univ, Coll Comp Sci &amp; Big Data, Fuzhou 350116, Peoples R China.;Yang, Y (corresponding author), Singapore Management Univ, Sch Comp &amp; Informat Syst, Singapore 188065, Singapore.</t>
  </si>
  <si>
    <t>wenyixue.research@gmail.com; yang.yang.research@gmail.com; yingjiul@uoregon.edu; hhpang@smu.edu.sg; robertdeng@smu.edu.sg</t>
  </si>
  <si>
    <t>LI, Yingjiu/E-8561-2012; PANG, Hwee/E-8570-2012; DENG, Robert/E-8547-2012</t>
  </si>
  <si>
    <t>Pang, HweeHwa/0000-0001-7266-5712; Deng, Robert/0000-0003-3491-8146</t>
  </si>
  <si>
    <t>National Natural Science Foundation of China [61872091]; Singapore National Research Foundation [NRF2018NCR-NSOE004-0001]; AXA Research Fund; Ripple University Blockchain Research Initiative; Lee Kong Chian Chair Professorship</t>
  </si>
  <si>
    <t>National Natural Science Foundation of China(National Natural Science Foundation of China (NSFC)); Singapore National Research Foundation(National Research Foundation, Singapore); AXA Research Fund(AXA Research Fund); Ripple University Blockchain Research Initiative; Lee Kong Chian Chair Professorship</t>
  </si>
  <si>
    <t>&amp; nbsp;The work of Yang Yang and Robert H. Deng was supported in part by the National Natural Science Foundation of China under Grant 61872091, in part by the Singapore National Research Foundation under Grant NRF2018NCR-NSOE004-0001, and in part by the AXA Research Fund. The work of Yingjiu Li was supported in part by the Ripple University Blockchain Research Initiative. The work of Hwee Hwa Pang was supported by the Lee Kong Chian Chair Professorship.&amp; nbsp;</t>
  </si>
  <si>
    <t>1556-6013</t>
  </si>
  <si>
    <t>IEEE T INF FOREN SEC</t>
  </si>
  <si>
    <t>IEEE Trans. Inf. Forensic Secur.</t>
  </si>
  <si>
    <t>http://dx.doi.org/10.1109/TIFS.2023.3287394</t>
  </si>
  <si>
    <t>Computer Science, Theory &amp; Methods; Engineering, Electrical &amp; Electronic</t>
  </si>
  <si>
    <t>L1ZO8</t>
  </si>
  <si>
    <t>WOS:001021310000006</t>
  </si>
  <si>
    <t>Alves, J; Pinto, A</t>
  </si>
  <si>
    <t>Alves, Joao; Pinto, Antonio</t>
  </si>
  <si>
    <t>SMART CITIES</t>
  </si>
  <si>
    <t>academic councils; Electronic Voting System; digitisation; blockchain</t>
  </si>
  <si>
    <t>The digitisation of administrative tasks and processes is a reality nowadays, translating into added value such as agility in process management, or simplified access to stored data. The digitisation of processes of decision-making in collegiate bodies, such as Academic Councils, is not yet a common reality. Voting acts are still carried out in person, or at most in online meetings, without having a real confirmation of the vote of each element. This is particularly complex to achieve in remote meeting scenarios, where connection breaks or interruptions of audio or video streams may exist. A new digital platform was already previously proposed. It considered decision-making, by voting in Academic Councils, to be supported by a system that guarantees the integrity of the decisions taken, even when meeting online. Our previous work mainly considered the overall design. In this work, we bettered the design and specification of our previous proposal and describe the implemented prototype, and validate and discuss the obtained results.</t>
  </si>
  <si>
    <t>[Alves, Joao; Pinto, Antonio] Inst Politecn Porto, ESTG, P-4610156 Felgueiras, Portugal; [Pinto, Antonio] CRACS, P-4200465 Porto, Portugal; [Pinto, Antonio] INESC TEC, P-4200465 Porto, Portugal</t>
  </si>
  <si>
    <t>Instituto Politecnico do Porto; INESC TEC</t>
  </si>
  <si>
    <t>Alves, J; Pinto, A (corresponding author), Inst Politecn Porto, ESTG, P-4610156 Felgueiras, Portugal.;Pinto, A (corresponding author), CRACS, P-4200465 Porto, Portugal.;Pinto, A (corresponding author), INESC TEC, P-4200465 Porto, Portugal.</t>
  </si>
  <si>
    <t>8000055@estg.ipp.pt; apinto@inesctec.pt</t>
  </si>
  <si>
    <t>Pinto, António/L-2252-2019</t>
  </si>
  <si>
    <t>Pinto, Antonio/0000-0002-5583-5772</t>
  </si>
  <si>
    <t>2624-6511</t>
  </si>
  <si>
    <t>SMART CITIES-BASEL</t>
  </si>
  <si>
    <t>http://dx.doi.org/10.3390/smartcities6010014</t>
  </si>
  <si>
    <t>Engineering, Electrical &amp; Electronic; Urban Studies</t>
  </si>
  <si>
    <t>Engineering; Urban Studies</t>
  </si>
  <si>
    <t>9L2UT</t>
  </si>
  <si>
    <t>WOS:000941410200001</t>
  </si>
  <si>
    <t>Chen, JN; Wang, Y; Huang, ZH; Ruan, CH; Hu, CQ</t>
  </si>
  <si>
    <t>Chen, Jiannan; Wang, Ying; Huang, Zhaohui; Ruan, Conghao; Hu, Chunqiang</t>
  </si>
  <si>
    <t>WIRELESS COMMUNICATIONS &amp; MOBILE COMPUTING</t>
  </si>
  <si>
    <t>The cloud storage service has brought great convenience to the customer, which can save massive storage and computation resources via outsourcing the data to cloud service provider (CSP). However, the security issues are the biggest challenge such as data integrity. The user can verify the integrity of outsourced data through a remote data auditing solution without retrieving original data from cloud, however, the auditing procedure has heavy computational overhead, which employs third party auditor (TPA) to conduct auditing task on behalf of users. In this paper, we propose a decentralized public auditing scheme for cloud storage based on blockchain, which removes TPA and increases the number of CSP, the auditing task was assigned to multiple CSPs, and the blockchain technology was used to record the audit process. Meanwhile, the structure of e-voting system is utilized to realize the audit result statistics of multiple CSPs via smart contract, which enhanced the credibility and stability of final auditing result. The theoretical analysis and experimental results demonstrate that proposed scheme is secure and efficient.</t>
  </si>
  <si>
    <t>[Chen, Jiannan; Huang, Zhaohui] Army Med Univ, Chongqing 400038, Peoples R China; [Wang, Ying; Ruan, Conghao; Hu, Chunqiang] Chongqing Univ, Sch Big Data &amp; Software Engn, Chongqing 400044, Peoples R China</t>
  </si>
  <si>
    <t>Army Medical University; Chongqing University</t>
  </si>
  <si>
    <t>Huang, ZH (corresponding author), Army Med Univ, Chongqing 400038, Peoples R China.</t>
  </si>
  <si>
    <t>hzhxa@live.cn</t>
  </si>
  <si>
    <t>Hu, Chunqiang/X-1142-2019</t>
  </si>
  <si>
    <t>Chen, Jiannan/0000-0002-4949-1643</t>
  </si>
  <si>
    <t>Fundamental Research Funds for the Central Universities [2022CDJKYJH015]; National Natural Science Foundation of China [62072065]; Key Project of Technology Innovation and Application Development of Chongqing [CSTC2019jscx-mbdxX0044]; Overseas Returnees Innovation and Entrepreneurship Support Program of Chongqing [cx2020004]</t>
  </si>
  <si>
    <t>Fundamental Research Funds for the Central Universities(Fundamental Research Funds for the Central Universities); National Natural Science Foundation of China(National Natural Science Foundation of China (NSFC)); Key Project of Technology Innovation and Application Development of Chongqing; Overseas Returnees Innovation and Entrepreneurship Support Program of Chongqing</t>
  </si>
  <si>
    <t>This research was supported partially by the Fundamental Research Funds for the Central Universities (No. 2022CDJKYJH015), National Natural Science Foundation of China (No. 62072065), Key Project of Technology Innovation and Application Development of Chongqing (CSTC2019jscx-mbdxX0044), and Overseas Returnees Innovation and Entrepreneurship Support Program of Chongqing (cx2020004).</t>
  </si>
  <si>
    <t>WILEY-HINDAWI</t>
  </si>
  <si>
    <t>ADAM HOUSE, 3RD FL, 1 FITZROY SQ, LONDON, WIT 5HE, ENGLAND</t>
  </si>
  <si>
    <t>1530-8669</t>
  </si>
  <si>
    <t>1530-8677</t>
  </si>
  <si>
    <t>WIREL COMMUN MOB COM</t>
  </si>
  <si>
    <t>Wirel. Commun. Mob. Comput.</t>
  </si>
  <si>
    <t>OCT 14</t>
  </si>
  <si>
    <t>http://dx.doi.org/10.1155/2022/3688164</t>
  </si>
  <si>
    <t>5U3DW</t>
  </si>
  <si>
    <t>WOS:000876432900004</t>
  </si>
  <si>
    <t>Elhoseny, M; Alyami, H; Altuwairiqi, M; Dutta, P; Veerasamy, BD; Shukla, PK</t>
  </si>
  <si>
    <t>Elhoseny, M.; Alyami, Hashem; Altuwairiqi, Majid; Dutta, Papiya; Veerasamy, Bala Dhandayuthapani; Shukla, Piyush Kumar</t>
  </si>
  <si>
    <t>PEER-TO-PEER NETWORKING AND APPLICATIONS</t>
  </si>
  <si>
    <t>Voting; Blockchain; Homomorphic assisted hash based encryption (HAHE); Validation based Elliptic curve with Symmetric Bilinear Pairing concept (VEcSBP); Hybrid Practical Byzantine Fault Tolerance with Authority (HBFTA); Elliptic curve cryptography (ECC); Rivest shamir adleman (RSA); Advanced encryption standard (AES); Homomorphic encryption; Identity based encryption (IBE); Proof of work (PoW); Proof of stake (PoS); Smart contract based Block chain (SC-BC)</t>
  </si>
  <si>
    <t>ENHANCED SECURITY</t>
  </si>
  <si>
    <t>Blockchain is a distributed mechanism based on consensus process for storing the securing information. The traditional models used proof of work, proof of stake-based consensus mechanisms which affected the energy consumption and adaptability for the voting framework. Thus, the proposed study provided a secure and efficient voting system using blockchain and hybrid validation techniques. To store the data in block chain votes polled in polling stations are encrypted using a hybrid encryption method that is homomorphic assisted hash-based encryption (HAHE) approach. The polled votes are encrypted using paillier homomorphic encryption and converted to hash value, then the combined data is stored in the block chain by using smart contract. This preserves privacy, immutability and transparency. The security of stored data is verified using Validation based Elliptic curve with Symmetric Bilinear Pairing concept (VEcSBP). The usage of smart contracts eliminates the interventions of third-party in blockchain network transactions. Lastly more precise voting results are provided by using Hybrid Practical Byzantine Fault Tolerance with Authority (HPBFTA) based approach. HPBFTA is the combination of practical Byzantine fault tolerance (PBFT) consensus mechanism and enhanced proof of authority (EPoA) to certify that the vote is not altered or degraded. To further enhance the security of the proposed voting system, we implemented a Deep Learning-Based Threat Detection System utilizing Convolutional Neural Networks (CNNs). Finally evaluated the performances by comparing with existing studies, the results achieved by proposed method is encryption time of 0.6025 s and decryption time 0.0733 s. The existing Elliptic Curve Cryptography (ECC), Rivest-Shamir-Adleman (RSA), Advanced Encryption Standard (AES), Homomorphic and Identity-Based Encryption (IBE) methods achieved encryption time is 0.67 s, 0.69 s, 0.63 s, 0.73 s and 0.65 s, decryption time taken by existing methods are 0.094 s, 0.10 s, 0.10 s, 0.48 s and 0.25 s respectively. The throughput obtained by proposed method is 64.3 Tps, existing methods are PoW-4.49Tps, PoS-24.85Tps, PSC-BC + sharding-62.05Tps. The delay obtained by proposed method is 1.29 ms, existing methods are PoW-59.52 s, PoS-10.67 s, PSC-BC + sharding-25.55 s. The processing time taken by proposed method is 37.19 ms, existing methods are e-voting without access control is 146.28 ms, e-voting with Discretionary Access Control (DAC) is 109.09 ms and SC-BC is 58.68 ms.</t>
  </si>
  <si>
    <t>[Elhoseny, M.] Univ Sharjah, Coll Comp &amp; Informat, Sharjah, U Arab Emirates; [Elhoseny, M.] Mansoura Univ, Fac Comp &amp; Informat, Mansoura, Egypt; [Alyami, Hashem; Altuwairiqi, Majid] Taif Univ, Coll Comp &amp; Informat Technol, Dept Comp Sci, POB 11099, Taif 21944, Makkah, Saudi Arabia; [Dutta, Papiya] Bharat Inst Engn &amp; Technol, Dept Elect &amp; Commun Engn, Hyderabad, Telangana, India; [Veerasamy, Bala Dhandayuthapani] Univ Technol &amp; Appl Sci, Coll Comp &amp; Informat Sci, Dept IT, Hatta Rd,Shinas Campus, OM-324 Shinas, Oman; [Shukla, Piyush Kumar] State Technol Univ Madhya Pradesh, Univ Inst Technol, Comp Sci &amp; Engn Dept, Rajiv Gandhi Proudyogiki Vishwavidyalaya, Bhopal 462033, Madhya Pradesh, India</t>
  </si>
  <si>
    <t>University of Sharjah; Egyptian Knowledge Bank (EKB); Mansoura University; Taif University; Rajiv Gandhi Technological University</t>
  </si>
  <si>
    <t>Altuwairiqi, M (corresponding author), Taif Univ, Coll Comp &amp; Informat Technol, Dept Comp Sci, POB 11099, Taif 21944, Makkah, Saudi Arabia.;Shukla, PK (corresponding author), State Technol Univ Madhya Pradesh, Univ Inst Technol, Comp Sci &amp; Engn Dept, Rajiv Gandhi Proudyogiki Vishwavidyalaya, Bhopal 462033, Madhya Pradesh, India.</t>
  </si>
  <si>
    <t>melhoseny@ieee.org; Hyami@tu.edu.sa; m.debayan@tu.edu.sa; papiyadutta@biet.ac.in; bala.veerasamy@utas.edu.om; piyush@rgpv.ac.in</t>
  </si>
  <si>
    <t>V., Dr. Bala Dhandayuthapani/F-7837-2011; user, user/GLQ-6797-2022</t>
  </si>
  <si>
    <t>Veerasamy, Dr. Bala Dhandayuthapani/0000-0002-8310-0642</t>
  </si>
  <si>
    <t>Taif University [TU-DSPP-2024-292]; Taif University, Saudi Arabia</t>
  </si>
  <si>
    <t>Taif University(Taif University); Taif University, Saudi Arabia(Taif University)</t>
  </si>
  <si>
    <t>The authors extend their appreciation to Taif University, Saudi Arabia, for supporting this work through Project No (TU-DSPP-2024-292).</t>
  </si>
  <si>
    <t>1936-6442</t>
  </si>
  <si>
    <t>1936-6450</t>
  </si>
  <si>
    <t>PEER PEER NETW APPL</t>
  </si>
  <si>
    <t>Peer Peer Netw. Appl.</t>
  </si>
  <si>
    <t>http://dx.doi.org/10.1007/s12083-024-01849-x</t>
  </si>
  <si>
    <t>S1Y0A</t>
  </si>
  <si>
    <t>WOS:001396252300002</t>
  </si>
  <si>
    <t>Lu, SQ; Li, ZX; Miao, XY; Han, QD; Zheng, JH</t>
  </si>
  <si>
    <t>Lu, Siqi; Li, Zhaoxuan; Miao, Xuyang; Han, Qingdi; Zheng, Jianhua</t>
  </si>
  <si>
    <t>IEEE TRANSACTIONS ON COMPUTATIONAL SOCIAL SYSTEMS</t>
  </si>
  <si>
    <t>Protocols; Privacy; Servers; Decision making; Indexes; Electronic voting; Costs; Perfect ballot secrecy; privacy intersection protocol; provable security; Tamarin; weighted voting protocol</t>
  </si>
  <si>
    <t>SYSTEM; HARD</t>
  </si>
  <si>
    <t>[Lu, Siqi; Miao, Xuyang] Informat Engn Univ, Key Lab Network Cryptog Technol Henan, Zhengzhou 450001, Peoples R China; [Li, Zhaoxuan] Chinese Acad Sci, Inst Informat Engn, State Key Lab Informat Secur, Beijing 100093, Peoples R China; [Li, Zhaoxuan] Univ Chinese Acad Sci, Sch Cyber Secur, Beijing 100049, Peoples R China; [Han, Qingdi] Ocean Univ China, Sch Comp Sci, Dept Informat Sci &amp; Engn, Qingdao 266000, Peoples R China; [Zheng, Jianhua] Chinese Acad Sci, Dept Informat Technol, Beijing 100049, Peoples R China</t>
  </si>
  <si>
    <t>PLA Information Engineering University; Chinese Academy of Sciences; Institute of Information Engineering, CAS; Chinese Academy of Sciences; University of Chinese Academy of Sciences, CAS; Ocean University of China; Chinese Academy of Sciences</t>
  </si>
  <si>
    <t>Lu, SQ (corresponding author), Informat Engn Univ, Key Lab Network Cryptog Technol Henan, Zhengzhou 450001, Peoples R China.</t>
  </si>
  <si>
    <t>080lusiqi@sina.com; lizhaoxuan@iie.ac.cn; mmmxy555@163.com; hqd@stu.ouc.edu.cn; zhengjianhua@cashq.ac.cn</t>
  </si>
  <si>
    <t>Li, Zhaoxuan/0000-0002-2195-0799; Siqi, Lu/0000-0002-8593-9636</t>
  </si>
  <si>
    <t>National Natural Science Foundation of China [62172405, 61872381]; Beijing Municipal Science and Technology Commission [Z191100007119006]</t>
  </si>
  <si>
    <t>National Natural Science Foundation of China(National Natural Science Foundation of China (NSFC)); Beijing Municipal Science and Technology Commission(Beijing Municipal Science &amp; Technology Commission)</t>
  </si>
  <si>
    <t>This work was supported in part by the National Natural Science Foundation of China under Grant 62172405 and Grant 61872381 and in part by the Beijing Municipal Science and Technology Commission under Grant Z191100007119006.</t>
  </si>
  <si>
    <t>IEEE T COMPUT SOC SY</t>
  </si>
  <si>
    <t>IEEE Trans. Comput. Soc. Syst.</t>
  </si>
  <si>
    <t>http://dx.doi.org/10.1109/TCSS.2022.3162869</t>
  </si>
  <si>
    <t>Computer Science, Cybernetics; Computer Science, Information Systems</t>
  </si>
  <si>
    <t>H2WN8</t>
  </si>
  <si>
    <t>WOS:000782814400001</t>
  </si>
  <si>
    <t>No.</t>
  </si>
  <si>
    <t>FUENTE</t>
  </si>
  <si>
    <t xml:space="preserve">TITULO </t>
  </si>
  <si>
    <t>AÑO</t>
  </si>
  <si>
    <t>TIPO</t>
  </si>
  <si>
    <t>ABSTRACT</t>
  </si>
  <si>
    <t>AUTOR</t>
  </si>
  <si>
    <t>DOAJ</t>
  </si>
  <si>
    <t>GS</t>
  </si>
  <si>
    <t>SCOPUS</t>
  </si>
  <si>
    <t>WOS</t>
  </si>
  <si>
    <t>TITULO (N)</t>
  </si>
  <si>
    <t>CONTEO</t>
  </si>
  <si>
    <t>DECISIÓN</t>
  </si>
  <si>
    <t>-I3</t>
  </si>
  <si>
    <t>E2</t>
  </si>
  <si>
    <t>PRESELECCIÓN</t>
  </si>
  <si>
    <t>The merging of AI and blockchain technologies offers essential potential for e-governance, especially in improving predictive policy execution within smart cities. This study thoroughly reviews and assesses existing literature to clarify trends, key publications, and research gaps. Using detailed bibliometric analysis, we explored peer-reviewed articles from well-respected publishers indexed by Scopus, concentrating on works published from 2019 to 2024. Our results reveal an increasing volume of research examining the separate applications of AI and blockchain in e-governance. However, there is a noticeable lack of empirical studies focusing on their combined implementation. Major themes identified include the possibility of improved transparency and efficiency in public services, issues related to interoperability, and ethical considerations about data privacy and algorithmic accountability. This study is constrained by its dependence on bibliometric methods, which may not entirely reflect the practical complexities of technology integration across various governance contexts. Future research should emphasize longitudinal case studies and pilot initiatives to evaluate real-world uses of AI and blockchain in e-governance, addressing regulatory and ethical challenges to promote responsible adoption. This work adds to the global discussion on digital governance, providing a foundational framework for advancing AI and blockchain-enabled smart city projects.</t>
  </si>
  <si>
    <t>-I2</t>
  </si>
  <si>
    <t>This systematic review will address the influence of Information and Communication Technologies (ICTs) on democratic processes and citizens’ participation, which is enabled by such tools as social media, e-voting systems, e-government initiatives, and e-participation platforms. Methods: Based on an in-depth analysis of 46 peer-reviewed articles published between 1999 and 2024, this review emphasizes how ICTs have improved democratic engagement quality, efficiency, and transparency, but highlights key challenges and research gaps. Results: From this angle, ICT tools have great potential to nurture civic engagement and good governance through transparency. Challenges persist with the ethical and social implications of surveillance technologies, security concerns about digital voting systems, and the widening digital divide disproportionately affecting marginalized populations. The current regulatory framework dealing with privacy and misinformation issues is relatively weak, and there is also a lack of understanding about ICTs’ long-term effects on democratic governance. Conclusions: This review underlines the duality of the roles played by ICT as both an enabler and a challenge to democratic processes. It calls for regulatory measures to protect privacy, fight disinformation, and reduce the digital divide. Future research in this area should focus on the long-term effects of ICTs and how they can be equitably and efficiently integrated into democratic systems, with strategies aimed at maximizing benefits while minimizing risks.</t>
  </si>
  <si>
    <t>This study presents a comprehensive bibliometric analysis of digital government research from 2014 to 2024, focusing on key trends, dominant subtopics, and implementation challenges. The research identifies a significant increase in publications, particularly during the COVID-19 pandemic, reflecting the heightened relevance of digital transformation in public administration. Key subtopics such as artificial intelligence, digital transformation, and smart governance dominate the field, showcasing the growing integration of advanced technologies in enhancing public services and governance. Despite these advancements, the study highlights persistent challenges, including inadequate technological infrastructure, regulatory lag, data security concerns, and digital inclusion disparities. These issues underscore the need for targeted investments, agile regulatory frameworks, and robust cybersecurity measures to ensure the successful and equitable implementation of digital government initiatives. The findings provide valuable insights for policymakers, practitioners, and researchers, emphasizing the importance of continued exploration of emerging technologies and strategies to overcome barriers to adoption. This study contributes to the existing literature by mapping the evolution of digital government research and offering guidance for future research and policy development in this critical area, aiming to enhance public service delivery and governance in the digital era.</t>
  </si>
  <si>
    <t>Following an increasingly large corpus of literature championing blockchain-based voting systems and, in particular, Liquid Democracy, this paper proposes a theoretical analysis based on political economy on the issue completing the current literature which focuses more on technical issues. Differentiating between Liquid Democracy as a voting tool and as a new form of democracy, I argue that the former offers the opportunity to vote for more inclusive decisions and to better reflect voters's intensity of preferences delegation and logrolling. However, the latter does not benefit from these positive outcomes as it faces major limitations at large scales because it fails to provide a framework for bundling and for legislative work. I conclude that, for now, Liquid Democracy is more suited to local democracy or small-scale homogeneous groups than to larger-scale systems (such as national constitutions). Along the paper, I discuss blockchain-based examples of Liquid Democracy to illustrate the analysis and link it with recent literature.</t>
  </si>
  <si>
    <t>Following an increasingly large corpus of literature championing blockchain-based voting systems and, in particular, Liquid Democracy, this paper proposes a theoretical analysis based on public economics on the issue completing the current literature which focuses more on technical issues. Differentiating between Liquid Democracy as a voting tool and as a new form of democracy, I argue that the former offers the opportunity to vote for more inclusive decisions and to better reflect voters's intensity of preferences delegation and logrolling. However, the latter does not benefit from these positive outcomes as it faces major limitations at large scales because it fails to provide a framework for bundling and for legislative work. In this paper, I conclude that reaches the conclusion that, for now, Liquid Democracy is more suited to local democracy or small-scale homogeneous groups than to larger-scale systems (such as national constitutions). Along the paper, I discuss blockchain-based examples of Liquid Democracy to illustrate the analysis and link it with recent literature.</t>
  </si>
  <si>
    <t>As bibliometric analysis has become very popular in various academic fields, this paper reviews the literature on Non-Fungible Tokens (NFTs). NFTs are tradeable rights that can be used to acquire ownership of digital assets such as music, videos, and images (Dowling, 2022b). They became the first blockchain technology application to achieve clear public prominence in early 2021 and were widely used in blockchain research because of their significant contributions. This study reviews 150 documents on NFTs by using VOSviewer and identifies three major clusters: (1) blockchain, (2) cryptocurrency, and (3) digital art. In addition, this study provides an overview of how the literature on NFTs has developed over time, as well as a summary of the most cited authors, documents, countries, organizations, journal sources, and reference papers. Moreover, the results reveal that Finance Research Letters is the top journal that publishes documents on NFTs and the United States is the most active country in research on NFTs reflecting their important contributions to this research topic. The findings of this study present future research directions in the field of NFTs.</t>
  </si>
  <si>
    <t>This systematic review aimed to provide a comprehensive view of (1) the purposes of research studies using smart city infrastructures to promote citizen participation in the cities’ management and governance, (2) the characteristics of the proposed solutions in terms of data sources, data quality, and data security and privacy mechanisms, as well, as strategies to incentivize citizen participation, and (3) the development stages of the applications being reported. An electronic search was conducted combining relevant databases and keywords, and 76 studies were included after a selection process. The results show a current interest in developing applications to promote citizen participation to identify urban problems and contribute to decision-making processes. Most of the included studies considered citizens as agents able to report issues (e.g., issues related to the maintenance of urban infrastructures or the mobility in urban spaces), monitor certain environmental parameters (e.g., air or acoustic pollution), and share opinions (e.g., opinions about the performance of local authorities) to support city management. Moreover, a minority of the included studies developed collaborative applications to involve citizens in decision-making processes in urban planning, the selection of development projects, and deepening democratic values. It is possible to conclude about the existence of significant research related to the topic of this systematic review, but also about the need to deepen mechanisms to guarantee data quality and data security and privacy, to develop strategies to incentivize citizen participation, and to implement robust experimental set-ups to evaluate the impact of the developed applications in daily contexts.</t>
  </si>
  <si>
    <t>SELECCIÓN</t>
  </si>
  <si>
    <t>E3</t>
  </si>
  <si>
    <t>E2 (Survey)</t>
  </si>
  <si>
    <t>E2 (Narrativa)</t>
  </si>
  <si>
    <t>E2 (Bibliométrica)</t>
  </si>
  <si>
    <t>Descartar</t>
  </si>
  <si>
    <t>E2 (Conceptual)</t>
  </si>
  <si>
    <t>E2 (Sistemática)</t>
  </si>
  <si>
    <t>E2 (Comparativa)</t>
  </si>
  <si>
    <t>E2 (Exploratoria)</t>
  </si>
  <si>
    <t>E4</t>
  </si>
  <si>
    <t>Fuente</t>
  </si>
  <si>
    <t>Título del Documento</t>
  </si>
  <si>
    <t>Total de Puntos</t>
  </si>
  <si>
    <t>1. Objetivos Claros</t>
  </si>
  <si>
    <t>2. Contexto del Estudio</t>
  </si>
  <si>
    <t>3. Justificación del Método</t>
  </si>
  <si>
    <t>4. Diseño Técnico Detallado</t>
  </si>
  <si>
    <t>5. Implementación</t>
  </si>
  <si>
    <t>6. Evaluación Empírica</t>
  </si>
  <si>
    <t>7. Análisis de Resultados</t>
  </si>
  <si>
    <t>8. Validez Externa</t>
  </si>
  <si>
    <t>9. Limitaciones</t>
  </si>
  <si>
    <t>10. Contribución</t>
  </si>
  <si>
    <t>Escala 1-5</t>
  </si>
  <si>
    <t>Blockchain Based e-Voting System (2)</t>
  </si>
  <si>
    <t>Blockchain Based E-Voting System (3)</t>
  </si>
  <si>
    <t>Blockchain Based E-Voting System (4)</t>
  </si>
  <si>
    <t>Blockchain based e-voting system (5)</t>
  </si>
  <si>
    <t>Blockchain based e-voting system (6)</t>
  </si>
  <si>
    <t>BVKCS - A Blockchain based e-Voting System with Key Covering Scheme</t>
  </si>
  <si>
    <t>A coercion-resistant blockchain-based E-voting protocol with receipts</t>
  </si>
  <si>
    <t>Electronic Voting System using Blockchain Technology</t>
  </si>
  <si>
    <t>Secure Blockchain E-Voting System Using Speck Cipher</t>
  </si>
  <si>
    <t>The Development of a Blockchain-Based System for Electronic Voting</t>
  </si>
  <si>
    <t>A Secure and Decentralized Method of E-voting Using Blockchain and Smart Contracts</t>
  </si>
  <si>
    <t>Analysis of solutions for implementing a cost-effective blockchain-based e-voting system</t>
  </si>
  <si>
    <t>Block Chain Based Public Voting System</t>
  </si>
  <si>
    <t>Año</t>
  </si>
  <si>
    <t>Total general</t>
  </si>
  <si>
    <t>Etiquetas de fila</t>
  </si>
  <si>
    <t>Cuenta de Año</t>
  </si>
  <si>
    <t>Autores del Documento</t>
  </si>
  <si>
    <t>RQ1</t>
  </si>
  <si>
    <t>RQ2</t>
  </si>
  <si>
    <t>RQ3</t>
  </si>
  <si>
    <t>RQ4</t>
  </si>
  <si>
    <t>RQ5</t>
  </si>
  <si>
    <t>RQ6</t>
  </si>
  <si>
    <t>Weitao Zhao, Jiangfeng Xu, Shiqi Yang</t>
  </si>
  <si>
    <t>No abordado</t>
  </si>
  <si>
    <t>Incluye resultados experimentales sobre rendimiento computacional, pero no evalúa escalabilidad en escenarios reales.</t>
  </si>
  <si>
    <t>Ceyhun Onur, Arda Yurdakul</t>
  </si>
  <si>
    <t>Simulado con éxito hasta 1 millón de votantes; pruebas muestran escalabilidad efectiva y reducción de costos de gas en 89% respecto a otros sistemas.</t>
  </si>
  <si>
    <t>Jelizaveta Vakarjuk, Nikita Snetkov, Jan Willemson</t>
  </si>
  <si>
    <t>Aplicado en elecciones reales, pero con deficiencias en verificación del voto individual y sin garantía de auditabilidad por el votante.</t>
  </si>
  <si>
    <t>Implementación de propuesta propia en Raspberry Pi como prueba de concepto; limitada en escala pero útil para validar factibilidad técnica.</t>
  </si>
  <si>
    <t>No se presentan pruebas en escenarios reales ni validaciones empíricas de sistemas implementados.</t>
  </si>
  <si>
    <t>Prueba técnica en red local (Ganache); no se evalúa en entornos reales o a gran escala.</t>
  </si>
  <si>
    <t>Christian Killer, Bruno Rodrigues, Eder John Scheid, Muriel F. Franco, Burkhard Stiller</t>
  </si>
  <si>
    <t>El análisis de rendimiento y seguridad es teórico y no se menciona validación en escenarios reales.</t>
  </si>
  <si>
    <t>Nishant, Tanishq, Ritu Sachdeva</t>
  </si>
  <si>
    <t>Sugiere una implementación por fases, comenzando con elecciones a pequeña escala; pruebas prácticas limitadas.</t>
  </si>
  <si>
    <t>Sweta Gupta, Kamlesh Kumar Gupta, Piyush Kumar Shukla</t>
  </si>
  <si>
    <t>Evalúa desempeño en términos de seguridad y complejidad temporal, sin pruebas en escenarios reales.</t>
  </si>
  <si>
    <t>No se reportan pruebas reales completas, pero se presentan pasos iniciales de implementación.</t>
  </si>
  <si>
    <t>Jian Ren, Ehab Zaghloul, Tongtong Li</t>
  </si>
  <si>
    <t>Resultados de simulación muestran viabilidad para elecciones a gran escala, pero sin aplicación práctica descrita.</t>
  </si>
  <si>
    <t>Sowmya M R, Manash Hamal, Avishek Chaudhary, Johnson Kumar Patel, Soyuz Man Shrestha</t>
  </si>
  <si>
    <t>No se describen pruebas prácticas; propuesta es teórica y conceptual.</t>
  </si>
  <si>
    <t>Resultados experimentales se basan en simulación; sin pruebas en entornos reales.</t>
  </si>
  <si>
    <t>Sandeep Pillai, Darshan Lahamage, Shreya Gurav, Dayanand Ambawade</t>
  </si>
  <si>
    <t>Implementación en testnet; no se reportan pruebas reales masivas.</t>
  </si>
  <si>
    <t>Sarad Venugopalan, Ivana Stančíková, Ivan Homoliak</t>
  </si>
  <si>
    <t>Daniele Granata, Massimiliano Rak, Paolo Palmiero, Adele Pastena</t>
  </si>
  <si>
    <t>No se reportan pruebas reales; es una evaluación metodológica del diseño.</t>
  </si>
  <si>
    <t>No se presentan pruebas de escalabilidad en entornos reales.</t>
  </si>
  <si>
    <t>Muhammad ElSheikh, Amr M. Youssef, M. Anwar Hasan</t>
  </si>
  <si>
    <t>Evaluación en Ethereum demuestra escalabilidad razonable, costos de gas fijos o logarítmicos respecto al número de votantes.</t>
  </si>
  <si>
    <t>Dr. A. Asha Banu, V. Jayabarathi, P. Thenmozhi, Dr. Christo Ananth, A. Gokulalakshmi</t>
  </si>
  <si>
    <t>Zikai Wang, Xinyi Luo, Meiqi Li, Wentuo Sun, Kaiping Xue</t>
  </si>
  <si>
    <t>Simulaciones indican rendimiento adecuado con hasta 30% de contadores maliciosos.</t>
  </si>
  <si>
    <t>Amirhossein Ekbatanifard, Gholamhossein Ekbatanifard</t>
  </si>
  <si>
    <t>No se presentan pruebas en entornos del mundo real.</t>
  </si>
  <si>
    <t>Dr. R. Menaka, M. Gowthami, S. Hemalatha, B. Jeevananthan, R. Kaviyakeerthana, V. Manoj</t>
  </si>
  <si>
    <t>No se documentan pruebas a gran escala o en escenarios reales.</t>
  </si>
  <si>
    <t>Oscar Ikundi, Kingsley C. Nwosu, Musbah Abdulgader</t>
  </si>
  <si>
    <t>No se reportan pruebas del sistema en entornos reales.</t>
  </si>
  <si>
    <t>Dr.K.Sumathi, Srivathsan V, Karthick Raj M, Hasan Sultan S</t>
  </si>
  <si>
    <t>No se reportan implementaciones en entornos académicos.</t>
  </si>
  <si>
    <t>No se presentan pruebas de escalabilidad ni en entornos reales.</t>
  </si>
  <si>
    <t>Anand Kumar Sah, Suhani Gupta, Nitish Patel, P. Harshitha, Basavaraju D R</t>
  </si>
  <si>
    <t>No se presentan pruebas prácticas de validación o escalabilidad.</t>
  </si>
  <si>
    <t>IEEE Industrial Electronics Society Standards Committee</t>
  </si>
  <si>
    <t>No aborda pruebas reales específicas.</t>
  </si>
  <si>
    <t>Zarin Subah, Sharlene Rozario, Nafiul Islam, Syed Athar Bin Amir</t>
  </si>
  <si>
    <t>No abordado en contexto académico o universitario.</t>
  </si>
  <si>
    <t>No se mencionan pruebas en escenarios reales escalables.</t>
  </si>
  <si>
    <t>Aniket Agrawal, Kamalakanta Sethi, Padmalochan Bera</t>
  </si>
  <si>
    <t>R. Priscilla, G. Jaspher Willsie Kathrine, M. Rubavathi, T. Sruthi Krithika</t>
  </si>
  <si>
    <t>No abordado.</t>
  </si>
  <si>
    <t>No se reportan pruebas en escenarios del mundo real.</t>
  </si>
  <si>
    <t>Evaluación técnica del sistema, sin validación en contexto real a gran escala.</t>
  </si>
  <si>
    <t>Implementación real en elecciones universitarias, evidencia de uso práctico.</t>
  </si>
  <si>
    <t>Said El Kafhali</t>
  </si>
  <si>
    <t>Diseño conceptual sin pruebas en entornos reales.</t>
  </si>
  <si>
    <t>Vishesh Gupta, J.N. Singh, Saima Imroz Khan, Aakash Chabaque</t>
  </si>
  <si>
    <t>Evaluación técnica; sin aplicación práctica real documentada.</t>
  </si>
  <si>
    <t>Tarik Chafiq, Rida Azmi, Ouadoud Mohammed</t>
  </si>
  <si>
    <t>Propuesta de sistema; sin evidencia de pruebas a gran escala en el mundo real.</t>
  </si>
  <si>
    <t>Matthew Sharp, Laurent Njilla, Chin-Tser Huang, Tieming Geng</t>
  </si>
  <si>
    <t>Validación técnica en Raspberry Pi; sin evidencia de pruebas a gran escala.</t>
  </si>
  <si>
    <t>Sarah Al-Maaitah, Abdullah Quzmar, Mohammad Qatawneh</t>
  </si>
  <si>
    <t>Se menciona prueba de concepto con resultados alentadores, sin detalle de validaciones en escenarios reales.</t>
  </si>
  <si>
    <t>P. Savaridassan, Swapnil Lohani, Harshal Gupta</t>
  </si>
  <si>
    <t>Sí, se realizaron pruebas piloto en contextos reales como elecciones municipales y participación ciudadana.</t>
  </si>
  <si>
    <t>Incluye análisis y experimentos que demuestran factibilidad, pero no pruebas reales en campo.</t>
  </si>
  <si>
    <t>Mohammad Hadiff bin Hamidey, Swee-Huay Heng</t>
  </si>
  <si>
    <t>Comparación con otros esquemas; no se menciona prueba en contexto real.</t>
  </si>
  <si>
    <t>Simulaciones en dispositivos IoT; no validado en elecciones reales.</t>
  </si>
  <si>
    <t>Evaluación de rendimiento computacional, sin pruebas reales en votaciones.</t>
  </si>
  <si>
    <t>Sistema probado en testnet (Sepolia), sin implementación en escenarios reales.</t>
  </si>
  <si>
    <t>Chiara Spadafora, Riccardo Longo, Massimiliano Sala</t>
  </si>
  <si>
    <t>No implementado en pruebas reales, solo pruebas criptográficas y simulaciones.</t>
  </si>
  <si>
    <t>No se menciona prueba en escenarios reales, pero se justifica teóricamente su eficiencia.</t>
  </si>
  <si>
    <t>Daria Golnarian, Kimia Saedi, Behnam Bahrak</t>
  </si>
  <si>
    <t>No se indica implementación en contexto real, solo diseño y análisis conceptual.</t>
  </si>
  <si>
    <t>Validación en entorno real (universidad), muestra escalabilidad prometedora.</t>
  </si>
  <si>
    <t>Evaluado mediante simulación, sin despliegue en escenarios reales.</t>
  </si>
  <si>
    <t>Simulado; no validado en entorno real.</t>
  </si>
  <si>
    <t>Validación parcial en entorno controlado.</t>
  </si>
  <si>
    <t>Evaluado por simulación; no en entorno real.</t>
  </si>
  <si>
    <t>Simulación en Remix IDE, no pruebas en entorno real.</t>
  </si>
  <si>
    <t>Validado por simulación y pruebas experimentales, no en entorno real.</t>
  </si>
  <si>
    <t>Diseño conceptual; no validado en entorno real.</t>
  </si>
  <si>
    <t>No abordado explícitamente en contextos académicos o universitarios.</t>
  </si>
  <si>
    <t>Evaluado con métricas de rendimiento como latencia y rendimiento, pero no se menciona validación en escenarios del mundo real.</t>
  </si>
  <si>
    <t>No abordado directamente en contexto académico o universitario.</t>
  </si>
  <si>
    <t>No se indican pruebas en contextos reales; el diseño es propuesto teóricamente.</t>
  </si>
  <si>
    <t>Kamoliddin Murodjon ugli Mannonov, Seunghwan Myeong</t>
  </si>
  <si>
    <t>No se reportan pruebas prácticas de escalabilidad ni validaciones técnicas.</t>
  </si>
  <si>
    <t>Elsi Ahmadieh, Nour El Madhoun</t>
  </si>
  <si>
    <t>Sarveshaa Swar, Parag Nimkar, Sanika Shinde, Dr. Trupti Lotlikar, A. Bharat S.K. Reddy</t>
  </si>
  <si>
    <t>No se han realizado pruebas reales, pero se menciona potencial de aplicación para eliminar la necesidad de puestos físicos de votación.</t>
  </si>
  <si>
    <t>Rohit Rajesh Chougule, Swapnil Shrikant Kesur, Atharwa Ajay Adawadkar, Nandinee L. Mudegol</t>
  </si>
  <si>
    <t>Yijie Shi, Kai Fan, Yuhan Bai, Chonglin Zhang, Kan Yang, Hui Li, Yintang Yang</t>
  </si>
  <si>
    <t>Evaluado en dispositivos reales (laptop y Raspberry Pi), mostrando eficiencia, pero no menciona despliegue en escenarios reales.</t>
  </si>
  <si>
    <t>Shraddha Vasant Prasad, Pushparaj Shetty D., B R Shankar</t>
  </si>
  <si>
    <t>Recomienda aplicación en elecciones universitarias o locales como escenario de validación preliminar.</t>
  </si>
  <si>
    <t>Resultados muestran buen desempeño en términos de seguridad y complejidad temporal, pero no se prueban en escenarios reales.</t>
  </si>
  <si>
    <t>Roneeta Purkayastha, Abhishek Roy</t>
  </si>
  <si>
    <t>No se reporta validación en escenarios reales</t>
  </si>
  <si>
    <t>No se mencionan pruebas en escenarios reales</t>
  </si>
  <si>
    <t>No se describe validación en entorno real</t>
  </si>
  <si>
    <t>Pruebas en entorno controlado; no representa condiciones reales</t>
  </si>
  <si>
    <t>Votación implementada con confirmación por transacción; se menciona su uso efectivo en entorno universitario</t>
  </si>
  <si>
    <t>John Irungu, Anteneh Girma</t>
  </si>
  <si>
    <t>Analiza caso de Kenia 2022; se describe el uso real pero con vulnerabilidades observadas.</t>
  </si>
  <si>
    <t>No menciona aplicación en contextos académicos.</t>
  </si>
  <si>
    <t>Resultados experimentales valoran el sistema, pero no indica validación en contextos reales.</t>
  </si>
  <si>
    <t>Simulación con datos ficticios; sin pruebas reales.</t>
  </si>
  <si>
    <t>Resultados experimentales muestran mejora respecto a otros sistemas, pero no se menciona validación en elecciones reales.</t>
  </si>
  <si>
    <t>Lalitha V, Samundeswari S, Roobinee R, Swetha Lakshme S</t>
  </si>
  <si>
    <t>No se menciona validación en escenarios reales</t>
  </si>
  <si>
    <t>Eman Daraghmi, Ahmed Hamoudi, Mamoun Abu Helou</t>
  </si>
  <si>
    <t>Propuesta para elecciones medianas, no reporta pruebas en escenarios reales</t>
  </si>
  <si>
    <t>Prity Rani, Vimal Kumar, Ishan Budhiraja, Atul Rathi, Sonal Kukreja</t>
  </si>
  <si>
    <t>Probado en testnet Rinkeby; sin despliegue en escenarios reales</t>
  </si>
  <si>
    <t>Nirmala M, Chandralekha V Giraddi</t>
  </si>
  <si>
    <t>No se reportan pruebas en escenarios reales</t>
  </si>
  <si>
    <t>Evaluación longitudinal de 5 años, pero sin detalle sobre escenarios institucionales reales</t>
  </si>
  <si>
    <t>Christian Esposito, Chang Choi</t>
  </si>
  <si>
    <t>No se detalla prueba en escenarios reales</t>
  </si>
  <si>
    <t>Paul Kobina Arhin Jnr, Linda Otoo, George Aggrey, Michael Asante</t>
  </si>
  <si>
    <t>No se reportan pruebas de campo; enfoque conceptual y técnico</t>
  </si>
  <si>
    <t>Yi Li, Yuzhao Li, Tao Hong, Zhihua Chen</t>
  </si>
  <si>
    <t>No se reporta implementación en escenarios reales</t>
  </si>
  <si>
    <t>Seiwoong Choi, HeeSeok Choi, Kwang Sik Chung</t>
  </si>
  <si>
    <t>Sistema conceptual, sin pruebas de campo reportadas</t>
  </si>
  <si>
    <t>Elegba Jeremiah O., Akintola Kolawole G., Agbelusi O., Olutayo Victor A.</t>
  </si>
  <si>
    <t>No se menciona aplicación en contextos académicos o universitarios.</t>
  </si>
  <si>
    <t>No se reportan pruebas en escenarios del mundo real; el enfoque es de diseño e implementación técnica.</t>
  </si>
  <si>
    <t>Alka Maurya, Rajendra Kumar Dwivedi</t>
  </si>
  <si>
    <t>No se reportan pruebas del sistema en el mundo real, aunque se plantea como escalable.</t>
  </si>
  <si>
    <t>No se reportan pruebas prácticas; discusión es conceptual y de diseño.</t>
  </si>
  <si>
    <t>No se reportan pruebas de campo; análisis se basa en marco teórico y diseño propuesto.</t>
  </si>
  <si>
    <t>No se menciona aplicación en contextos académicos.</t>
  </si>
  <si>
    <t>Sí se reporta evaluación de rendimiento frente a amenazas específicas, pero no pruebas sociales en votaciones reales.</t>
  </si>
  <si>
    <t>Pruebas en simulaciones para escalabilidad y rendimiento (mejoras en retardo, throughput y almacenamiento).</t>
  </si>
  <si>
    <t>No se reportan pruebas de implementación en el mundo real.</t>
  </si>
  <si>
    <t>Sumedh V. Chinchamalatpure, Vaishnavi A. Rahangdale, Smita R. Kapse, Vidisha K. Fulzele, Aditya K. Balki, Shital Telrandhe</t>
  </si>
  <si>
    <t>Propuesta conceptual; no se reportan pruebas operativas en escenarios reales.</t>
  </si>
  <si>
    <t>Modelo conceptual; no reporta validaciones empíricas en entornos reales.</t>
  </si>
  <si>
    <t>No se presentan resultados de pruebas de campo; discusión se enfoca en diseño técnico y beneficios teóricos.</t>
  </si>
  <si>
    <t>Young-Sung IHM, Seung-Hee KIM</t>
  </si>
  <si>
    <t>Validación de rendimiento por agencia externa en Corea del Sur (TPS y precisión).</t>
  </si>
  <si>
    <t>Resultados preliminares mostrados, pero sin validación en escenarios reales amplios.</t>
  </si>
  <si>
    <t>Shraddha Vasant Prasad, R. Madhusudhan</t>
  </si>
  <si>
    <t>Enfoque teórico, sin pruebas en escenarios reales.</t>
  </si>
  <si>
    <t>No se presentan pruebas prácticas ni validación experimental.</t>
  </si>
  <si>
    <t>Pruebas funcionales básicas; no en entorno real.</t>
  </si>
  <si>
    <t>Evaluación de escalabilidad; sin pruebas reales completas.</t>
  </si>
  <si>
    <t>Rupa Ch, Jaya Kumari D, Thippa Reddy Gadekallu, Celestine Iwendi</t>
  </si>
  <si>
    <t>No validado en escenarios reales, solo simulación.</t>
  </si>
  <si>
    <t>Evaluación de seguridad y costos; sin pruebas reales.</t>
  </si>
  <si>
    <t>No validado con casos reales.</t>
  </si>
  <si>
    <t>Prueba piloto (mock election) como escenario real limitado.</t>
  </si>
  <si>
    <t>No abordado explícitamente en contexto académico.</t>
  </si>
  <si>
    <t>Incluye prueba de concepto, pero sin validación en escenarios reales a gran escala.</t>
  </si>
  <si>
    <t>No se reportan pruebas en escenarios reales; enfoque conceptual.</t>
  </si>
  <si>
    <t>Sistema teórico, sin evidencia de aplicación real a gran escala.</t>
  </si>
  <si>
    <t>Implementación con ejemplo práctico, pero no validación en contexto real o escalado.</t>
  </si>
  <si>
    <t>No se mencionan pruebas reales; arquitectura propuesta teórica.</t>
  </si>
  <si>
    <t>Resultados experimentales muestran viabilidad, pero sin pruebas en entorno real.</t>
  </si>
  <si>
    <t>Validación con herramientas de simulación pero no en escenarios del mundo real.</t>
  </si>
  <si>
    <t>Implementación a nivel de prototipo, sin pruebas de campo reales.</t>
  </si>
  <si>
    <t>Evaluación por simulación; no pruebas reales en campo.</t>
  </si>
  <si>
    <t>Nivel conceptual, sin pruebas experimentales o reales.</t>
  </si>
  <si>
    <t>Siddhant Prateek Mahanayak, Barat Nikhita, Saurabh Bilgaiyan</t>
  </si>
  <si>
    <t>No se realizaron pruebas en escenarios reales</t>
  </si>
  <si>
    <t>George Misiakoulis, Harris Niavis, Stephane Kundig, Konstantinos Loupos</t>
  </si>
  <si>
    <t>Evaluación bajo caso de uso simulado, sin aplicación real</t>
  </si>
  <si>
    <t>Inderpreet Singh, Amandeep Kaur, Parul Agarwal, Sheikh Mohammad Idrees</t>
  </si>
  <si>
    <t>Validación con datos simulados; no pruebas en escenarios reales</t>
  </si>
  <si>
    <t>Blerim Rexha, Vehbi Neziri, Ramadan Dervishi</t>
  </si>
  <si>
    <t>Demostración práctica con dos blockchains; sin pruebas con usuarios</t>
  </si>
  <si>
    <t>Sweta Gupta, Aparna Gupta, Ishan Y. Pandya, Abhishek Bhatt, Komal Mehta</t>
  </si>
  <si>
    <t>Discute implicaciones de implementación; no reporta pruebas en entornos reales</t>
  </si>
  <si>
    <t>Evaluaciones prácticas en múltiples plataformas blockchain (simuladas)</t>
  </si>
  <si>
    <t>Evaluación de rendimiento en múltiples plataformas; sin validación con usuarios reales</t>
  </si>
  <si>
    <t>Sohel Ahmed Joni, Rabiul Rahat, Nishat Tasnin, Partho Ghose, Milon Biswas</t>
  </si>
  <si>
    <t>Md. Navid Razzaque, Kazi Md. Rokibul Alam, Md. Ahsan Habib, Mohammad Tanvir Hasan</t>
  </si>
  <si>
    <t>Análisis comparativo y simulación; sin pruebas reales</t>
  </si>
  <si>
    <t>Shai Matzliach, Tal Sinay, Kiril Danilchenko, Hadassa Daltrophe</t>
  </si>
  <si>
    <t>Pruebas de rendimiento en simulaciones, sin aplicación real.</t>
  </si>
  <si>
    <t>No se presentan pruebas en escenarios reales.</t>
  </si>
  <si>
    <t>Mohammad Malkawi, Muneer Bani Yaseen, Doaa Habeebalah</t>
  </si>
  <si>
    <t>Validación simulada sobre un modelo electoral real.</t>
  </si>
  <si>
    <t>Achilleas Spanos, Ioanna Kantzavelou</t>
  </si>
  <si>
    <t>Evaluación técnica en escenarios simulados con múltiples participantes.</t>
  </si>
  <si>
    <t>Vincent Schiarelli, Marc Dupuis</t>
  </si>
  <si>
    <t>Estudio de percepción mediante encuestas; no implementación técnica.</t>
  </si>
  <si>
    <t>Evaluación conceptual del modelo; no pruebas de campo.</t>
  </si>
  <si>
    <t>Pruebas técnicas en simulaciones multicapa; sin validación real.</t>
  </si>
  <si>
    <t>Resultados simulados; sin pruebas reales.</t>
  </si>
  <si>
    <t>No se reportan pruebas experimentales reales.</t>
  </si>
  <si>
    <t>T. Prabakar, S. Kanchana</t>
  </si>
  <si>
    <t>Simulaciones en Python; no aplicación en contexto real.</t>
  </si>
  <si>
    <t>Shahid Hussain Danwar, Javed Ahmed Mahar, Aneela Kiran</t>
  </si>
  <si>
    <t>Simulación en 8 zonas electorales de Khairpur (Pakistán); resultados favorables, pero no pruebas a gran escala.</t>
  </si>
  <si>
    <t>Aritra Banerjee</t>
  </si>
  <si>
    <t>Resultados discutidos en sección de evaluación de desempeño, pero sin escenarios reales a gran escala.</t>
  </si>
  <si>
    <t>Evaluación conceptual, sin pruebas detalladas en ambientes reales.</t>
  </si>
  <si>
    <t>No se reportan implementaciones prácticas; propuesta a nivel de diseño.</t>
  </si>
  <si>
    <t>Resultados de simulación muestran mejora en tiempo y costo; sin aplicación real reportada.</t>
  </si>
  <si>
    <t>Sheetal Pandya, Ashwin Raiyani, Krunal Vaghela</t>
  </si>
  <si>
    <t>No se describen pruebas en escenarios reales; diseño conceptual.</t>
  </si>
  <si>
    <t>Jingyu Yao, Bo Yang, Tao Wang, Wenzheng Zhang</t>
  </si>
  <si>
    <t>Pruebas de rendimiento muestran escalabilidad; sin mención de validación en escenarios del mundo real.</t>
  </si>
  <si>
    <t>Wenlei Qu, Lei Wu, Wei Wang, Zhaoman Liu, Hao Wang</t>
  </si>
  <si>
    <t>Evaluación conceptual sin validación empírica en ambientes reales.</t>
  </si>
  <si>
    <t>Abhishek Kandell, Shivam Dhunotiya, Gufran Ali Siddique, Bharat Bhusan, Rani Astya</t>
  </si>
  <si>
    <t>Propuesta conceptual sin pruebas en implementación real.</t>
  </si>
  <si>
    <t>Adil Marouan, Morad Badrani, Abderrahim Zannou, Nabil Kannouf, Abdelaziz Chetouani</t>
  </si>
  <si>
    <t>Validado mediante simulaciones; demuestra mejoras sobre el estado del arte.</t>
  </si>
  <si>
    <t>Shekh Minhaz Uddin Deep, Md Mosharof Hosen, Mohimatun Nisa, Md Gulzar Hussain, Ye Shiren</t>
  </si>
  <si>
    <t>No aborda pruebas en escenarios reales; es un marco teórico.</t>
  </si>
  <si>
    <t>Nagesh H R, Guru Prasad M S, Shivaraj B G, Dhawal Jain, Puneeth B R, M Anadkumar</t>
  </si>
  <si>
    <t>Validación limitada a entorno web de prueba.</t>
  </si>
  <si>
    <t>Evaluado en términos de latencia, retardo de autenticación, etc., pero no en pruebas reales.</t>
  </si>
  <si>
    <t>Hind S. Hassan, Rehab F. Hassan, Ekhlas K. Gbashi</t>
  </si>
  <si>
    <t>Implementación conceptual; no se realizan pruebas en escenarios reales.</t>
  </si>
  <si>
    <t>Mohammad Saim, Mohd Mamoon, Ilma Shah, Abdus Samad</t>
  </si>
  <si>
    <t>No se menciona aplicación en universidades.</t>
  </si>
  <si>
    <t>Validación funcional en entorno de prueba (Ganache, Metamask), no real.</t>
  </si>
  <si>
    <t>Kexin Zhang</t>
  </si>
  <si>
    <t>Modelo evaluado en entorno de desarrollo; sin pruebas de escalabilidad real.</t>
  </si>
  <si>
    <t>Aryan Maheswari, Sheetal Jagtap, Vedhanshu Patel, Nishant Moghe</t>
  </si>
  <si>
    <t>Marco teórico; sin validación en escenarios del mundo real.</t>
  </si>
  <si>
    <t>Said Meghzili, Allaoua Chaoui, Raida Elmansouri, Bardis Nadjla Alloui, Amina Bouabsa</t>
  </si>
  <si>
    <t>Modelo verificado con simulaciones formales, no probado en escenarios reales.</t>
  </si>
  <si>
    <t>Muhammad Rashid, Imran Rasool, Nazir Ahmad Zafar, Eman AlKhammash</t>
  </si>
  <si>
    <t>Analiza desafíos de validación en contexto real, pero no implementa pruebas directas</t>
  </si>
  <si>
    <t>Sohel Ahmed Joni, Rabiul Rahat, Nishat Tasnin, Partho Ghose, Loveleen Gaur</t>
  </si>
  <si>
    <t>Experimentos con configuraciones de sharding, pero no pruebas de campo real</t>
  </si>
  <si>
    <t>Rakshitha C. M., Nirmala Hiremani, Nataraj K. R.</t>
  </si>
  <si>
    <t>Simulación en entorno cloud, no prueba real</t>
  </si>
  <si>
    <t>Rohit Vijay Nikhare</t>
  </si>
  <si>
    <t>Comparación de rendimiento basada en gas, pero sin aplicación en escenario real</t>
  </si>
  <si>
    <t>Cavinkumaran M, Arjun Srinivasan, K. Vijayakumar</t>
  </si>
  <si>
    <t>No se reportan pruebas en campo, sólo diseño de sistema</t>
  </si>
  <si>
    <t>Byeongtae Ahn</t>
  </si>
  <si>
    <t>Etapa temprana de adopción, sin pruebas completas de escalabilidad</t>
  </si>
  <si>
    <t>Nisha Soms, J. Lawrance, R. Harshitha, D. S. Dakshineshwar</t>
  </si>
  <si>
    <t>Implementación conceptual; sin pruebas reales descritas</t>
  </si>
  <si>
    <t>Muhamad Fahriza Novriansyah, Ruki Harwahyu, Riri Fitri Sari</t>
  </si>
  <si>
    <t>Sistema implementado; no se indica prueba en escenario real</t>
  </si>
  <si>
    <t>Angel Georgiev, Vladimir Valkanov</t>
  </si>
  <si>
    <t>No se aplicó aún en prueba real; es propuesta conceptual</t>
  </si>
  <si>
    <t>Ashmit Mishra, Shivam Singh, Mohammad Adnan Ansari, Rajendra Kumar Dwivedi</t>
  </si>
  <si>
    <t>No se menciona evaluación en escenarios reales.</t>
  </si>
  <si>
    <t>Validado en ambientes simulados; resultados positivos en seguridad y escalabilidad.</t>
  </si>
  <si>
    <t>H. Jayasooriya, N. Kuruwitaarachchi, D. Bandara, S. Kahandawala, N. Hemachandra</t>
  </si>
  <si>
    <t>No se reporta validación en pruebas reales; se propone para futuras fases de escalado.</t>
  </si>
  <si>
    <t>Rohit Rastogi, Priyanshu Arora, Luv Dhamija, Rajat Shrivastava</t>
  </si>
  <si>
    <t>Menciona posibilidad de escalado pero no reporta pruebas reales.</t>
  </si>
  <si>
    <t>Simulaciones muestran tiempos y precisión. No hay despliegue en escenarios reales.</t>
  </si>
  <si>
    <t>Maral Hassan Jumaa, Ahmed Chalak Shakir</t>
  </si>
  <si>
    <t>Sistema probado mediante simulación; validación teórica y práctica en entorno móvil.</t>
  </si>
  <si>
    <t>Sarvesh Tanwar, Neelam Gupta, Prashant Kumar, Yu-Chen Hu</t>
  </si>
  <si>
    <t>Validado en entorno simulado; no se reportan pruebas reales.</t>
  </si>
  <si>
    <t>No se reportan pruebas en escenarios reales; enfoque conceptual y técnico.</t>
  </si>
  <si>
    <t>Apeh Jonathan Apeh, Charles K. Ayo, Ayodele Adebiyi</t>
  </si>
  <si>
    <t>Validación conceptual; sin pruebas reales reportadas.</t>
  </si>
  <si>
    <t>Incluye análisis de rendimiento y simulaciones; no pruebas en escenarios reales.</t>
  </si>
  <si>
    <t>Ngangbam Indrason, Wanbanker Khongbuh, Kalyan Baital, Goutam Saha</t>
  </si>
  <si>
    <t>Probado en testbed, evaluando rendimiento (latencia, pérdida de paquetes, throughput).</t>
  </si>
  <si>
    <t>Xusheng Wang, Tao Feng, Chunyan Liu, Junli Fang</t>
  </si>
  <si>
    <t>Pruebas de rendimiento y análisis de seguridad, sin validación en entornos reales.</t>
  </si>
  <si>
    <t>Samayamanthula Venkata Chinnaiah Gupta, Kodati Satya Prasad</t>
  </si>
  <si>
    <t>Pruebas experimentales: tiempos de respuesta, uso de recursos, validación de seguridad.</t>
  </si>
  <si>
    <t>Meixia Miao, Lin Tang, Jiawei Li, Xuefeng Zhang</t>
  </si>
  <si>
    <t>No aborda contextos académicos o universitarios.</t>
  </si>
  <si>
    <t>Análisis de rendimiento y seguridad; no probado en escenarios reales.</t>
  </si>
  <si>
    <t>Shukur H. Shakir, Alharith A. Abdullah</t>
  </si>
  <si>
    <t>Pruebas experimentales sobre eficiencia, validación y escalabilidad del sistema.</t>
  </si>
  <si>
    <t>Shatha H. Saeed, Suha M. Hadi, Ali H. Hamad</t>
  </si>
  <si>
    <t>Evaluación experimental del rendimiento (latencia y throughput), no validación real.</t>
  </si>
  <si>
    <t>Fatima Abo-Akleek, Moad Mowafia, Eyad S. Taqieddin, Ahmed S. Shatnawi</t>
  </si>
  <si>
    <t>Simulaciones muestran diferencias en tiempos de ejecución; sin prueba en entorno real.</t>
  </si>
  <si>
    <t>Anushka Chaubey, Anubhav Kumar, Vikalp Pandey, Bharat Bhushan, Priyambada Purohit</t>
  </si>
  <si>
    <t>No se reportan validaciones experimentales en escenarios reales.</t>
  </si>
  <si>
    <t>Junaid Bin Asad Edoo, Roopesh Kevin Sungkur, Jorge Marx Gómez, Hauke Precht, Skady Rudolph</t>
  </si>
  <si>
    <t>No se menciona aplicación universitaria.</t>
  </si>
  <si>
    <t>Presentación de prototipo como prueba de concepto; sin validación empírica formal.</t>
  </si>
  <si>
    <t>Andi, Gede Putra Kusuma</t>
  </si>
  <si>
    <t>Resultados experimentales sobre validación de rendimiento y unicidad, sin prueba en producción.</t>
  </si>
  <si>
    <t>João Alves, António Pinto</t>
  </si>
  <si>
    <t>Validado mediante pruebas de laboratorio y prototipado, pero no en escenarios de votación a gran escala.</t>
  </si>
  <si>
    <t>Eva Chovancová, Martin Chovanec, Norbert Ádám, Ján Hurtuk</t>
  </si>
  <si>
    <t>No se mencionan implementaciones en contextos académicos.</t>
  </si>
  <si>
    <t>Información insuficiente sobre validaciones en escenarios reales.</t>
  </si>
  <si>
    <t>Shrinivas Khedkar, Kushal Mahajan, Mahesh Shirole</t>
  </si>
  <si>
    <t>Incluye pruebas comparativas de rendimiento, pero no escenarios del mundo real.</t>
  </si>
  <si>
    <t>No aborda aplicaciones académicas.</t>
  </si>
  <si>
    <t>Se hicieron pruebas de rendimiento en entorno controlado, pero no pruebas de campo reales.</t>
  </si>
  <si>
    <t>Mirko Köhler, Miljenko Švarcmajer, Ivica Lukić, Tomislav Stipanić</t>
  </si>
  <si>
    <t>No se documentan pruebas en escenarios reales, solo una propuesta conceptual.</t>
  </si>
  <si>
    <t>Buhari Ugbede Umar, Olayemi Mikail Olaniyi, Daniel Oluwaseun Olajide, Eustace Manayi Dogo</t>
  </si>
  <si>
    <t>Simulación con hasta 10 mil votos; no pruebas en elecciones reales.</t>
  </si>
  <si>
    <t>Shantanu Vidwans, Aditya Verma, Amogh Deshpande, Sushila Palwe, Pratiksha Thakur</t>
  </si>
  <si>
    <t>Pruebas en entorno simulado; no en escenarios del mundo real.</t>
  </si>
  <si>
    <t>Siqi Lu, Zhaoxuan Li, Xuyang Miao, Qingdi Han, Jianhua Zheng</t>
  </si>
  <si>
    <t>Validación formal y análisis de eficiencia; no pruebas de campo.</t>
  </si>
  <si>
    <t>Vijaya Pinjarkar, Umesh Pinjarkar, Harsh Bhor, Amit Jain</t>
  </si>
  <si>
    <t>Propuesta conceptual; no hay evidencia de pruebas reales.</t>
  </si>
  <si>
    <t>Estudio teórico; no pruebas empíricas documentadas.</t>
  </si>
  <si>
    <t>S. Muthulakshmi, A. Kannammal</t>
  </si>
  <si>
    <t>No se reportan pruebas reales, solo simulaciones teóricas.</t>
  </si>
  <si>
    <t>Se menciona eficiencia para aplicaciones reales, sin detalle de pruebas reales.</t>
  </si>
  <si>
    <t>Chenyu Deng</t>
  </si>
  <si>
    <t>Simulaciones computacionales para validar eficiencia; sin pruebas reales reportadas.</t>
  </si>
  <si>
    <t>Validado en simulación universitaria con retroalimentación de usuarios.</t>
  </si>
  <si>
    <t>Muntadher Sallal, Ruairí de Fréin, Ali Malik</t>
  </si>
  <si>
    <t>Evaluaciones numéricas sobre latencia y escalabilidad, sin pruebas reales.</t>
  </si>
  <si>
    <t>Sistema teórico con propuesta de implementación, sin validación en pruebas reales.</t>
  </si>
  <si>
    <t>Chenqing Tsai, Kai Song</t>
  </si>
  <si>
    <t>Sistema propuesto con base teórica, no validado en entorno real.</t>
  </si>
  <si>
    <t>Jacob Wolmer, Avimanyou Vatsa, Dylan Weiss</t>
  </si>
  <si>
    <t>No abordado específicamente en contexto académico o universitario.</t>
  </si>
  <si>
    <t>Validación en entorno real no abordada; propuesta conceptual sin pruebas reales descritas.</t>
  </si>
  <si>
    <t>S. P. Sathya, S. S. M. Safwan, T. A. Archuthan, S. Yogeshwar</t>
  </si>
  <si>
    <t>No se presentan pruebas en escenarios reales; se trata de un diseño conceptual.</t>
  </si>
  <si>
    <t>Mamta Bhamare, Kumari Shipra, Pradnya Kulkarni, Saurabh Wani, Abhiraj Mhetre, Vighnesh Pai</t>
  </si>
  <si>
    <t>Sistema implementado en elecciones universitarias, lo que constituye una prueba real en contexto académico.</t>
  </si>
  <si>
    <t>Soumya Ranjan Padhiary, Sivananda Sahu, Arvind Kumar Samant, Mamatarani Das, Jasobanta Sahoo</t>
  </si>
  <si>
    <t>Se propone implementación futura en India; no se describe prueba real completa.</t>
  </si>
  <si>
    <t>Ajay Chavan, Sahil Rathod, Archana Jadhav, Raj Bhende, Siddhant Chandre, Dipali Patil</t>
  </si>
  <si>
    <t>Propuesta conceptual sin pruebas empíricas en el mundo real.</t>
  </si>
  <si>
    <t>Michele Scarlato, Reza Tourani, Moongu Jeon</t>
  </si>
  <si>
    <t>No aborda aplicaciones en entornos académicos.</t>
  </si>
  <si>
    <t>Validación en testbed pequeña; pruebas reales a gran escala aún en desarrollo.</t>
  </si>
  <si>
    <t>Pruebas en testbed con millones de votantes simulados, útil para evaluación de escalabilidad.</t>
  </si>
  <si>
    <t>Arya Wicaksana, Moeljono Widjaja, Matthew Marcellino</t>
  </si>
  <si>
    <t>Evaluación experimental con métricas de eficiencia, no pruebas en elecciones reales.</t>
  </si>
  <si>
    <t>Hemlata Kohad, Sunil Kumar, Asha Ambhaikar</t>
  </si>
  <si>
    <t>Diren D Bharwani, Pai Chet Ng, Purnima Murali Mohan</t>
  </si>
  <si>
    <t>Resultados preliminares de PoC muestran mejoras, sin validación a gran escala aún.</t>
  </si>
  <si>
    <t>Ahmed Salman Mohsen, Mohamed Ibrahim Shujaa, Ahmed Bahaaulddin</t>
  </si>
  <si>
    <t>No se presentan pruebas en escenarios del mundo real, solo pruebas de laboratorio.</t>
  </si>
  <si>
    <t>Pin-Chang Su, Tai-Chang Su</t>
  </si>
  <si>
    <t>No se menciona validación en escenarios reales.</t>
  </si>
  <si>
    <t>Chhaya Dubey, Dharmendra Kumar, Ashutosh Kumar Singh, Vijay Kumar Dwivedi</t>
  </si>
  <si>
    <t>No abordado explícitamente.</t>
  </si>
  <si>
    <t>K. Varaprasada Rao, Sandeep Kumar Panda</t>
  </si>
  <si>
    <t>No se describen pruebas de campo.</t>
  </si>
  <si>
    <t>K. Vijayakumar, T. Sriramasivam, G. Vigneshkumar, G. Senthil Kumar, T. S. Shiny Angel, N. Snehalatha</t>
  </si>
  <si>
    <t>No se mencionan pruebas prácticas reales.</t>
  </si>
  <si>
    <t>Austin Mathew, Hrushikesh Satam, Saumya Tiwari, Sudhanshu Thorve, Arti Sawant</t>
  </si>
  <si>
    <t>Sin validación en escenarios reales.</t>
  </si>
  <si>
    <t>Mohanaprakash T A, Ranganayaki V.C, M.S Minu, Durga Devi A, Cinthuja K</t>
  </si>
  <si>
    <t>Resultados experimentales sobre prototipo; no prueba en campo.</t>
  </si>
  <si>
    <t>Guangfu Wu, Wangqin Wang, Kaisheng Yang</t>
  </si>
  <si>
    <t>Simulación en entorno optimizado, sin pruebas reales.</t>
  </si>
  <si>
    <t>Abhay Singh, Ankush Ganesh, Rutuja Rajendra Patil, Sumit Kumar, Ruchi Rani, Sanjeev Kumar Pippal</t>
  </si>
  <si>
    <t>Pruebas de simulación y estrés, no en escenarios reales.</t>
  </si>
  <si>
    <t>Vivek M, Anusuya K V</t>
  </si>
  <si>
    <t>No se describe validación real en campo.</t>
  </si>
  <si>
    <t>Sujata Khairkar, Atharv Yeole, Asmita Pawar, Sakshi Londhe, Santosh Warpe</t>
  </si>
  <si>
    <t>S. Gnanapriya, M. Ram Eshwar, C. G. Shrikhiran, J. Vijay Chandar, V. Nandhakumar</t>
  </si>
  <si>
    <t>Mencionadas pruebas teóricas, no casos reales</t>
  </si>
  <si>
    <t>Balamanikandan A, Venkataramana N, Thirumalesu Kudithi, Ankala Satya Prabha, Venkatachalam K, Ashokkumar N</t>
  </si>
  <si>
    <t>Discusión sobre aplicación en ciudades inteligentes; sin pruebas empíricas detalladas.</t>
  </si>
  <si>
    <t>Rajendra Prasad P, Roshan Zameer Ahmed</t>
  </si>
  <si>
    <t>Elizabeth Nathania Witanto</t>
  </si>
  <si>
    <t>Nisarg Dave, Neev Shah, Paritosh Joshi, Kaushal Shah</t>
  </si>
  <si>
    <t>Pruebas en entorno de test Ropsten; no despliegue real</t>
  </si>
  <si>
    <t>B. Yamini, J. Jean Justus, K. Renuka, M. Nalini, M. Anuradha, Chitra Devi D</t>
  </si>
  <si>
    <t>Ziyad Salem, Sarra Elrabiei</t>
  </si>
  <si>
    <t>Chirag Jain, Luv Gupta, Manav Ranawat, Varsha Hole</t>
  </si>
  <si>
    <t>Lianhai Wang, Huilin Li, Yannan Li, Yong Yu, Xiaojiang Du</t>
  </si>
  <si>
    <t>Implementación y evaluación experimental muestran alto rendimiento y escalabilidad; pruebas en entornos inalámbricos reales.</t>
  </si>
  <si>
    <t>A. M. Calabria, A. Piscitelli, S. P. Romano, A. Russo</t>
  </si>
  <si>
    <t>Aplicación práctica en universidad; aunque no se detallan pruebas a gran escala, se destaca robustez de la solución implementada.</t>
  </si>
  <si>
    <t>Yuxiao Wu, Shoji Kasahara</t>
  </si>
  <si>
    <t>No aborda aplicaciones en contextos académicos o universitarios.</t>
  </si>
  <si>
    <t>Evaluación de rendimiento temporal y costos; se considera aplicable a escenarios de gran escala.</t>
  </si>
  <si>
    <t>Rohit Rastogi, Priyanshu Arora, Luv Dhamija, Rajat Srivastava</t>
  </si>
  <si>
    <t>Discusión conceptual y propuesta de arquitectura, pero no se reportan pruebas en escenarios reales.</t>
  </si>
  <si>
    <t>Ayush Abhigyan, Soham Ghosh, R. Brindha</t>
  </si>
  <si>
    <t>Diseño conceptual; sin reportes de pruebas empíricas en entornos reales.</t>
  </si>
  <si>
    <t>Jingyu Zhang, Chenghao Wu, Jin Yang, Lailong Luo</t>
  </si>
  <si>
    <t>Evaluación experimental muestra mejora en rendimiento y seguridad, aunque no se reporta aplicación en escenarios reales.</t>
  </si>
  <si>
    <t>Gongxian Zeng, Meiqi He, Siu Ming Yiu, Zhengan Huang</t>
  </si>
  <si>
    <t>Evaluación teórica y propuesta de aplicación práctica; pruebas reales aún pendientes.</t>
  </si>
  <si>
    <t>Evaluación en simulación; no se detalla implementación en escenarios reales.</t>
  </si>
  <si>
    <t>Pruebas funcionales realizadas en entorno local con buenos resultados; no a gran escala.</t>
  </si>
  <si>
    <t>Validación simulada en entorno nacional; sin prueba de campo real.</t>
  </si>
  <si>
    <t>Ahmed-Sami Berkani, Hamouma Moumen, Saber Benharzallah, Youssouf Achouri, Mohand Tahar Kechadi</t>
  </si>
  <si>
    <t>Se menciona eficiencia para votaciones pequeñas, pero se reconoce desafío de escalabilidad para elecciones grandes.</t>
  </si>
  <si>
    <t>Kirit Enuga, Pranay Batthula, Sai Shashank Aleti, Nitish Kolluru, Sakthidharan G. R.</t>
  </si>
  <si>
    <t>No se reportan pruebas en escenarios reales, solo simulación conceptual del sistema.</t>
  </si>
  <si>
    <t>Chittapuli Bhupathi Padal, Valli Kumari Vatsavayi</t>
  </si>
  <si>
    <t>No abordado explícitamente; el enfoque es conceptual y tecnológico.</t>
  </si>
  <si>
    <t>O. M. Olaniyi, E. M. Dogo, B. K. Nuhu, H. Treiblmaier, Y. S. Abdulsalam, Z. Folawiyo</t>
  </si>
  <si>
    <t>No se describe implementación práctica, pero se menciona mejora frente a debilidades detectadas en sistemas actuales.</t>
  </si>
  <si>
    <t>Análisis experimental muestra viabilidad, pero se identifican desafíos de escalabilidad y abstención.</t>
  </si>
  <si>
    <t>No se reportan pruebas en escenarios del mundo real, solo propuesta teórica con análisis de costos.</t>
  </si>
  <si>
    <t>Ashkan Emami, Habib Yajam, Mohammad Ali Akhaee, Rahim Asghari</t>
  </si>
  <si>
    <t>Validado experimentalmente en red de pruebas Ethereum; reporta mejoras significativas en eficiencia.</t>
  </si>
  <si>
    <t>Bimeng Tang, Minsheng Tan, Meina Liu, Zhaohui Liu, Wenlong Tian</t>
  </si>
  <si>
    <t>Resultados experimentales muestran viabilidad técnica, pero no se prueban en entornos reales.</t>
  </si>
  <si>
    <t>Xin Sun, Anran Cui, Hui Chen, Xingchi Su</t>
  </si>
  <si>
    <t>Sistema teóricamente implementable con tecnología actual; sin pruebas en entornos reales reportadas.</t>
  </si>
  <si>
    <t>Antonio M. Larriba, Damián López</t>
  </si>
  <si>
    <t>No se reportan pruebas en entornos reales; implementación orientada a pruebas de concepto.</t>
  </si>
  <si>
    <t>Pruebas de simulación, sin implementación a gran escala.</t>
  </si>
  <si>
    <t>No se realizaron pruebas en contextos reales.</t>
  </si>
  <si>
    <t>Pruebas piloto con votaciones estudiantiles.</t>
  </si>
  <si>
    <t>Propuesta en fase de diseño, sin validación real.</t>
  </si>
  <si>
    <t>Simulaciones, sin despliegue real.</t>
  </si>
  <si>
    <t>Pruebas controladas con usuarios reales.</t>
  </si>
  <si>
    <t>Simulación de ciberataques para evaluar robustez.</t>
  </si>
  <si>
    <t>Modelo teórico; no probado en la práctica.</t>
  </si>
  <si>
    <t>Sistema conceptual; no hay pruebas reales.</t>
  </si>
  <si>
    <t>Evaluación en pruebas simuladas.</t>
  </si>
  <si>
    <t>K. Kalaiselvi, T. Venkatesan, K. Saravanan, S. Ravi, Shalini M, J. Karthi</t>
  </si>
  <si>
    <t>Evaluación experimental del prototipo demuestra efectividad en entorno controlado.</t>
  </si>
  <si>
    <t>No se especifican pruebas en escenarios del mundo real.</t>
  </si>
  <si>
    <t>Suman Majumder, Sangram Ray</t>
  </si>
  <si>
    <t>No se reportan pruebas reales, sólo diseño conceptual.</t>
  </si>
  <si>
    <t>Nur Hafizah Mohamed Kassim, Noraini Ibrahim</t>
  </si>
  <si>
    <t>Probado en entorno universitario real.</t>
  </si>
  <si>
    <t>Saba Abdul-Baqi Salman, Sufyan Al-Janabi, Ali Makki Sagheer</t>
  </si>
  <si>
    <t>Resultados evaluados en laboratorio; no se menciona implementación real.</t>
  </si>
  <si>
    <t>Aplicación real en elecciones parlamentarias en Jordania.</t>
  </si>
  <si>
    <t>Aldin Kovačević, Dino Kečo</t>
  </si>
  <si>
    <t>No se reportan pruebas reales, sólo prototipo conceptual.</t>
  </si>
  <si>
    <t>Vivekanandan G, Prabahar Godwin James T, Divya B, Madhav V Tejas, Naveen Karthick T K, Yuvanesh P</t>
  </si>
  <si>
    <t>Prototipo funcional, sin pruebas en elecciones reales.</t>
  </si>
  <si>
    <t>Ishita Bhardwaj, Vani Chitkara, Megha, Richa Yadav</t>
  </si>
  <si>
    <t>Evaluación en entorno simulado; no probado en campo.</t>
  </si>
  <si>
    <t>Sistema probado en entorno simulado con auditorías de seguridad.</t>
  </si>
  <si>
    <t>Meiqi Li, Kaiping Xue, Xinyi Luo, Wentuo Sun, David S. L. Wei, Qibin Sun, Jun Lu</t>
  </si>
  <si>
    <t>Evaluado experimentalmente, demuestra eficiencia y escalabilidad frente a otras soluciones blockchain.</t>
  </si>
  <si>
    <t>Purushottam Sangraula, Nanda Bikram Adhikari</t>
  </si>
  <si>
    <t>No abordado en contextos académicos o universitarios.</t>
  </si>
  <si>
    <t>Simulaciones con Ganache; se reporta eficiencia de tiempo y gas pero no pruebas en escenarios reales.</t>
  </si>
  <si>
    <t>Matthew Marcellino, Arya Wicaksana, Moeljono Widjaja</t>
  </si>
  <si>
    <t>Pruebas funcionales en Ethereum y sidechains; no se reportan validaciones en escenarios del mundo real.</t>
  </si>
  <si>
    <t>Fatih Rabia, Arezki Sara, Gadi Taoufiq</t>
  </si>
  <si>
    <t>No se mencionan pruebas en escenarios reales, solo concepto y arquitectura.</t>
  </si>
  <si>
    <t>Truc Nguyen, My T. Thai</t>
  </si>
  <si>
    <t>Implementación como prueba de concepto; sin pruebas en elecciones reales.</t>
  </si>
  <si>
    <t>Ngan Nguyen, Khuong Nguyen-An</t>
  </si>
  <si>
    <t>Validación en escenarios simulados con diferentes tamaños de lote, no en entornos reales.</t>
  </si>
  <si>
    <t>Zhimei Sui, Liangrong Zhao</t>
  </si>
  <si>
    <t>No se indican pruebas en entornos reales, validación conceptual y pseudocódigo implementado.</t>
  </si>
  <si>
    <t>Wenyi Xue, Yang Yang, Yingjiu Li, Hwee Hwa Pang, Robert H. Deng</t>
  </si>
  <si>
    <t>Validación por simulación y experimentos; no probado en entorno real.</t>
  </si>
  <si>
    <t>Neelam Singh, Prashant Rohila, Kashif Anwar, Tanweer Alam, Vandana Rawat</t>
  </si>
  <si>
    <t>Validado en entorno de prueba local con Ganache; no se reportan pruebas en escenarios reales.</t>
  </si>
  <si>
    <t>Paranjay Haldar, Rajdeep Roy, Utpal Biswas</t>
  </si>
  <si>
    <t>Evaluado en entorno de simulación; no probado en elecciones reales.</t>
  </si>
  <si>
    <t>Simulación con distintos lotes; sin pruebas reales.</t>
  </si>
  <si>
    <t>Validación conceptual; sin pruebas reales.</t>
  </si>
  <si>
    <t>Simulación; sin pruebas en el mundo real.</t>
  </si>
  <si>
    <t>No abordado en contexto académico.</t>
  </si>
  <si>
    <t>Validado en entorno simulado; sin aplicación en entorno real.</t>
  </si>
  <si>
    <t>Desarrollado como prototipo; no probado en ambientes reales.</t>
  </si>
  <si>
    <t>Sistema probado con casos prácticos, pero sin aplicación a gran escala.</t>
  </si>
  <si>
    <t>Stefano Bistarelli, Bruno Lazo La Torre Montalvo, Ivan Mercanti, Francesco Santini</t>
  </si>
  <si>
    <t>No se reportan pruebas en escenarios reales amplios.</t>
  </si>
  <si>
    <t>Jingyu Zhang, Chenghao Wu, R. Simon Sherratt, Jin Wang</t>
  </si>
  <si>
    <t>Validación experimental; buena eficiencia pero no a gran escala real.</t>
  </si>
  <si>
    <t>Shu-Fen Tu, Ching-Sheng Hsu, Bo-Long You</t>
  </si>
  <si>
    <t>Implementación simulada; no se menciona validación en escenarios reales extensos.</t>
  </si>
  <si>
    <t>Zidna Wildan Alfain, Hermawan Setiawan, I Komang Setia Buana</t>
  </si>
  <si>
    <t>Pruebas realizadas en simulación; sin validación en contexto real a gran escala.</t>
  </si>
  <si>
    <t>Shiny Angel, Senthil Kumar, Jugal Lad, Sushant Khatri, N. Snehalatha</t>
  </si>
  <si>
    <t>Análisis conceptual; no hay validación en pruebas del mundo real.</t>
  </si>
  <si>
    <t>Validación con pruebas de seguridad y privacidad, pero no en entornos reales extensos.</t>
  </si>
  <si>
    <t>Fang Li, Xiaofen Wang, Tao Chen, Lin Li, Hao Huang</t>
  </si>
  <si>
    <t>Evaluación experimental; sin pruebas de campo reales.</t>
  </si>
  <si>
    <t>Edson Paredes, Marco Mendez, Jymmy Dextre</t>
  </si>
  <si>
    <t>Sistema validado mediante análisis de controles, pero sin pruebas en escenarios reales masivos.</t>
  </si>
  <si>
    <t>Kapil Upadhyay, Aman Bansal, Adarsh Gupta, Vipashi Kansal, Upma Jain, Shruti Bhatla</t>
  </si>
  <si>
    <t>Validación experimental con datos reales; no se aplicó en elecciones reales a gran escala.</t>
  </si>
  <si>
    <t>Priya Shelke, Suruchi Dedgaonkar, Nilesh Gopale, Rohit Desai, Ninad Deogaonkart, Nachiket Joshi</t>
  </si>
  <si>
    <t>No se presentan pruebas en escenarios del mundo real; validación teórica únicamente.</t>
  </si>
  <si>
    <t>R Ramyadevi, Priya V</t>
  </si>
  <si>
    <t>No hay evidencia de implementación en escenarios reales; validación conceptual.</t>
  </si>
  <si>
    <t>No aborda contextos académicos directamente.</t>
  </si>
  <si>
    <t>Validado experimentalmente, pero sin implementación en escenarios reales.</t>
  </si>
  <si>
    <t>Eusha Khan, Shobnom Mustary, Sharifa Rania Mahmud, Md. Hinoy Rahman, Iyolita Islam</t>
  </si>
  <si>
    <t>Validado mediante comparación con sistemas existentes, sin pruebas reales masivas.</t>
  </si>
  <si>
    <t>Md Jobair Hossain Faruk, Mazharul Islam, Fazlul Alam, Hossain Shahriar, Akond Rahman</t>
  </si>
  <si>
    <t>Planean validarlo en escenarios reales, pero aún no implementado.</t>
  </si>
  <si>
    <t>Ivan Homoliak, Zengpeng Li, Pawel Szalachowski</t>
  </si>
  <si>
    <t>No se reporta aplicación en escenarios reales amplios, pero es extensible a escala.</t>
  </si>
  <si>
    <t>Meiqi Li, Xinyi Luo, Wentuo Sun, Jian Li, Kaiping Xue</t>
  </si>
  <si>
    <t>Evaluado mediante análisis de seguridad y rendimiento, sin pruebas reales reportadas.</t>
  </si>
  <si>
    <t>Simulaciones locales, sin implementación en escenarios reales.</t>
  </si>
  <si>
    <t>Amir Kafshdar Goharshady, Zhaorun Lin</t>
  </si>
  <si>
    <t>Propuesta validada experimentalmente, sin pruebas reales a gran escala.</t>
  </si>
  <si>
    <t>Vijeeta Patil, Suhasini Bagalkot, Rohit Guru K M</t>
  </si>
  <si>
    <t>No aplica en contextos universitarios.</t>
  </si>
  <si>
    <t>No validado en escenarios reales.</t>
  </si>
  <si>
    <t>Pruebas realizadas en prototipo con contexto real de reuniones remotas; escalabilidad no totalmente validada.</t>
  </si>
  <si>
    <t>Vinayachandra, Krishna Prasad K</t>
  </si>
  <si>
    <t>No abordado específicamente para contextos académicos o universitarios.</t>
  </si>
  <si>
    <t>Evaluación experimental con métricas de cifrado/descifrado; pruebas en entorno simulado, no real.</t>
  </si>
  <si>
    <t>Amitabh Bhargava, Ajay Rana, Deepshikha Bhargava</t>
  </si>
  <si>
    <t>Enfoque conceptual; no se documentan pruebas reales de escalabilidad.</t>
  </si>
  <si>
    <t>Punith M S, Rachel Shukla, Sudha Yadav</t>
  </si>
  <si>
    <t>Sistema conceptual, sin pruebas reales a gran escala documentadas.</t>
  </si>
  <si>
    <t>Harshith Singathala, Swarag Narayansetty, Harsha Kata</t>
  </si>
  <si>
    <t>Sistema propuesto, sin validación en pruebas reales documentadas.</t>
  </si>
  <si>
    <t>Wan Auzan Bin W Abdulah, Syed Farid Syed Adnan</t>
  </si>
  <si>
    <t>Diseño y pruebas en red local simulada; sin aplicación real aún.</t>
  </si>
  <si>
    <t>Durgesh Kumar, Rajendra Kumar Dwivedi</t>
  </si>
  <si>
    <t>Modelo propuesto con mejoras de tiempo computacional; sin pruebas de escalabilidad reales documentadas.</t>
  </si>
  <si>
    <t>Ngangbam Indrason, Fabiola Hazel Pohrmen, Syeda Zeenat Marshoodulla, Goutam Saha</t>
  </si>
  <si>
    <t>Propuesta teórica sin pruebas en escenarios reales documentadas.</t>
  </si>
  <si>
    <t>Kailash Chandra Bandhu, Ratnesh Litoriya, Murtaza Bagwala, Alakmar Barwaniwala, Manas Garg</t>
  </si>
  <si>
    <t>Evaluación en términos de rendimiento y costos; sin validación en entornos reales.</t>
  </si>
  <si>
    <t>No se presentan pruebas en escenarios del mundo real; sistema conceptual y pruebas simuladas.</t>
  </si>
  <si>
    <t>No aborda pruebas en escenarios reales, solo propone prototipo.</t>
  </si>
  <si>
    <t>Satyajeet Prakash, Varsha Sahu, Lalit Kumar</t>
  </si>
  <si>
    <t>No se realizan pruebas en escenarios reales.</t>
  </si>
  <si>
    <t>No se mencionan validaciones en entornos reales.</t>
  </si>
  <si>
    <t>Propone escalabilidad, pero sin evidencia empírica en pruebas reales.</t>
  </si>
  <si>
    <t>No se reportan aplicaciones en contextos académicos.</t>
  </si>
  <si>
    <t>No se evidencian pruebas en escenarios reales.</t>
  </si>
  <si>
    <t>Divyam Arora, Ruchi, Vikas Wasson</t>
  </si>
  <si>
    <t>No implementado en pruebas reales.</t>
  </si>
  <si>
    <t>Marco conceptual; no se presentan pruebas en entorno real.</t>
  </si>
  <si>
    <t>V. Uma Rani, Karnati Yogendra Reddy, Mekala Praneeth Kumar, Teja Ramana Reddy Raju</t>
  </si>
  <si>
    <t>Janardan Krishna Yadav, Srinivas Jangirala, Deepika Chandra Verma, Shashi Kant Srivastava, Shehzad Ashraf Chaudhry</t>
  </si>
  <si>
    <t>Lotfi Ezzeddini, Jalel Ktari, Iheb Zouaoui, Amira Talha, Nizar Jarray, Tarek Frikha</t>
  </si>
  <si>
    <t>Validado en escenario real universitario durante pandemia; apunta a alta escalabilidad y participación.</t>
  </si>
  <si>
    <t>Información insuficiente.</t>
  </si>
  <si>
    <t>Kailash Chandra Bandhu, Ratnesh Litoriya, Arpit Deo, Sanket Gupta, Ravish Satwani, Rishee Deshmukh, Rohit Kumar Lavvanshi, Mubeen Ahmed Khan</t>
  </si>
  <si>
    <t>No se reportan pruebas en escenarios reales.</t>
  </si>
  <si>
    <t>Gomathi A, Sachidhanandam P, Kavinkumar R, Sowndariya K, Sanju P, Ram kumar R</t>
  </si>
  <si>
    <t>Jeethendra Balaji, Jayasree Narayanan</t>
  </si>
  <si>
    <t>Sistema probado en red de pruebas; sin validación en escenarios reales.</t>
  </si>
  <si>
    <t>Anandhu Subromoniyan, Darshan Sankar, T. K. Sivakumar</t>
  </si>
  <si>
    <t>Sistema propuesto; no hay validación reportada en escenarios reales.</t>
  </si>
  <si>
    <t>P. Chinnasamy, Ramesh Kumar Ayyasamy, Poovendran Alagarsundaram, S. Dhanasekaran, B. Santhosh Kumar, Ajmeera Kiran</t>
  </si>
  <si>
    <t>No se menciona aplicación en pruebas reales.</t>
  </si>
  <si>
    <t>Amir Zaib Abbasi, Shahid Bashir, Mousa Albashrawi, Ding Hooi Ting</t>
  </si>
  <si>
    <t>Estudio basado en encuestas, no en pruebas del sistema en escenarios reales.</t>
  </si>
  <si>
    <t>Shraddha Vasant Prasad</t>
  </si>
  <si>
    <t>No se reporta prueba en escenarios reales, pero se enfoca en elecciones a gran escala.</t>
  </si>
  <si>
    <t>RQ6+</t>
  </si>
  <si>
    <t>Cuenta de RQ6+</t>
  </si>
  <si>
    <t>Etiquetas de columna</t>
  </si>
  <si>
    <t>Teórico/Conceptual</t>
  </si>
  <si>
    <t>Experimental/Simulado</t>
  </si>
  <si>
    <t>Real</t>
  </si>
  <si>
    <t>Título del documento</t>
  </si>
  <si>
    <t>País</t>
  </si>
  <si>
    <t>China</t>
  </si>
  <si>
    <t>ElectAnon: A Blockchain-Based, Anonymous, Robust and Scalable Ranked-Choice Voting Protocol</t>
  </si>
  <si>
    <t>Estonia</t>
  </si>
  <si>
    <t>India</t>
  </si>
  <si>
    <t>Always on Voting A Framework for Repetitive Voting on the Blockchain</t>
  </si>
  <si>
    <t>Blockchain Voting A Solution to the Challenges of Traditional Electoral Systems</t>
  </si>
  <si>
    <t>Blockchain-Based Voting Considered Harmful</t>
  </si>
  <si>
    <t>Blockchain-Powered E-Voting A Pathway to SDG 16 Transparent and Inclusive Elections</t>
  </si>
  <si>
    <t>d-BAEV Distributed Blockchain-Based Anonymous Electronic Voting</t>
  </si>
  <si>
    <t>Colombia</t>
  </si>
  <si>
    <t>Revolutionizing Democratic Engagement: Blockchain-Based E-Voting System with Enhanced Biometric Security</t>
  </si>
  <si>
    <t>Participación</t>
  </si>
  <si>
    <t>Particiación</t>
  </si>
  <si>
    <t>Self-Tallying e-Voting using Homomorphic Time-Lock Puzzles and zk-SNARKs</t>
  </si>
  <si>
    <t>Italy</t>
  </si>
  <si>
    <t>Año de publicación</t>
  </si>
  <si>
    <t>Propone una solución más segura que los sistemas tradicionales al eliminar el punto único de falla y permitir verificación pública del resultado sin comprometer la identidad del votante.</t>
  </si>
  <si>
    <t>Utiliza prueba umbral, firma Schnorr, encriptación homomórfica Exponential ElGamal, y pruebas de conocimiento cero para preservar anonimato y verificar validez.</t>
  </si>
  <si>
    <t>Emplea firmas ciegas basadas en Schnorr y prueba de conocimiento cero no interactiva para separar identidad de voto y mantener anonimato.</t>
  </si>
  <si>
    <t>El VTC realiza verificación de validez con pruebas de conocimiento cero y consolidación homomórfica para verificación pública.</t>
  </si>
  <si>
    <t>Se presentan experimentos sobre rendimiento criptográfico, pero no se menciona implementación en escenarios reales.</t>
  </si>
  <si>
    <t>Mejora transparencia y confianza mediante autogestión, anonimato universal, pruebas de conocimiento cero y auditoría verificable.</t>
  </si>
  <si>
    <t>Aunque no en entornos universitarios, fue diseñado para DAOs y podría extrapolarse. Se reporta escalabilidad hasta 1,000,000 de votantes.</t>
  </si>
  <si>
    <t>Usa Ethereum con contratos inteligentes, zk-SNARKs, Merkle Trees, Semaphore; ofrece escalabilidad infinita con reducción de costos en gas.</t>
  </si>
  <si>
    <t>Autenticación mediante identidad con compromisos zk y Merkle proofs, manteniendo anonimato completo y unicidad.</t>
  </si>
  <si>
    <t>Verificación individual y universal a través de hashes criptográficos y pruebas zk durante y después de la elección.</t>
  </si>
  <si>
    <t>Resultados experimentales simulan hasta 1,000,000 de votantes en Ethereum sin interrupciones ni fallos; pruebas robustas aunque no en elecciones reales.</t>
  </si>
  <si>
    <t>Usa blockchain público, firmas ciegas, y encriptación ElGamal para mejorar seguridad y transparencia; sin embargo, presenta debilidades en autenticación.</t>
  </si>
  <si>
    <t>Aplicado en elecciones parlamentarias reales en Rusia en 2021.</t>
  </si>
  <si>
    <t>Implementa blockchain con ElGamal, pruebas Chaum-Pedersen, firmas GOST, y Shamir Secret Sharing; enfrenta retos en privacidad debido a trazabilidad potencial.</t>
  </si>
  <si>
    <t>Autenticación mediante portal estatal (gosuslugi.ru) y blind signature; existen preocupaciones sobre coerción y resistencia al vínculo identidad-voto.</t>
  </si>
  <si>
    <t>Auditoría pública y por observadores internos; se verifican firmas, compromisos y unicidad de votos mediante blockchain.</t>
  </si>
  <si>
    <t>Totalmente implementado en entorno real con más de un millón de votantes; se identifican desafíos técnicos y de confianza en votación remota.</t>
  </si>
  <si>
    <t>Analiza cómo la percepción de transparencia y seguridad influye en la aceptación de sistemas de votación basados en blockchain; percepción positiva refuerza confianza del usuario.</t>
  </si>
  <si>
    <t>Se mencionan experiencias previas en Uzbekistán (proyecto OPEN BUDGET), pero no se describe una propuesta técnica desarrollada ni evaluada en contextos académicos.</t>
  </si>
  <si>
    <t>Se mencionan blockchains públicas, privadas, híbridas y de consorcio, junto con mecanismos de consenso como PoW, PoS y PBFT. No se profundiza en técnicas específicas para anonimato o verificación.</t>
  </si>
  <si>
    <t>Hace alusión a técnicas de autenticación basadas en IA y ML, pero sin detallar mecanismos técnicos concretos para equilibrar identidad y anonimato.</t>
  </si>
  <si>
    <t>Describe ventajas como verificación, auditabilidad y trazabilidad del voto mediante el uso de blockchain; no se detallan métodos técnicos específicos.</t>
  </si>
  <si>
    <t>Pavithra Gurushankar, Kunwar Singh</t>
  </si>
  <si>
    <t>Contrasta los sistemas tradicionales (poca privacidad, baja verificabilidad) con el sistema propuesto, que garantiza privacidad perfecta, verificabilidad universal y descentralización total.</t>
  </si>
  <si>
    <t>Sistema orientado a votaciones por participación accionaria (stake voting); no hay mención de implementación en contextos académicos o universitarios.</t>
  </si>
  <si>
    <t>Usa blockchain pública (Ethereum), criptografía basada en ElGamal y Paillier, y pruebas de conocimiento cero. Aborda desafíos como la validación sin revelar saldos ni votos.</t>
  </si>
  <si>
    <t>Enfocado en anonimato total del votante y ocultamiento de valores de participación; utiliza ZKP para evitar revelar identidad o preferencias.</t>
  </si>
  <si>
    <t>Ofrece verificabilidad universal, incluso sin servidores centralizados; toda la validación ocurre en blockchain. Uso de pruebas criptográficas complejas.</t>
  </si>
  <si>
    <t>Implementado sobre red local (Ganache) con análisis financiero y computacional, pero no probado en escenarios reales con usuarios.</t>
  </si>
  <si>
    <t>Compara con sistemas tradicionales resaltando que la adopción general de e-voting se ha visto limitada por preocupaciones de seguridad y confianza. El uso de blockchain, en particular Ethereum, ofrece mejoras significativas en seguridad y verificación mediante contratos inteligentes.</t>
  </si>
  <si>
    <t>Se utiliza Ethereum y contratos inteligentes en Solidity. Se abordan desafíos de seguridad mediante modelado formal (BPMN) y evaluación basada en estándares ISO/IEC 15408 para garantizar anonimato, robustez y escalabilidad.</t>
  </si>
  <si>
    <t>Se propone una metodología que permite evaluar formalmente contratos inteligentes usando BPMN, facilitando la verificación legal y técnica mediante certificación de seguridad.</t>
  </si>
  <si>
    <t>El método se aplica a un contrato inteligente real en Ethereum, pero no se menciona su validación en escenarios del mundo real más allá del análisis técnico.</t>
  </si>
  <si>
    <t>Propone un sistema más transparente y resistente a manipulaciones mediante votaciones repetitivas. Utiliza blockchain pública y contratos inteligentes para mejorar seguridad y confianza.</t>
  </si>
  <si>
    <t>Usa blockchain pública con contratos inteligentes, combinando oráculos Bitcoin y funciones de retardo verificables (VDF) para mitigar manipulaciones. Aborda anonimato mediante registro de votos en tallies impredecibles.</t>
  </si>
  <si>
    <t>El sistema considera que una autoridad electoral valida identidades, pero los detalles de autenticación son limitados.</t>
  </si>
  <si>
    <t>Utiliza mecanismos criptográficos (VDF, oráculos) y contratos inteligentes para asegurar verificación pública y universal.</t>
  </si>
  <si>
    <t>No se documenta prueba en escenarios reales; la validación es teórica y basada en simulaciones.</t>
  </si>
  <si>
    <t>Plantea una solución transparente, segura y accesible frente a sistemas tradicionales, destacando la facilidad de uso mediante smartphones.</t>
  </si>
  <si>
    <t>No aborda aplicaciones académicas específicamente.</t>
  </si>
  <si>
    <t>Ethereum Testnet (Sepolia), contratos en Solidity, backend con Node.js/Web3.js, y SHA-3 para anonimato. Se busca escalabilidad mediante separación de módulos y uso de testnets.</t>
  </si>
  <si>
    <t>Autenticación vía OTP (Twilio) y biometría (huella/rostro) en smartphones, equilibrando seguridad y anonimato mediante claves privadas administradas por backend.</t>
  </si>
  <si>
    <t>Uso de contratos inteligentes y verificación de votantes mediante autenticación OTP y biometría. Auditoría en tiempo real desde portal de administración.</t>
  </si>
  <si>
    <t>Sistema implementado en entorno de prueba (Sepolia), pero sin validación documentada en escenarios reales.</t>
  </si>
  <si>
    <t>Sumathy S, G. Mageshwari, S. Karthick Murugan, Allen Joseph Gilbert Andrews, J. Latha, M. Hema Kumar</t>
  </si>
  <si>
    <t>Propone blockchain como alternativa más segura y transparente frente a sistemas tradicionales. Resalta la resistencia a manipulaciones y auditoría en tiempo real como ventaja clave.</t>
  </si>
  <si>
    <t>No aborda específicamente aplicaciones en contextos académicos.</t>
  </si>
  <si>
    <t>Utiliza contratos inteligentes y criptografía en una red descentralizada para garantizar integridad, seguridad, escalabilidad (500 TPS), y anonimato.</t>
  </si>
  <si>
    <t>Utiliza claves criptográficas, pero no detalla métodos específicos de autenticación.</t>
  </si>
  <si>
    <t>Incluye verificación basada en firmas digitales y auditoría pública mediante blockchain. Promueve trazabilidad sin comprometer la privacidad.</t>
  </si>
  <si>
    <t>Resultados experimentales muestran eficiencia y escalabilidad (&gt;1000 usuarios), aunque no se menciona un piloto en escenarios reales.</t>
  </si>
  <si>
    <t>Analiza fallas del sistema tradicional y propone blockchain como solución confiable, descentralizada e inmutable, mejorando transparencia y reduciendo fraude.</t>
  </si>
  <si>
    <t>No se mencionan implementaciones en universidades o contextos académicos.</t>
  </si>
  <si>
    <t>Aplica Proof of Stake, ledger distribuido, contratos inteligentes. Usa Aadhaar como ID único verificable, y garantiza anonimato, elegibilidad y no trazabilidad.</t>
  </si>
  <si>
    <t>Autenticación mediante Aadhaar y claves privadas. Se garantiza elegibilidad y se protege la identidad mediante cifrado.</t>
  </si>
  <si>
    <t>Promueve verificación universal, transparencia y exactitud del conteo. Menciona registro público de resultados en tiempo real.</t>
  </si>
  <si>
    <t>Simulación y pruebas teóricas, sin evidencia de pruebas en entornos reales.</t>
  </si>
  <si>
    <t>Comparación con sistemas tradicionales; más transparencia, resistencia y confianza.</t>
  </si>
  <si>
    <t>Menciona aplicaciones potenciales, no en universidades.</t>
  </si>
  <si>
    <t>Uso de Hyperledger Fabric, canales privados, certificados digitales; consenso PBFT.</t>
  </si>
  <si>
    <t>Certificados digitales (x.509); balance entre anonimato y trazabilidad.</t>
  </si>
  <si>
    <t>Verificación con consenso y logs distribuidos.</t>
  </si>
  <si>
    <t>Simulaciones; sin pruebas a gran escala.</t>
  </si>
  <si>
    <t>Crítica a blockchain como solución; plantea riesgos adicionales.</t>
  </si>
  <si>
    <t>No aplicable; no propone sistema.</t>
  </si>
  <si>
    <t>Crítica a blockchains públicas; desafíos sin resolver.</t>
  </si>
  <si>
    <t>Métodos comunes pueden comprometer anonimato.</t>
  </si>
  <si>
    <t>Verificación no garantiza ausencia de coerción.</t>
  </si>
  <si>
    <t>No se presentan validaciones prácticas.</t>
  </si>
  <si>
    <t>Propuesta mejora transparencia y seguridad en universidades.</t>
  </si>
  <si>
    <t>Aplicación específica a universidades; procesos internos.</t>
  </si>
  <si>
    <t>Blockchain centralizada en Oracle DB; sin consenso distribuido.</t>
  </si>
  <si>
    <t>Autenticación con PIN y token; se asegura anonimato.</t>
  </si>
  <si>
    <t>Integridad y validación criptográfica en tablas.</t>
  </si>
  <si>
    <t>Prueba de concepto, no a gran escala.</t>
  </si>
  <si>
    <t>Sistema distribuido que garantiza anonimato e integridad.</t>
  </si>
  <si>
    <t>Blockchain pública con smart contracts y cómputo multipartito.</t>
  </si>
  <si>
    <t>Claves públicas/privadas y entrega cifrada anónima.</t>
  </si>
  <si>
    <t>Verificabilidad universal e individual por blockchain.</t>
  </si>
  <si>
    <t>Simulaciones y análisis de rendimiento.</t>
  </si>
  <si>
    <t>Comparado con sistemas tradicionales, mejora transparencia y seguridad mediante blockchain e IoT; reduce errores humanos y manipulación.</t>
  </si>
  <si>
    <t>No abordado específicamente en contextos académicos o universitarios.</t>
  </si>
  <si>
    <t>Utiliza blockchain (sin especificar red) e IoT con sensores biométricos; aborda seguridad y verificación con criptografía.</t>
  </si>
  <si>
    <t>Usa autenticación biométrica (huellas digitales) para garantizar identidad sin comprometer el anonimato.</t>
  </si>
  <si>
    <t>Verificación en tiempo real mediante IoT y blockchain; registro inmutable de votos.</t>
  </si>
  <si>
    <t>Propone mayor seguridad y precisión que sistemas tradicionales mediante biometría y comunicación segura.</t>
  </si>
  <si>
    <t>No abordado específicamente en entornos académicos.</t>
  </si>
  <si>
    <t>Blockchain sin especificar tipo de red; integración con sistemas embebidos y sensores biométricos; énfasis en autenticación segura.</t>
  </si>
  <si>
    <t>Autenticación con huellas dactilares y posible uso de reconocimiento facial e iris; se busca preservar privacidad con firma ciega.</t>
  </si>
  <si>
    <t>Permite auditoría por autoridades, uso de base de datos y GSM para alertas; refuerza la integridad del proceso.</t>
  </si>
  <si>
    <t>No se reportan validaciones en pruebas reales.</t>
  </si>
  <si>
    <t>Se mejora seguridad, trazabilidad y confianza mediante DLT, comparado con métodos tradicionales.</t>
  </si>
  <si>
    <t>No se reportan aplicaciones específicas en contextos académicos.</t>
  </si>
  <si>
    <t>DLT, tokens, smart contracts y wallets; uso de validadores; aborda privacidad y validación.</t>
  </si>
  <si>
    <t>ID único por votante; autenticación vía digital wallets y validación con tokens.</t>
  </si>
  <si>
    <t>Auditorías en tiempo real; clasificación de transacciones como válidas o sospechosas; registro en base de datos pública/privada.</t>
  </si>
  <si>
    <t>No se reportan pruebas específicas en entornos reales.</t>
  </si>
  <si>
    <t>Plantea mejoras sobre centralización de autoridad en e-voting tradicional; blockchain aporta confianza, descentralización y seguridad.</t>
  </si>
  <si>
    <t>Uso de smart contracts y diversas arquitecturas (descentralizadas, centralizadas); enfoque en privacidad y verificación.</t>
  </si>
  <si>
    <t>Autenticación mediante claves públicas, tokens y firmas digitales; preserva el anonimato mediante ring signatures.</t>
  </si>
  <si>
    <t>Propone auditoría mediante estructuras como Public Bulletin Board; énfasis en trazabilidad.</t>
  </si>
  <si>
    <t>No se reportan validaciones experimentales reales.</t>
  </si>
  <si>
    <t>Sistemas PoS con smart contracts ofrecen mejor escalabilidad, eficiencia energética y seguridad que modelos tradicionales.</t>
  </si>
  <si>
    <t>No se aplica en entornos académicos.</t>
  </si>
  <si>
    <t>Blockchain con algoritmo de consenso Proof-of-Stake; smart contracts; protege integridad y anonimato.</t>
  </si>
  <si>
    <t>Votantes validados con identificador único; tokens y balances garantizan seguridad y anonimato.</t>
  </si>
  <si>
    <t>Transacciones registradas inmutablemente; mecanismos de verificación con validadores y PoS.</t>
  </si>
  <si>
    <t>Revolutionizing Democratic Engagement: Blockchain Based E-Voting System with Enhanced Biometric Security</t>
  </si>
  <si>
    <t>Información insuficiente</t>
  </si>
  <si>
    <t>Comparado con los sistemas tradicionales, el sistema propuesto es transparente, a prueba de manipulaciones y mejora la participación gracias al uso de Blockchain (Ethereum) y autenticación biométrica.</t>
  </si>
  <si>
    <t>No se reporta aplicación en contextos académicos o universitarios.</t>
  </si>
  <si>
    <t>Usa red Ethereum, contratos inteligentes en Solidity y autenticación facial. Se aborda el anonimato mediante direcciones blockchain únicas y OTP.</t>
  </si>
  <si>
    <t>Autenticación mediante reconocimiento facial y OTP enviado por correo electrónico, equilibrando identidad y anonimato.</t>
  </si>
  <si>
    <t>El sistema garantiza integridad a través de contratos inteligentes que registran votos inmutables en la cadena de bloques. No se detallan auditorías adicionales.</t>
  </si>
  <si>
    <t>No se mencionan pruebas en escenarios reales. Implementación es conceptual con énfasis en arquitectura y tecnologías usadas.</t>
  </si>
  <si>
    <t>El sistema propuesto garantiza equidad, anonimato, privacidad y resistencia al abandono, superando limitaciones de sistemas previos. Mejora la confianza al eliminar la necesidad de autoridades confiables.</t>
  </si>
  <si>
    <t>Basado en Ethereum. Utiliza LHTLPs, zk-SNARKs y funciones de retardo verificables (VDF) para garantizar seguridad, anonimato y escalabilidad moderada.</t>
  </si>
  <si>
    <t>Se usan zk-SNARKs para verificación anónima de elegibilidad del votante. Se logra autenticación sin revelar identidad.</t>
  </si>
  <si>
    <t>Verificación individual y universal (end-to-end) con pruebas eficientes para validar el cómputo, además de resistencia a disputas.</t>
  </si>
  <si>
    <t>Validado mediante una prueba de concepto en Ethereum. Los costos de gas son constantes o crecen logarítmicamente, lo que demuestra viabilidad escalable.</t>
  </si>
  <si>
    <t>Blockchain mejora la seguridad, transparencia y resistencia a manipulaciones respecto a sistemas tradicionales y electrónicos.</t>
  </si>
  <si>
    <t>Implementado sobre Ethereum 2.0 con Solidity y contratos inteligentes. Se enfoca en prevenir fraudes y reducir costos de infraestructura.</t>
  </si>
  <si>
    <t>No se detallan métodos de autenticación específicos.</t>
  </si>
  <si>
    <t>Validez de resultados mediante contratos inteligentes. No se mencionan auditorías específicas.</t>
  </si>
  <si>
    <t>Se reporta implementación y pruebas de funcionamiento, pero no en escenarios reales con usuarios.</t>
  </si>
  <si>
    <t>WeVoting mejora la anonimidad y usabilidad respecto a sistemas anteriores, especialmente en votaciones ponderadas, gracias al cifrado homomórfico y blockchain.</t>
  </si>
  <si>
    <t>Utiliza cifrado homomórfico ElGamal distribuido sobre blockchain. Evita auto-cómputo mediante contadores con incentivos para asegurar integridad.</t>
  </si>
  <si>
    <t>El votante autentica su voto con ZKP, manteniendo anonimato aún con votaciones ponderadas.</t>
  </si>
  <si>
    <t>Verificación basada en contratos inteligentes y mecanismos de incentivos para contadores honestos. Resistencia a contadores maliciosos.</t>
  </si>
  <si>
    <t>Simulaciones muestran robustez contra contadores maliciosos (hasta 30%). No hay evidencia de pruebas en escenarios reales.</t>
  </si>
  <si>
    <t>El sistema ofrece mayor privacidad y seguridad que votaciones tradicionales mediante blockchain y ZKP.</t>
  </si>
  <si>
    <t>Usa contratos inteligentes en Solidity y ZKP para anonimato. No especifica red blockchain.</t>
  </si>
  <si>
    <t>Autenticación basada en ZKP. El votante genera una prueba de identidad sin revelar datos personales.</t>
  </si>
  <si>
    <t>Las pruebas ZKP son verificadas por el contrato inteligente antes de almacenar el voto, asegurando integridad.</t>
  </si>
  <si>
    <t>No se reportan pruebas en escenarios reales. Enfoque teórico y técnico.</t>
  </si>
  <si>
    <t>SIMONA-VASILICA OPREA, ADELA BÂRA, ANCA-IOANA ANDREESCU, MARIAN POMPILIU CRISTESCU</t>
  </si>
  <si>
    <t>Jide Kehinde Adeniyi, Sunday Adeola Ajagbe, Emmanuel Abidemi Adeniyi, Pragasen Mudali, Matthew Olusegun Adigun, Tunde Taiwo Adeniyi, Ojo Ajibola</t>
  </si>
  <si>
    <t>El sistema propuesto mejora la transparencia y seguridad al emplear blockchain y claves generadas por biometría; asegura confianza al eliminar manipulaciones de identidad y resultados.</t>
  </si>
  <si>
    <t>Propuesta aplicada en pruebas experimentales, sin evidencia de aplicación académica específica; resultados alentadores reportados.</t>
  </si>
  <si>
    <t>Usa contratos inteligentes y claves generadas a partir de huellas dactilares; aborda seguridad, anonimato y verificación mediante criptografía biométrica.</t>
  </si>
  <si>
    <t>Se utiliza autenticación biométrica basada en huellas dactilares, manteniendo la identidad protegida con claves públicas que no revelan la identidad.</t>
  </si>
  <si>
    <t>Emplea blockchain para garantizar integridad e inmutabilidad; cada voto es inmodificable y verificable públicamente mediante claves públicas.</t>
  </si>
  <si>
    <t>Validado en pruebas, pero no en contextos del mundo real; se menciona un buen desempeño sin detallar métricas específicas.</t>
  </si>
  <si>
    <t>Proporciona integridad, transparencia e inmutabilidad a través de contratos inteligentes y consenso descentralizado; mejora frente a métodos tradicionales.</t>
  </si>
  <si>
    <t>Cita aplicaciones piloto en Telangana (India), Zug (Suiza), y Seúl (Corea del Sur); con éxito limitado pero con resultados positivos.</t>
  </si>
  <si>
    <t>Usa Ethereum, Solidity, contratos inteligentes y mecanismo de consenso Proof-of-Stake; aborda seguridad, privacidad y manipulación de datos.</t>
  </si>
  <si>
    <t>Incluye mecanismos de autenticación y gestión de identidad mediante contratos inteligentes; mención de autenticación pero sin especificación técnica clara.</t>
  </si>
  <si>
    <t>Auditoría y verificación automatizadas por contratos inteligentes; ofrece trazabilidad e integridad de votos.</t>
  </si>
  <si>
    <t>Evaluado mediante simulaciones con Ganache; no se realizaron pruebas en contextos reales amplios, aunque se presentan algunos casos piloto exitosos.</t>
  </si>
  <si>
    <t>Mingyuan Chen, Bin Chen, Zejun Lin, Litao Ye, Shijie Zhang, Shengli Zhang</t>
  </si>
  <si>
    <t>Sistema distribuido con privacidad computacional, anonimato reforzado y automatización del conteo; mejora notable frente a modelos centralizados.</t>
  </si>
  <si>
    <t>Sistema diseñado para decisiones complejas con pesos de voto; sin mención de aplicaciones en universidades.</t>
  </si>
  <si>
    <t>Utiliza ElGamal distribuido, firmas ciegas, firmas de anillo y contratos inteligentes; aborda anonimato, seguridad y verificación.</t>
  </si>
  <si>
    <t>Utiliza firmas de anillo y blind signatures para autenticar y proteger la identidad sin comprometer el anonimato.</t>
  </si>
  <si>
    <t>Verificación y conteo automatizados por contratos inteligentes; integridad mediante criptografía homomórfica.</t>
  </si>
  <si>
    <t>Validado por experimentos con hardware real y pruebas en blockchain privada; no probado en escenarios reales a gran escala.</t>
  </si>
  <si>
    <t>Sistema descentralizado basado en blockchain mejora la seguridad, integridad y veracidad del proceso de votación frente a sistemas electrónicos centralizados.</t>
  </si>
  <si>
    <t>No se menciona aplicación directa en contextos académicos; se centra en evaluación comparativa de esquemas existentes.</t>
  </si>
  <si>
    <t>Utiliza Ethereum, contratos inteligentes y técnicas criptográficas como blind signature y homomorphic encryption; enfoque en descentralización y resistencia a ataques.</t>
  </si>
  <si>
    <t>Aborda autenticación mediante mecanismos criptográficos y registros de votante, sin detalles específicos de implementación.</t>
  </si>
  <si>
    <t>Incluye mecanismos de verificación individual y universal usando blockchain; también evalúa limitaciones de enfoques anteriores.</t>
  </si>
  <si>
    <t>No se reportan pruebas en escenarios del mundo real; análisis enfocado en eficiencia y comparación teórica.</t>
  </si>
  <si>
    <t>Yannan Li, Willy Susilo, Guomin Yang, Yong Yu, Dongxi Liu, Xiaojiang Du, Mohsen Guizani</t>
  </si>
  <si>
    <t>Mejora la equidad, privacidad y resistencia a fallos mediante un protocolo auto-conteo sin terceros; fortalece transparencia y seguridad.</t>
  </si>
  <si>
    <t>Propuesta aplicada a contextos de IoT y redes distribuidas, especialmente en elecciones de líderes o decisiones colaborativas; no en universidades.</t>
  </si>
  <si>
    <t>Emplea ElGamal distribuido, pruebas de conocimiento cero, compromisos y contratos inteligentes; orientado a evitar manipulación y preservar anonimato.</t>
  </si>
  <si>
    <t>Utiliza compromiso críptico y protocolos de prueba sin revelar identidad; protege identidad sin intermediarios.</t>
  </si>
  <si>
    <t>El protocolo permite que cualquier parte verifique los votos con transparencia; elimina necesidad de conteo centralizado.</t>
  </si>
  <si>
    <t>Probado experimentalmente en entornos controlados con hardware real (PC, móviles, Raspberry Pi); no probado en elecciones reales.</t>
  </si>
  <si>
    <t>ASEV: Anonymous and Scored-Based E-Voting Protocol on Blockchain</t>
  </si>
  <si>
    <t>Mejora frente a métodos tradicionales al permitir anonimato, auto-conteo y resistencia a múltiples votaciones mediante blockchain y pruebas de conocimiento cero.</t>
  </si>
  <si>
    <t>No aborda contextos académicos o universitarios específicos.</t>
  </si>
  <si>
    <t>Emplea ElGamal distribuido, algoritmo de Paillier, y pruebas de conocimiento cero (ZKSM, ZKSP) para validar votos y preservar privacidad.</t>
  </si>
  <si>
    <t>Utiliza firmas de anillo de un solo uso (OTRS) que permiten la autenticación sin revelar identidad.</t>
  </si>
  <si>
    <t>Sí, garantiza auto-conteo y verificación pública sin entidades de confianza externas.</t>
  </si>
  <si>
    <t>Simulaciones indican robustez, pero no se reportan pruebas en escenarios del mundo real.</t>
  </si>
  <si>
    <t>Comparado con sistemas tradicionales, el sistema basado en blockchain mejora la transparencia, seguridad y confianza a través de inmutabilidad, verificación y consenso descentralizado.</t>
  </si>
  <si>
    <t>Se evaluó el uso de Ethereum, pero se señala que es costoso; se consideran mecanismos para reducir los costos.</t>
  </si>
  <si>
    <t>Propone verificación en línea con autoridades de identidad, pero sin detallar métodos específicos.</t>
  </si>
  <si>
    <t>El sistema replica datos en múltiples nodos, asegurando veracidad y resistencia al borrado o manipulación.</t>
  </si>
  <si>
    <t>No se especifican pruebas en escenarios reales; se enfoca en justificación conceptual y técnica.</t>
  </si>
  <si>
    <t>Júlio César Leitão Albuquerque de Farias, Andrei Carniel, Juliana de Melo Bezerra, Celso Massaki Hirata</t>
  </si>
  <si>
    <t>El sistema diseñado cumple con requisitos críticos de ciberseguridad y privacidad de datos; se enfoca en una solución verificable y confiable frente a los tradicionales.</t>
  </si>
  <si>
    <t>No aplica en contexto académico o universitario, sino nacional (elecciones presidenciales en Brasil).</t>
  </si>
  <si>
    <t>Utiliza blockchain pública P2P, firmas de anillo enlazables (LRS), y criptografía asimétrica para garantizar privacidad, seguridad y verificación.</t>
  </si>
  <si>
    <t>Se emplean firmas de anillo enlazables (LRS) para preservar el anonimato mientras se valida la autenticidad.</t>
  </si>
  <si>
    <t>Sí, con pruebas de concepto implementadas que aseguran verificación de extremo a extremo, privacidad y resistencia a amenazas.</t>
  </si>
  <si>
    <t>Se desarrolló y probó un prototipo; sin embargo, no se menciona aplicación en escenarios reales.</t>
  </si>
  <si>
    <t>Se mejora la transparencia y seguridad mediante integración de IoT y Blockchain bajo controles de ISO/IEC 27002.</t>
  </si>
  <si>
    <t>Aplicado en contexto universitario (Universidad Peruana de Ciencias Aplicadas).</t>
  </si>
  <si>
    <t>Emplea arquitectura basada en Ethereum y smartphones; prioriza interoperabilidad y seguridad.</t>
  </si>
  <si>
    <t>Sí, autentificación por dispositivos móviles con control de acceso y autenticación secreta.</t>
  </si>
  <si>
    <t>Sí, se validaron 6 controles de ISO/IEC 27002 incluyendo auditoría de información y pruebas de seguridad del sistema.</t>
  </si>
  <si>
    <t>Sí, validado mediante un caso de aplicación real en proceso de elección universitaria.</t>
  </si>
  <si>
    <t>Mejora autenticación y seguridad en comparación con métodos tradicionales mediante CNN y blockchain.</t>
  </si>
  <si>
    <t>No abordado en contextos académicos específicos.</t>
  </si>
  <si>
    <t>Uso de red blockchain y CNN para autenticación facial; la votación se almacena como transacciones inmutables.</t>
  </si>
  <si>
    <t>Autenticación de tres niveles: ID, OTP móvil y reconocimiento facial por CNN.</t>
  </si>
  <si>
    <t>El sistema asegura registros inmutables con blockchain y verificación distribuida.</t>
  </si>
  <si>
    <t>Sistema probado con conjunto de datos real, pero no se menciona validación en contextos reales o masivos.</t>
  </si>
  <si>
    <t>Comparado con sistemas tradicionales y electrónicos, AvecVoting elimina el punto único de falla y mejora la verificación, anonimato, confidencialidad, e integridad gracias al uso de blockchain y contratos inteligentes.</t>
  </si>
  <si>
    <t>Utiliza red blockchain pública como Ethereum. Implementa cifrado umbral, firmas de anillo de un solo uso, y contratos inteligentes con algoritmos RandomSortition y PayOff para mitigar contadores no confiables.</t>
  </si>
  <si>
    <t>Aplica autenticación previa al inicio de sesión, seguida de cifrado umbral y firma de anillo para equilibrar identidad y anonimato.</t>
  </si>
  <si>
    <t>Incorpora mecanismos de verificación en contratos inteligentes para validar votos y resultados, incluyendo auditoría del comportamiento de contadores y reputación.</t>
  </si>
  <si>
    <t>Evaluaciones experimentales muestran rendimiento aceptable tanto en cadena como fuera de cadena, pero sin aplicación en pruebas del mundo real.</t>
  </si>
  <si>
    <t>BBB-Voting mejora la privacidad, verificación extremo-a-extremo y resistencia a fallos frente a soluciones como OVN, superando restricciones de número de opciones y tolerancia a participantes inactivos.</t>
  </si>
  <si>
    <t>Basado en Ethereum; utiliza cifrado homomórfico, pruebas de conocimiento cero y un protocolo 1-out-of-k con MPC para el auto-recuento y robustez frente a fallos.</t>
  </si>
  <si>
    <t>La autoridad valida identidades mediante credenciales verificables antes del registro, separando gestión de identidad de la privacidad del voto.</t>
  </si>
  <si>
    <t>Provee verificabilidad universal y extremo-a-extremo, con pruebas verificables en cadena y mecanismos de resolución de disputas.</t>
  </si>
  <si>
    <t>Se implementaron dos variantes (DLP y curva elíptica) y se probaron hasta 1000 participantes, demostrando escalabilidad y reducción de costos frente a OVN.</t>
  </si>
  <si>
    <t>M. Shakila, Dr. L. Anitha</t>
  </si>
  <si>
    <t>Compara herramientas de desarrollo (Truffle y Hardhat), no sistemas de votación directamente, pero muestra implicaciones en confiabilidad y escalabilidad.</t>
  </si>
  <si>
    <t>Analiza frameworks de Ethereum (Hardhat y Truffle) como entornos para dApps de votación, comparando consumo de gas, rendimiento, y escalabilidad.</t>
  </si>
  <si>
    <t>Evalúa rendimiento bajo distintas cargas transaccionales, útil para estimar viabilidad de sistemas en escenarios reales simulados, pero no aplica pruebas de sistemas completos en campo.</t>
  </si>
  <si>
    <t>Plantea que BE-Voting mejora la transparencia, seguridad e integridad frente a métodos tradicionales y EVM, mediante blockchain distribuido y verificación descentralizada.</t>
  </si>
  <si>
    <t>Aplicado como caso conceptual para el contexto electoral en Bangladesh, pero no se menciona aplicación en universidades.</t>
  </si>
  <si>
    <t>Emplea blockchain distribuido, contratos inteligentes y doble cifrado, priorizando resistencia a alteración de datos y privacidad, sin especificar la red.</t>
  </si>
  <si>
    <t>Considera autenticación por huella digital u OTP para verificar votantes; busca anonimato al no almacenar datos personales.</t>
  </si>
  <si>
    <t>Valida votos con blockchain y contratos inteligentes, pero sin detalles de mecanismos de auditoría específicos.</t>
  </si>
  <si>
    <t>Se menciona un prototipo evaluado con simulaciones, pero no hay evidencia de validaciones en escenarios reales.</t>
  </si>
  <si>
    <t>BieVote: A Biometric Identification Enabled Blockchain-Based Secure and Transparent Voting Framework</t>
  </si>
  <si>
    <t>BieVote mejora transparencia y seguridad respecto a sistemas tradicionales al integrar biometría y blockchain en arquitectura distribuida con alta tolerancia a fallos.</t>
  </si>
  <si>
    <t>No se menciona implementación en entornos académicos o universitarios.</t>
  </si>
  <si>
    <t>Utiliza Hyperledger Fabric (blockchain permisionado), contratos inteligentes y reconocimiento facial y de huellas digitales como base del sistema.</t>
  </si>
  <si>
    <t>Utiliza reconocimiento facial y de huellas para autenticación biométrica, almacenando datos en blockchain para mantener anonimato estructurado.</t>
  </si>
  <si>
    <t>Incorpora validación distribuida y trazabilidad, con estructuras hash y contratos inteligentes para asegurar integridad de los datos.</t>
  </si>
  <si>
    <t>No se documentan pruebas en entornos del mundo real; la propuesta se enfoca en diseño y simulación.</t>
  </si>
  <si>
    <t>Comparado con métodos como Tornado Vote, Blind Vote mantiene los mismos estándares de seguridad (verificabilidad, transparencia, seudonimato), pero con menor costo de ejecución debido al uso de firmas ciegas en lugar de pruebas de conocimiento cero.</t>
  </si>
  <si>
    <t>Usa una blockchain pública con contratos inteligentes completamente on-chain. Aplica firmas ciegas de Chaum y esquemas de compromiso para garantizar privacidad, anonimato y seguridad sin zkSNARKs.</t>
  </si>
  <si>
    <t>Utiliza firmas ciegas para preservar el anonimato del votante y evitar la trazabilidad entre clave pública y voto.</t>
  </si>
  <si>
    <t>Incluye verificabilidad mediante el uso de contratos inteligentes y esquemas de compromiso, sin depender de pruebas de conocimiento cero.</t>
  </si>
  <si>
    <t>Se compara el costo de gas en un entorno simulado pero no se presentan resultados en escenarios reales. Información insuficiente.</t>
  </si>
  <si>
    <t>Describe cómo blockchain mejora la seguridad, transparencia e inmutabilidad respecto a los sistemas tradicionales, pero no presenta comparación detallada basada en métricas.</t>
  </si>
  <si>
    <t>Propone un DApp basado en Ethereum usando contratos inteligentes. Se mencionan tanto blockchains públicas como privadas, destacando que las privadas ofrecen mayor eficiencia.</t>
  </si>
  <si>
    <t>Utiliza autenticación multifactor (MFA) para verificar la identidad del votante.</t>
  </si>
  <si>
    <t>Incluye mecanismos de confirmación estándar e individual para verificar que los votos fueron contados, permitiendo verificación por el votante.</t>
  </si>
  <si>
    <t>Argumenta que mejora la transparencia y resistencia al fraude respecto a métodos tradicionales, gracias al uso de blockchain y autenticación robusta.</t>
  </si>
  <si>
    <t>Utiliza blockchain distribuida con autenticación de múltiples factores y almacenamiento seguro; desarrollada como una aplicación web en Python.</t>
  </si>
  <si>
    <t>Introduce un sistema de autenticación basado en OTP de tres niveles: simulación, alerta y autenticación real.</t>
  </si>
  <si>
    <t>La auditoría se logra mediante la transparencia de blockchain y el uso de alertas frente a amenazas; no se detallan mecanismos técnicos de verificación.</t>
  </si>
  <si>
    <t>Compara su propuesta con modelos tradicionales al destacar mayor transparencia y seguridad mediante contratos inteligentes, sin embargo, no presenta métricas cuantitativas.</t>
  </si>
  <si>
    <t>Implementado sobre Ethereum usando contratos inteligentes; destacan el uso de técnicas criptográficas y estructuras de contratos bien definidos.</t>
  </si>
  <si>
    <t>Usan registros inmutables y smart contracts como mecanismos de auditoría, pero sin detalles técnicos específicos.</t>
  </si>
  <si>
    <t>R S Harshini, Sharanya S, Shrilatha, Sindhu Hegde, Prof. Sandeep K V</t>
  </si>
  <si>
    <t>Afirma que el sistema es más seguro, confiable y económico que métodos anteriores debido a la combinación de blockchain y cifrado Fernet.</t>
  </si>
  <si>
    <t>Utiliza blockchain distribuido y cifrado simétrico Fernet; destaca mecanismos antifraude como alertas automáticas y cifrado de votos.</t>
  </si>
  <si>
    <t>Aplica autenticación de dos factores y OTP para asegurar identidad sin comprometer el anonimato.</t>
  </si>
  <si>
    <t>Incorpora un sistema de auditoría de terceros y registros inmutables como mecanismos de verificación.</t>
  </si>
  <si>
    <t>Probado en entorno simulado; no se presentan resultados de pruebas en contextos reales.</t>
  </si>
  <si>
    <t>Comparado con el sistema tradicional y EVM, el sistema basado en blockchain e IoT ofrece mayor transparencia, seguridad y confianza mediante descentralización, criptografía y verificación por consenso.</t>
  </si>
  <si>
    <t>No aborda aplicaciones en contextos académicos o universitarios específicos.</t>
  </si>
  <si>
    <t>Utiliza blockchain pública basada en Ethereum y técnicas como contratos inteligentes, árbol de Merkle y validación biométrica para abordar seguridad y anonimato.</t>
  </si>
  <si>
    <t>Se utiliza autenticación por biometría mediante sensores IoT, equilibrando identidad y anonimato con respuesta de confirmación al votante.</t>
  </si>
  <si>
    <t>Cada voto es verificado por un minero antes de ser aceptado; se registra de forma inmutable, permitiendo trazabilidad y auditoría.</t>
  </si>
  <si>
    <t>No se mencionan pruebas en escenarios del mundo real; solo se argumentan mejoras conceptuales y teóricas.</t>
  </si>
  <si>
    <t>Se compara favorablemente con sistemas tradicionales al mejorar seguridad, transparencia y confianza, especialmente reduciendo votos fraudulentos y forzados.</t>
  </si>
  <si>
    <t>No menciona aplicaciones específicas en contextos académicos o universitarios.</t>
  </si>
  <si>
    <t>Usa blockchain con SDN-IoT, donde los nodos de votación son cabinas de votación IoT controladas por SDN; se enfoca en prevenir coerción y votos forzados.</t>
  </si>
  <si>
    <t>Autenticación mediante bases de datos gubernamentales; se enfatiza la verificación de elegibilidad sin comprometer el anonimato.</t>
  </si>
  <si>
    <t>Los registros de votación se almacenan en blockchain permitiendo verificación y previniendo manipulaciones.</t>
  </si>
  <si>
    <t>No se presentan pruebas en escenarios del mundo real; se centra en propuesta conceptual y arquitectura del sistema.</t>
  </si>
  <si>
    <t>La solución basada en blockchain y contratos inteligentes ofrece mayor seguridad y confianza que los sistemas tradicionales, eliminando terceros y centralización.</t>
  </si>
  <si>
    <t>No se indica uso o aplicación en contextos académicos o universitarios.</t>
  </si>
  <si>
    <t>Utiliza Ethereum con contratos inteligentes, encriptación keccak256 y validaciones por consenso para garantizar integridad y anonimato.</t>
  </si>
  <si>
    <t>Usa claves cifradas e identificación digital para autenticar votantes, garantizando un equilibrio entre identidad y privacidad.</t>
  </si>
  <si>
    <t>Los contratos inteligentes y la inmutabilidad del blockchain permiten auditoría automática, validación de cada voto y transparencia del proceso.</t>
  </si>
  <si>
    <t>La validación se limita a métricas técnicas (tiempo de ejecución, costo de gas); no se detallan pruebas en contextos reales.</t>
  </si>
  <si>
    <t>Enfatiza ventajas como integridad, inmutabilidad y verificabilidad frente a métodos tradicionales, aunque no es anónimo.</t>
  </si>
  <si>
    <t>Aplicado específicamente en consejos académicos de universidades portuguesas durante sesiones remotas.</t>
  </si>
  <si>
    <t>Implementa sistema basado en blockchain sin criptomoneda ni anonimato, usando web apps y funciones hash para garantizar integridad.</t>
  </si>
  <si>
    <t>No requiere anonimato; la autenticación es nominal y pública en el contexto del consejo.</t>
  </si>
  <si>
    <t>Se registra cada decisión en blockchain mediante funciones hash verificables por todos los miembros.</t>
  </si>
  <si>
    <t>El sistema fue probado en contextos reales de votación académica, durante reuniones remotas en instituciones educativas.</t>
  </si>
  <si>
    <t>A. Madhuri, Patnala Rajya Lakshmi, Patchala John, Tadapaneni Ganesh, Shaik Asma, Pathan Nahila</t>
  </si>
  <si>
    <t>El sistema supera debilidades de votación tradicional ofreciendo mayor seguridad, transparencia, eficiencia y confianza mediante blockchain.</t>
  </si>
  <si>
    <t>Emplea blockchain con contratos inteligentes, verificación digital y técnicas criptográficas para preservar anonimato y seguridad.</t>
  </si>
  <si>
    <t>Autenticación por identidad digital robusta, pero mantiene privacidad y anonimato del votante mediante técnicas biométricas y cifrado.</t>
  </si>
  <si>
    <t>Permite verificación en tiempo real, con transparencia y registro inmutable de cada voto que facilita auditoría.</t>
  </si>
  <si>
    <t>No se detallan validaciones empíricas o pruebas de escalabilidad en escenarios reales.</t>
  </si>
  <si>
    <t>Se comparan los sistemas basados en blockchain con los tradicionales destacando mejoras en transparencia, seguridad y confianza gracias al cifrado híbrido AES-RSA y la estructura descentralizada de blockchain.</t>
  </si>
  <si>
    <t>No se presentan aplicaciones en contextos académicos o universitarios.</t>
  </si>
  <si>
    <t>Se emplea una red blockchain no especificada combinada con criptografía híbrida AES-RSA para mejorar seguridad, verificación y anonimato.</t>
  </si>
  <si>
    <t>Autenticación basada en verificación de detalles en blockchain con encriptación AES-RSA, sin mecanismos biométricos o multifactoriales detallados.</t>
  </si>
  <si>
    <t>Verificación de datos mediante blockchain para asegurar integridad; no se especifican auditorías post-electorales formales.</t>
  </si>
  <si>
    <t>El sistema fue probado en un entorno simulado, pero no se presentan pruebas en escenarios del mundo real ni métricas de escalabilidad.</t>
  </si>
  <si>
    <t>Se destaca la descentralización y la inmutabilidad como mejoras frente a sistemas electrónicos actuales con limitaciones de confianza.</t>
  </si>
  <si>
    <t>Uso de Ethereum y contratos inteligentes; considera también algoritmos como Paillier y DPoS para eficiencia y seguridad.</t>
  </si>
  <si>
    <t>Autenticación basada en claves y tokens; se discute anonimato y unicidad del voto mediante mecanismos criptográficos.</t>
  </si>
  <si>
    <t>Se mencionan contratos inteligentes y verificación distribuida como herramientas de auditoría.</t>
  </si>
  <si>
    <t>No se reportan pruebas en entornos reales; análisis se limita a simulaciones y prototipos en red privada.</t>
  </si>
  <si>
    <t>Blockchain mejora seguridad y transparencia frente a métodos electrónicos centralizados al eliminar el control único.</t>
  </si>
  <si>
    <t>Menciona el uso de Agora en pruebas reales, pero no en contextos académicos.</t>
  </si>
  <si>
    <t>Uso de tecnología blockchain con SHA-256 y contratos inteligentes para garantizar integridad y descentralización.</t>
  </si>
  <si>
    <t>Autenticación mediante tokens y claves digitales; no se detalla el mecanismo exacto empleado.</t>
  </si>
  <si>
    <t>Verificación criptográfica mediante hash; auditoría distribuida a través de consenso en la red blockchain.</t>
  </si>
  <si>
    <t>Hace referencia a pruebas con Agora en elecciones reales, sin detalles específicos del contexto ni métricas.</t>
  </si>
  <si>
    <t>Blockchain se propone como solución frente a los riesgos de los sistemas centralizados, aportando transparencia y resistencia a manipulaciones.</t>
  </si>
  <si>
    <t>Uso de Ethereum con contratos inteligentes, empleando tokens para voto único y validación con herramientas como Truffle y Ganache.</t>
  </si>
  <si>
    <t>Autenticación mediante dirección pública y clave privada; se garantiza anonimato y unicidad del voto.</t>
  </si>
  <si>
    <t>Auditoría habilitada por trazabilidad y verificación distribuida de los contratos desplegados.</t>
  </si>
  <si>
    <t>Sistema validado en entorno local simulado con Ganache; no se indican pruebas en escenarios reales.</t>
  </si>
  <si>
    <t>Describe cómo la descentralización y criptografía de blockchain superan los problemas de manipulación y fraudes en los sistemas tradicionales.</t>
  </si>
  <si>
    <t>Uso de Ethereum blockchain con contratos inteligentes; emplea funciones hash y firmas digitales para proteger el sistema.</t>
  </si>
  <si>
    <t>Autenticación basada en claves públicas/privadas y firmas digitales; garantiza anonimato mediante direcciones de usuario no identificables.</t>
  </si>
  <si>
    <t>Auditoría posible mediante transparencia de la cadena pública; cualquier participante puede verificar los votos.</t>
  </si>
  <si>
    <t>No se especifican pruebas en escenarios del mundo real; se limita a una propuesta teórica.</t>
  </si>
  <si>
    <t>Comparación clara entre sistemas tradicionales y blockchain. Se destaca cómo blockchain evita fraudes, ataques a servidores y manipulación de votos mediante el uso de hashes y contratos inteligentes.</t>
  </si>
  <si>
    <t>No aborda aplicaciones específicas en contextos universitarios.</t>
  </si>
  <si>
    <t>Usa contratos inteligentes sobre una plataforma basada en Django y Ethereum. Utiliza hashes para proteger los datos, y describe el uso de blockchain como servicio (BaaS).</t>
  </si>
  <si>
    <t>Se usa clave pública y privada en forma de hash para los votantes. No se describen mecanismos biométricos ni anonimización avanzada.</t>
  </si>
  <si>
    <t>Auditoría basada en verificación de integridad a través de blockchain. Los cambios en hashes permiten detectar manipulaciones. El sistema no requiere entidades de confianza centralizadas.</t>
  </si>
  <si>
    <t>No se mencionan pruebas en escenarios reales; se enfoca en el diseño teórico del sistema y sus ventajas respecto al modelo tradicional.</t>
  </si>
  <si>
    <t>Khandaker Sajidul Islam, Md Babul Islam, Christian Avornu, Jungang Lou, Dr Piyush Kumar Shukla</t>
  </si>
  <si>
    <t>El sistema propuesto elimina la necesidad de autoridades centralizadas de escrutinio, fortaleciendo la transparencia, seguridad y confianza con el uso de zkSNARKs.</t>
  </si>
  <si>
    <t>No se menciona aplicación directa en contextos académicos o universitarios.</t>
  </si>
  <si>
    <t>Se utiliza un sistema de votación con score y zkSNARKs. Permite anonimato mediante cifrado y verificación con pruebas de conocimiento cero. El sistema no depende de entidades de confianza.</t>
  </si>
  <si>
    <t>Autenticación basada en claves públicas y privadas; garantiza unicidad del voto y privacidad sin revelar la identidad.</t>
  </si>
  <si>
    <t>Auditoría robusta mediante verificación criptográfica. zkSNARKs permiten pruebas de integridad y legitimidad del voto sin revelar contenido.</t>
  </si>
  <si>
    <t>Se reporta como viable para elecciones a gran escala, pero no se mencionan implementaciones en pruebas reales o pilotos.</t>
  </si>
  <si>
    <t>Priyanka Kadam, Sonal Hutke, Pranavi Nikam, Shyamla Mathi, Hema Raut</t>
  </si>
  <si>
    <t>El sistema propuesto mejora la transparencia y la seguridad en comparación con los sistemas tradicionales mediante el uso de Ethereum y criptografía visual. Destaca que la seguridad en los sistemas existentes es baja y que blockchain proporciona inmutabilidad, descentralización y resistencia a manipulaciones.</t>
  </si>
  <si>
    <t>Se utiliza Ethereum como red blockchain pública. La implementación emplea criptografía visual, AES, ECC y hashing para garantizar anonimato y verificación. Se describe un sistema P2P con integración de Aadhaar para autenticación, y se mencionan soluciones híbridas.</t>
  </si>
  <si>
    <t>Autenticación mediante KYC, CAPTCHA, OTP móvil, huellas biométricas e imágenes divididas (criptografía visual). Enfatiza el equilibrio entre identificación segura y preservación del anonimato mediante blind signatures y ECC.</t>
  </si>
  <si>
    <t>Menciona la verificación mediante CAPTCHA, autenticación visual, combinación de AES y claves únicas por bloque (gas value). Describe auditoría desde el backend y validación visual de las credenciales.</t>
  </si>
  <si>
    <t>No se presentan validaciones en escenarios del mundo real; se describe un sistema funcional en entorno controlado con XAMPP, sin pruebas de escalabilidad.</t>
  </si>
  <si>
    <t>N Prathyusha, P Pooja, A Vijay Vasanth</t>
  </si>
  <si>
    <t>El sistema basado en blockchain con reconocimiento facial mejora el acceso, la transparencia y la confianza. Se compara favorablemente con sistemas tradicionales por su resistencia a manipulaciones y facilidad de acceso remoto.</t>
  </si>
  <si>
    <t>No se reportan implementaciones específicas en contextos académicos o universitarios.</t>
  </si>
  <si>
    <t>Uso de Ethereum y contratos inteligentes; se integra un algoritmo de Random Forest para verificación facial. SHA-512 para hashing, lo que garantiza seguridad, verificación y anonimato.</t>
  </si>
  <si>
    <t>Autenticación mediante reconocimiento facial usando Random Forest y verificación hash. No se menciona el equilibrio explícito entre identidad y anonimato, pero sí la protección de la privacidad.</t>
  </si>
  <si>
    <t>El sistema asegura integridad mediante almacenamiento inmutable en blockchain. Cada voto genera un bloque único con hashing, lo cual permite auditoría y verificación pública.</t>
  </si>
  <si>
    <t>No se describen validaciones en escenarios del mundo real; se enfoca en el diseño del sistema y evaluación de precisión del reconocimiento facial.</t>
  </si>
  <si>
    <t>Blockchain based e-voting system for liquid democracy</t>
  </si>
  <si>
    <t>M. T. Murugesh, A. Jeyasekar</t>
  </si>
  <si>
    <t>Afirma que el sistema basado en Ethereum para democracia líquida mejora transparencia, seguridad y eficiencia. Se comparan costos y accesibilidad respecto a sistemas tradicionales.</t>
  </si>
  <si>
    <t>No menciona implementaciones en contextos universitarios.</t>
  </si>
  <si>
    <t>Usa Ethereum y contratos inteligentes. Menciona homomorphic encryption y técnicas criptográficas para abordar anonimato y verificación.</t>
  </si>
  <si>
    <t>Autenticación mediante claves públicas y privadas; se enfoca en protección mediante criptografía, sin mecanismos biométricos.</t>
  </si>
  <si>
    <t>Se implementan mecanismos de verificación mediante contratos inteligentes y transparencia en blockchain. Se destaca la resistencia a fraude y manipulación.</t>
  </si>
  <si>
    <t>No se reportan experimentos reales; se menciona la viabilidad teórica de aplicación a gran escala.</t>
  </si>
  <si>
    <t>Savitha R., Ashwini K. B., Prashanth K.</t>
  </si>
  <si>
    <t>Propone que los sistemas basados en blockchain como Ethereum mejoran transparencia, seguridad y confianza mediante la descentralización, inmutabilidad y uso de contratos inteligentes.</t>
  </si>
  <si>
    <t>Se menciona su aplicabilidad a elecciones de pequeña escala como en universidades, pero no se reportan estudios comparativos de resultados.</t>
  </si>
  <si>
    <t>Se utiliza Ethereum con contratos inteligentes escritos en Solidity. Aborda seguridad mediante encriptación, ID única por voto, y descentralización para evitar ataques.</t>
  </si>
  <si>
    <t>Autenticación basada en número telefónico y Aadhar. Se equilibra identidad y anonimato mediante ID de transacción única por votante.</t>
  </si>
  <si>
    <t>La auditoría se logra mediante la trazabilidad del blockchain y contratos inteligentes. No se detallan protocolos de auditoría externa.</t>
  </si>
  <si>
    <t>Información insuficiente. No se describe prueba en escenarios del mundo real más allá del desarrollo técnico.</t>
  </si>
  <si>
    <t>Compara métodos tradicionales con blockchain. Concluye que blockchain ofrece mayor transparencia, anonimato y seguridad gracias a la descentralización.</t>
  </si>
  <si>
    <t>Menciona uso en universidades para elecciones internas pero sin comparación de resultados.</t>
  </si>
  <si>
    <t>Usa Ethereum, contratos inteligentes, consenso proof-of-work y estructuras como Merkle Tree. Aborda desafíos como anonimato con claves públicas/privadas y verificación distribuida.</t>
  </si>
  <si>
    <t>Propone uso de número móvil y Aadhar para autenticación inicial y claves criptográficas para anonimato en transacciones.</t>
  </si>
  <si>
    <t>Verificación mediante estructura de Merkle Tree y trazabilidad de blockchain. No se menciona auditoría externa explícita.</t>
  </si>
  <si>
    <t>No se documentan pruebas en escenarios del mundo real. Información insuficiente.</t>
  </si>
  <si>
    <t>Musan Eltuhami, Munaisyah Abdullahe, Bazilah A.Talip, Nik Azlina Nik Ahmad</t>
  </si>
  <si>
    <t>Plantea que la trazabilidad, privacidad, y resistencia a manipulación de blockchain con NT-NFTs supera a sistemas tradicionales.</t>
  </si>
  <si>
    <t>Menciona aplicación en contextos como universidades (Bordeaux), pero destaca vulnerabilidades. No se comparan resultados.</t>
  </si>
  <si>
    <t>Usa Ethereum, NT-NFTs (ERC-721), contratos inteligentes y zk-proofs para abordar privacidad, verificación y resistencia a coerción.</t>
  </si>
  <si>
    <t>NT-NFT como medio de identificación única con ZKPs que permiten verificar elegibilidad sin revelar identidad.</t>
  </si>
  <si>
    <t>Auditoría transparente gracias al registro inmutable de votos en blockchain y verificación por smart contracts.</t>
  </si>
  <si>
    <t>Presenta modelo teórico, pero no pruebas extensas en escenarios reales. Información insuficiente.</t>
  </si>
  <si>
    <t>V.Vijeya Kaveri, V.Meenakshi, Ananth S., Akshayavarshini P., KavyaShree B.</t>
  </si>
  <si>
    <t>Sostiene que blockchain mejora transparencia y confianza al permitir auditorías públicas, evitar manipulaciones y descentralizar el control.</t>
  </si>
  <si>
    <t>No se mencionan aplicaciones en contextos académicos. Información insuficiente.</t>
  </si>
  <si>
    <t>Utiliza arquitectura blockchain con verificación por múltiples nodos, y almacenamiento criptográfico de votos. No se especifica el tipo exacto de blockchain.</t>
  </si>
  <si>
    <t>Propone autenticación con huellas dactilares vinculadas a Aadhaar, equilibrando verificación de identidad y anonimato mediante almacenamiento cifrado.</t>
  </si>
  <si>
    <t>Afirma que el sistema permite auditoría pública de resultados, y que los votos son inmutables, pero no se detallan mecanismos técnicos.</t>
  </si>
  <si>
    <t>Información insuficiente. No se indican pruebas del sistema en contextos reales.</t>
  </si>
  <si>
    <t>Afirma que blockchain ofrece más seguridad, transparencia y confiabilidad que sistemas tradicionales centralizados.</t>
  </si>
  <si>
    <t>No se documenta aplicación en contextos universitarios. Información insuficiente.</t>
  </si>
  <si>
    <t>Usa Ethereum, contratos inteligentes y almacenamiento descentralizado con hash codes para integridad de datos.</t>
  </si>
  <si>
    <t>Autenticación mediante registro y acceso con wallet, uso de claves privadas para preservar anonimato.</t>
  </si>
  <si>
    <t>Verificación se basa en validación de transacciones por nodos y almacenamiento inmutable. No se mencionan auditorías.</t>
  </si>
  <si>
    <t>El sistema fue probado con MetaMask en red de pruebas, pero no en escenarios reales. Resultados limitados.</t>
  </si>
  <si>
    <t>Propone mayor transparencia, seguridad y confianza frente a métodos tradicionales mediante blockchain privada por circunscripción.</t>
  </si>
  <si>
    <t>No se reporta aplicación en contexto académico/universitario.</t>
  </si>
  <si>
    <t>Red privada Ethereum, consenso Proof of Authority (PoA), desafíos abordados: escalabilidad, trazabilidad y gestión de cuentas.</t>
  </si>
  <si>
    <t>Uso de UID (India) para autenticar identidad; se equilibra identidad y anonimato mediante cuentas prefinanciadas.</t>
  </si>
  <si>
    <t>Auditoría mediante trazabilidad completa en blockchain; todos los votos son verificables.</t>
  </si>
  <si>
    <t>Simulación práctica en una red local, no hay validación en escenarios del mundo real a gran escala.</t>
  </si>
  <si>
    <t>Blockchain Enabled Privacy-Preserved Secure e-voting System for Smart Cities</t>
  </si>
  <si>
    <t>Propone sistema más seguro y confiable que los tradicionales, reduciendo fraudes mediante blockchain y reconocimiento facial.</t>
  </si>
  <si>
    <t>Uso de Ethereum, PoW y smart contracts; desafíos tratados: anonimato con Ring Signature y seguridad frente a ataques DoS.</t>
  </si>
  <si>
    <t>Autenticación mediante reconocimiento facial.</t>
  </si>
  <si>
    <t>Auditoría basada en sistema ABVS con trazabilidad e integridad en tiempo real.</t>
  </si>
  <si>
    <t>Enfoque conceptual con simulación, no pruebas extensivas en entorno real.</t>
  </si>
  <si>
    <t>Sistema propuesto mejora transparencia y seguridad respecto a votación tradicional, eliminando intermediarios.</t>
  </si>
  <si>
    <t>Ethereum, Metamask, red de prueba Rinkeby, contrato inteligente por votación.</t>
  </si>
  <si>
    <t>Autenticación vía correo electrónico vinculado a billetera Metamask.</t>
  </si>
  <si>
    <t>Verificación pública del conteo a través de Ethereum; trazabilidad total.</t>
  </si>
  <si>
    <t>Implementación en red de prueba, sin validación en escenarios reales.</t>
  </si>
  <si>
    <t>Blockchain e-voting system</t>
  </si>
  <si>
    <t>Aborda falta de transparencia y seguridad en sistemas actuales; blockchain mejora confiabilidad.</t>
  </si>
  <si>
    <t>Uso de PoA y PoS como mecanismos híbridos; implementación con smart contracts.</t>
  </si>
  <si>
    <t>Menciona equilibrio entre anonimato y trazabilidad, pero no especifica método claro.</t>
  </si>
  <si>
    <t>Sistema permite trazabilidad y verificación mediante contrato inteligente.</t>
  </si>
  <si>
    <t>Propuesta conceptual sin evidencia de validación práctica en el mundo real.</t>
  </si>
  <si>
    <t>Comparación teórica que destaca cómo la transparencia de blockchain supera debilidades del voto tradicional.</t>
  </si>
  <si>
    <t>Enfoque conceptual sobre blockchain como servicio; no se detalla red o técnica específica de implementación.</t>
  </si>
  <si>
    <t>Se menciona que blockchain permite verificación transparente pero no se detallan métodos específicos.</t>
  </si>
  <si>
    <t>Estudio de percepción basado en encuesta; no pruebas técnicas en escenarios reales.</t>
  </si>
  <si>
    <t>Señala que blockchain soluciona las vulnerabilidades de EVMs tradicionales, garantizando seguridad, verificación y transparencia.</t>
  </si>
  <si>
    <t>No abordado en contextos académicos.</t>
  </si>
  <si>
    <t>Usa Ethereum y contratos inteligentes, con verificación descentralizada y bloques inmutables para impedir manipulación.</t>
  </si>
  <si>
    <t>Menciona el uso de pruebas de conocimiento cero pero sin detalles sobre autenticación de identidad vs anonimato.</t>
  </si>
  <si>
    <t>Auditoría basada en inmutabilidad y trazabilidad en blockchain, útil en caso de discrepancias.</t>
  </si>
  <si>
    <t>Propone que el sistema blockchain mejora transparencia, seguridad y confianza frente a métodos tradicionales al prevenir fraudes, asegurar anonimato y permitir verificación descentralizada.</t>
  </si>
  <si>
    <t>Propone redes privadas operadas por autoridades electorales con tokens únicos para cada votante y nodos mineros. Utiliza identificación única, hash criptográfico y consenso para prevenir manipulación.</t>
  </si>
  <si>
    <t>Utiliza ID único y PIN de verificación; se permite votar múltiples veces durante un periodo hasta confirmar el voto final.</t>
  </si>
  <si>
    <t>Propone verificación en tiempo real de bloques y registro inmutable para auditar votos y detectar discrepancias mediante nodos múltiples.</t>
  </si>
  <si>
    <t>Se argumenta que el sistema basado en blockchain es más seguro y transparente que los tradicionales centralizados, usando cifrado y almacenamiento distribuido.</t>
  </si>
  <si>
    <t>Sí, implementado en una institución universitaria tunecina para elecciones de representantes estudiantiles durante la pandemia.</t>
  </si>
  <si>
    <t>Implementado sobre Ethereum privado con contratos inteligentes, usa red peer-to-peer, cifrado, hash y claves públicas/privadas.</t>
  </si>
  <si>
    <t>Validación mediante número de identificación nacional y contraseña de un solo uso, balanceando identidad y anonimato.</t>
  </si>
  <si>
    <t>Usa la trazabilidad pública de blockchain para auditar el proceso; cualquier manipulación puede ser detectada y validada por nodos.</t>
  </si>
  <si>
    <t>Propone que blockchain incrementa transparencia, seguridad, auditabilidad y reduce fraudes frente a sistemas tradicionales y electrónicos centralizados.</t>
  </si>
  <si>
    <t>No aborda aplicaciones universitarias específicas.</t>
  </si>
  <si>
    <t>Se basa en Ethereum con contratos inteligentes, estructura distribuida y consenso para garantizar seguridad, privacidad y trazabilidad.</t>
  </si>
  <si>
    <t>No detalla mecanismos específicos de autenticación usados.</t>
  </si>
  <si>
    <t>Enfatiza auditabilidad mediante trazabilidad y registros inmutables en blockchain accesibles públicamente.</t>
  </si>
  <si>
    <t>Propone una mejora significativa frente a los sistemas tradicionales en transparencia y seguridad mediante descentralización, inmutabilidad y privacidad, aunque sin validación empírica comparativa.</t>
  </si>
  <si>
    <t>Usa Node.js con técnicas criptográficas y claves públicas/privadas; no emplea redes públicas como Ethereum; se enfoca en simplicidad y accesibilidad para desarrolladores.</t>
  </si>
  <si>
    <t>Se menciona posibilidad de incorporar métodos biométricos como reconocimiento facial o huellas digitales, pero no se implementan.</t>
  </si>
  <si>
    <t>Proporciona trazabilidad de los votos usando blockchain, permitiendo a los votantes rastrear sus votos, pero sin detalle sobre auditoría independiente.</t>
  </si>
  <si>
    <t>Información insuficiente; no se indican pruebas en escenarios reales.</t>
  </si>
  <si>
    <t>Blockchain-Based Cardinal E-Voting System Using Biometrics, Watermarked QR Code and Partial Homomorphic Encryption</t>
  </si>
  <si>
    <t>Supera deficiencias de sistemas tradicionales al integrar biometría, cifrado homomórfico y pruebas de conocimiento cero para mayor seguridad, privacidad y verificabilidad.</t>
  </si>
  <si>
    <t>No aborda implementaciones específicas en contextos universitarios.</t>
  </si>
  <si>
    <t>Usa ElGamal homomórfico, visual cryptography, blockchain privada y mecanismos de agregación intra/inter-distritales; aborda anonimato, integridad y verificabilidad robustamente.</t>
  </si>
  <si>
    <t>Utiliza autenticación biométrica (huella y firma digital) con técnicas criptográficas robustas, balanceando identidad y anonimato mediante cifrado y compartición secreta.</t>
  </si>
  <si>
    <t>Integra pruebas de conocimiento parcial (NIPKRP) y Pederson commitment para verificación sin revelar contenido del voto.</t>
  </si>
  <si>
    <t>Valida con resultados experimentales y análisis de seguridad, aunque sin despliegue explícito en entornos reales amplios.</t>
  </si>
  <si>
    <t>Mejora la seguridad y descentralización respecto a sistemas electrónicos convencionales usando blockchain y smart contracts, pero sin datos comparativos.</t>
  </si>
  <si>
    <t>Se implementa en Ethereum con contratos inteligentes; destaca hashing criptográfico y PoW como protección ante manipulaciones.</t>
  </si>
  <si>
    <t>Información insuficiente; no se detallan métodos específicos de autenticación.</t>
  </si>
  <si>
    <t>Utiliza hash y firma digital como verificación, pero no se describen auditorías independientes ni verificabilidad explícita.</t>
  </si>
  <si>
    <t>No se reportan pruebas en escenarios reales o pilotos de validación.</t>
  </si>
  <si>
    <t>Bruno M.B. Pereira, José M. Torres, Pedro M. Sobral, Rui S. Moreira, Christophe P. de A. Soares, Ivo Pereira</t>
  </si>
  <si>
    <t>Propone solución superior en privacidad y transparencia con ZKP, firmas digitales y cifrado homomórfico; compara beneficios conceptualmente con sistemas tradicionales.</t>
  </si>
  <si>
    <t>Incluye caso de aplicación en programación académica universitaria mediante votación descentralizada.</t>
  </si>
  <si>
    <t>Usa Avalanche blockchain, smart contracts, cifrado homomórfico y ZKP; solución robusta en privacidad y auditabilidad.</t>
  </si>
  <si>
    <t>Plantea mecanismos de autenticación robustos, aunque no se describen en detalle.</t>
  </si>
  <si>
    <t>Incluye auditoría mediante trazabilidad en blockchain y validación por smart contracts; uso explícito de ZKP.</t>
  </si>
  <si>
    <t>Describen aplicación real en contexto universitario con integración al sistema de horarios, validando factibilidad práctica.</t>
  </si>
  <si>
    <t>S. Ndlovu, S.M.G. Sitsha, S.M. Nleya, S.S. Dube, T. Zengeya, N. Marabada, J. Mutengeni, W. Mapenduka</t>
  </si>
  <si>
    <t>Supera deficiencias de votos manuales tradicionales con mayor transparencia, auditabilidad y eliminación de manipulaciones mediante blockchain.</t>
  </si>
  <si>
    <t>Aplicado en elecciones estudiantiles en NUST; demuestra mejoras prácticas en integridad del proceso electoral.</t>
  </si>
  <si>
    <t>Implementa blockchain privada Ethereum, contratos inteligentes y cifrado homomórfico; asegura integridad y trazabilidad.</t>
  </si>
  <si>
    <t>Autenticación robusta con cifrado y anonimización mediante ZKP; garantiza privacidad del votante.</t>
  </si>
  <si>
    <t>Permite verificación independiente vía smart contracts y trazabilidad en blockchain.</t>
  </si>
  <si>
    <t>Validado en aplicación real en NUST; muestra viabilidad y aceptación en entorno académico.</t>
  </si>
  <si>
    <t>Jun Huang, Debiao He, Yitao Chen, Muhammad Khurram Khan, Min Luo</t>
  </si>
  <si>
    <t>Comparado con sistemas tradicionales y electrónicos, este sistema mejora la seguridad y robustez mediante blockchain, homomorphic encryption y zero-knowledge proof. Aumenta la confianza al eliminar terceros.</t>
  </si>
  <si>
    <t>No se menciona aplicación en contextos académicos o universitarios. Información insuficiente.</t>
  </si>
  <si>
    <t>Usa blockchain con homomorphic encryption, zero-knowledge proof y threshold secret sharing. Estos abordan privacidad, abstención, y verificación sin revelar votos.</t>
  </si>
  <si>
    <t>No se describen métodos específicos de autenticación. Información insuficiente.</t>
  </si>
  <si>
    <t>Verificabilidad basada en pruebas de rango (range proof) y zero-knowledge proof para asegurar legitimidad sin revelar contenido del voto.</t>
  </si>
  <si>
    <t>El sistema fue implementado y evaluado, mostrando buena practicidad y escalabilidad, aunque no se especifica validación en escenarios reales. Pruebas en entorno controlado.</t>
  </si>
  <si>
    <t>Akshit Kumar, Sourabh Menaria, Karan Sagar, Aaditya Choudhary, Parveen Kumar Bajaj</t>
  </si>
  <si>
    <t>Mejora la transparencia y seguridad usando Ethereum, contratos inteligentes e IPFS. Reduce fraudes y manipulación respecto a sistemas tradicionales.</t>
  </si>
  <si>
    <t>No se especifican aplicaciones en contextos académicos. Información insuficiente.</t>
  </si>
  <si>
    <t>Se implementa sobre Ethereum y usa IPFS para almacenamiento descentralizado. El sistema enfatiza seguridad, transparencia y resistencia a manipulaciones.</t>
  </si>
  <si>
    <t>No se detalla el método de autenticación. Información insuficiente.</t>
  </si>
  <si>
    <t>Usa contratos inteligentes que garantizan integridad e inmutabilidad, aunque no se explican métodos específicos de auditoría/verificación.</t>
  </si>
  <si>
    <t>Validado en la testnet Sepolia. No se especifica aplicación en contextos reales de gran escala. Evaluado funcionalmente en entorno simulado.</t>
  </si>
  <si>
    <t>Propone un protocolo resistente a coerción y venta de votos, con transparencia y garantías criptográficas que superan a sistemas tradicionales.</t>
  </si>
  <si>
    <t>No menciona implementación en contextos académicos. Información insuficiente.</t>
  </si>
  <si>
    <t>Basado en blockchain, con pruebas de conocimiento cero, protocolos de compromiso y DDH. Aborda privacidad, verificación y coerción.</t>
  </si>
  <si>
    <t>No se detalla un método específico de autenticación de votantes. Información insuficiente.</t>
  </si>
  <si>
    <t>Verificación universal y garantías criptográficas como prueba de indistinguibilidad y recibos verificables. Asegura integridad y resistencia.</t>
  </si>
  <si>
    <t>No se reportan pruebas en escenarios reales. El enfoque es teórico con validación criptográfica.</t>
  </si>
  <si>
    <t>Uzma Jafar, Zarina Shukur, Mohd Juzaiddin Ab Aziz, Hafiz Adnan Hussain</t>
  </si>
  <si>
    <t>Aborda problemas de transparencia y corrupción en métodos tradicionales mediante Ethereum e integración off-chain. Mejora confianza y accesibilidad.</t>
  </si>
  <si>
    <t>No se indica aplicación en contextos académicos. Información insuficiente.</t>
  </si>
  <si>
    <t>Ethereum con diseño escalable basado en sharding, off-chain storage y sincronización periódica. Aumenta eficiencia, seguridad y descentralización.</t>
  </si>
  <si>
    <t>No se especifica método de autenticación de votantes. Información insuficiente.</t>
  </si>
  <si>
    <t>Incluye mecanismos de integridad y prevención de manipulaciones mediante ledger inmutable y contratos inteligentes.</t>
  </si>
  <si>
    <t>Modelo propuesto y validado en simulaciones. No se menciona prueba en entornos reales.</t>
  </si>
  <si>
    <t>Propuesta que elimina autoridades confiables. Fomenta transparencia, equidad y acceso universal usando blockchain como tablero público.</t>
  </si>
  <si>
    <t>No indica implementación en contextos académicos. Información insuficiente.</t>
  </si>
  <si>
    <t>Utiliza blockchain pública con pruebas de conocimiento cero y Mix-Net. Permite autoverificación y anonimato fuerte.</t>
  </si>
  <si>
    <t>Autenticación en fase inicial por autoridades; luego proceso es trustless. Equilibra identidad y anonimato.</t>
  </si>
  <si>
    <t>El sistema permite verificación individual y universal mediante blockchain; se basa en transparencia y trazabilidad.</t>
  </si>
  <si>
    <t>No se reporta validación en escenarios reales. Se presenta como diseño conceptual con potencial práctico.</t>
  </si>
  <si>
    <t>Blockchain‐Based Electronic Voting System: Significance and Requirements</t>
  </si>
  <si>
    <t>Comparación detallada con sistemas tradicionales y electrónicos; destaca que blockchain mejora la transparencia, seguridad y confianza al ofrecer verificabilidad end-to-end, resistencia a coacción y anonimato.</t>
  </si>
  <si>
    <t>No se centra en un caso académico específico, pero menciona que el sistema puede ser aplicado en cualquier organización, ofreciendo un diseño completo de sistema de votación blockchain.</t>
  </si>
  <si>
    <t>Describe implementación sobre Ethereum y menciona problemas de escalabilidad y costos; incluye soluciones off-chain y uso de pruebas de conocimiento cero (ZKP) para privacidad.</t>
  </si>
  <si>
    <t>Utiliza una aplicación de gestión de identidad con verificación criptográfica; se busca equilibrio entre anonimato y autenticación mediante pruebas de conocimiento cero.</t>
  </si>
  <si>
    <t>Incluye verificabilidad end-to-end con pruebas de registro y escrutinio; se menciona transparencia como propiedad clave del sistema.</t>
  </si>
  <si>
    <t>Presenta análisis teórico y arquitecturas, pero no se reportan pruebas en escenarios reales.</t>
  </si>
  <si>
    <t>El artículo argumenta que el uso de blockchain puede mejorar la trazabilidad, transparencia y seguridad frente a métodos tradicionales y máquinas electrónicas, al ser inmutable y auditable.</t>
  </si>
  <si>
    <t>No se identifican implementaciones específicas en contextos universitarios; es un modelo general.</t>
  </si>
  <si>
    <t>Sistema basado en Ethereum y contratos inteligentes; menciona el uso de prueba de autoridad (PoA) y ZKP como solución a problemas de anonimato y verificación.</t>
  </si>
  <si>
    <t>Sugiere mecanismos como ZKP y autenticación sin clave pública compartida para proteger la identidad del votante sin comprometer el anonimato.</t>
  </si>
  <si>
    <t>Incluye verificabilidad de votos mediante contratos inteligentes, sin detalles específicos sobre auditoría post-electoral.</t>
  </si>
  <si>
    <t>No se mencionan pruebas en escenarios reales; se trata de una propuesta conceptual con evaluación teórica.</t>
  </si>
  <si>
    <t>El estudio afirma que blockchain mejora transparencia e integridad frente a métodos tradicionales, reduciendo fraudes y errores humanos.</t>
  </si>
  <si>
    <t>Aplicación concreta en contexto nacional (Marruecos); no menciona universidades, pero es un caso real que mejora confiabilidad y participación.</t>
  </si>
  <si>
    <t>Usa tecnología DPLT y blockchain Solana por su velocidad, escalabilidad y seguridad; protege anonimato y evita manipulación.</t>
  </si>
  <si>
    <t>Aborda autenticación mediante registros distribuidos y anonimato usando características intrínsecas de Solana y DPLT.</t>
  </si>
  <si>
    <t>Sistema verifica cada transacción en bloques dedicados; se resalta verificación y trazabilidad.</t>
  </si>
  <si>
    <t>No detalla pruebas empíricas en terreno; se trata de un análisis prospectivo aplicado a Marruecos.</t>
  </si>
  <si>
    <t>Compara diversas arquitecturas de voto electrónico y demuestra cómo blockchain mejora transparencia, seguridad y eficiencia sobre sistemas anteriores.</t>
  </si>
  <si>
    <t>Incluye una propuesta propia con validación en Raspberry Pi, pero no en contextos académicos reales.</t>
  </si>
  <si>
    <t>Usa blockchain modificable y combina técnicas como Borda Count y Condorcet; destaca uso de esquemas criptográficos avanzados (ZKP, firmas ciegas, etc.).</t>
  </si>
  <si>
    <t>Considera métodos de autenticación como pruebas de conocimiento cero y firmas digitales, equilibrando identidad y privacidad.</t>
  </si>
  <si>
    <t>Propone mecanismos de verificación cruzada con cadenas paralelas para aumentar exactitud y auditabilidad.</t>
  </si>
  <si>
    <t>Implementación práctica en entorno Raspberry Pi; validación técnica pero no prueba a gran escala.</t>
  </si>
  <si>
    <t>Contrasta sistemas tradicionales con blockchain; enfatiza mayor seguridad, transparencia, e integridad sin terceros.</t>
  </si>
  <si>
    <t>Aplicación dirigida al sistema electoral de Jordania; sin referencias a contextos universitarios.</t>
  </si>
  <si>
    <t>Implementado sobre Hyperledger Fabric, incluye servicios de privacidad, consenso y gestión de membresías; resalta descentralización y transparencia.</t>
  </si>
  <si>
    <t>Usa componentes de autenticación y servicios de membresía en Hyperledger, garantizando privacidad y anonimato.</t>
  </si>
  <si>
    <t>Ledger inmutable permite auditoría completa sin intervención externa; énfasis en trazabilidad.</t>
  </si>
  <si>
    <t>Simulación y evaluación de rendimiento en términos de latencia, tiempo de respuesta y throughput; no hay despliegue en entorno real.</t>
  </si>
  <si>
    <t>V. Sathya Preiya, V. D. Ambeth Kumar, R. Vijay, Vijay K., N. Kirubakaran</t>
  </si>
  <si>
    <t>Contrasta con métodos tradicionales señalando mayor transparencia, reducción de errores humanos y resistencia a fraudes.</t>
  </si>
  <si>
    <t>No abordado directamente para contextos académicos.</t>
  </si>
  <si>
    <t>Blockchain adaptable con algoritmos de consenso y contratos inteligentes. Seguridad mejorada con hashes criptográficos y prevención de ataques del 51%.</t>
  </si>
  <si>
    <t>Se emplea reconocimiento facial y OTP móvil. Busca garantizar elegibilidad sin comprometer anonimato.</t>
  </si>
  <si>
    <t>Utiliza blockchain para trazabilidad y validación de transacciones. Enfatiza transparencia pero no especifica mecanismos detallados de auditoría.</t>
  </si>
  <si>
    <t>Se sugiere un piloto local, pero sin evidencia de aplicación a gran escala en escenarios reales.</t>
  </si>
  <si>
    <t>Youssef Abdelrahman Fekry Ali et al.</t>
  </si>
  <si>
    <t>Identifica ventajas frente a sistemas electrónicos centralizados, como descentralización, seguridad, y eliminación de autoridad central.</t>
  </si>
  <si>
    <t>No se menciona aplicación en contextos universitarios.</t>
  </si>
  <si>
    <t>Blockchain privada con Ethereum y contratos inteligentes en Solidity. Se combina con ML para autenticación facial.</t>
  </si>
  <si>
    <t>Emplea reconocimiento facial con ML para verificación de votantes. Combina privacidad y autenticación.</t>
  </si>
  <si>
    <t>Auditoría posible por diseño, aunque no se detallan métodos específicos.</t>
  </si>
  <si>
    <t>Información insuficiente sobre pruebas en escenarios reales.</t>
  </si>
  <si>
    <t>Isra Bendjemaa, Katia Ines Cherifi, Leila Benarous, Saadi Boudjit</t>
  </si>
  <si>
    <t>Propone mejoras frente a sistemas centralizados, asegurando transparencia sin comprometer privacidad.</t>
  </si>
  <si>
    <t>Emplea blockchain con consenso PoA. Mecanismos de privacidad como firmas de grupo e imágenes clave para preservar anonimato.</t>
  </si>
  <si>
    <t>Sí, se utilizan firmas grupales para preservar anonimato, equilibrando autenticación y privacidad.</t>
  </si>
  <si>
    <t>Auditoría mediante trazabilidad, hash criptográfico, y monitoreo en blockchain.</t>
  </si>
  <si>
    <t>Evaluación mediante árboles de ataque; sin pruebas en escenarios reales.</t>
  </si>
  <si>
    <t>Ankit Kumar Jain, Sahil Kalra, Karan Kapoor, Vishal Jangra</t>
  </si>
  <si>
    <t>Ofrece mayor seguridad que EVMs y otros sistemas electrónicos. Se destaca la reducción de costos y mejora en transparencia.</t>
  </si>
  <si>
    <t>No aborda aplicación universitaria.</t>
  </si>
  <si>
    <t>Blockchain privada sobre Ethereum (Ganache). Seguridad robusta: hashes, claves, anonimato, y prevención de ataques Sybil.</t>
  </si>
  <si>
    <t>Verificación basada en Aadhaar y OTP móvil. Se permite voto anónimo y modificable hasta el cierre.</t>
  </si>
  <si>
    <t>Auditoría completa al guardar cada transacción como bloque inmutable. Verificabilidad total.</t>
  </si>
  <si>
    <t>No hay evidencia de pruebas reales, aunque se menciona aplicación potencial futura.</t>
  </si>
  <si>
    <t>Adil Marouan, Morad Badrani, Nabil Kannouf, Abderrahim Zannou, Abdelaziz Chetouani</t>
  </si>
  <si>
    <t>Mejora sobre sistemas tradicionales al emplear transparencia, anonimato y autoverificación mediante blockchain. Supera al estado del arte en costos de gas y tiempo de ejecución.</t>
  </si>
  <si>
    <t>Aplicado en un contexto universitario (universidad marroquí). Resultados positivos en ejecución y costos. Promueve un entorno confiable para elecciones académicas.</t>
  </si>
  <si>
    <t>Usa blockchain de consorcio con Ethereum. Se emplean PoW y PoS para validación. Seguridad reforzada con ECDSA y SHA-256.</t>
  </si>
  <si>
    <t>Utiliza verificación de identidad con claves públicas/privadas y firmas digitales. Propone métodos seguros para preservar anonimato y autenticación.</t>
  </si>
  <si>
    <t>Auditoría mediante firma digital, hash criptográfico y almacenamiento inmutable en blockchain. Registros auditables por diseño.</t>
  </si>
  <si>
    <t>Evaluado en simulaciones universitarias. Se reporta mejora en comparación con métodos previos, pero no se indican ensayos a gran escala reales.</t>
  </si>
  <si>
    <t>Sachi Chaudhary, Shail Shah, Riya Kakkar, Rajesh Gupta, Abdulatil Alabdulatil, Sudeep Tanwar, Gulshan Sharma, Pitshou N. Bokoro</t>
  </si>
  <si>
    <t>El sistema propuesto es más transparente, seguro y confiable que los tradicionales gracias a blockchain, IPFS y 5G. Supera a los tradicionales en latencia, costo y confiabilidad.</t>
  </si>
  <si>
    <t>Utiliza Ethereum, IPFS y una red 5G. Aborda seguridad y verificación mediante contratos inteligentes, hash SHA y almacenamiento descentralizado.</t>
  </si>
  <si>
    <t>Se basa en autenticación usando SSN y número de confirmación de voto. No profundiza en mecanismos criptográficos de identidad-anonimato.</t>
  </si>
  <si>
    <t>Aplica verificación mediante el análisis de seguridad con la herramienta Echidna para los contratos inteligentes.</t>
  </si>
  <si>
    <t>Validación mediante simulaciones en entorno Remix IDE y testnet Ethereum; no pruebas a gran escala o en escenarios reales.</t>
  </si>
  <si>
    <t>Benedek Csikós, Miklós Sipos</t>
  </si>
  <si>
    <t>El sistema busca mejorar transparencia y confiabilidad eliminando centralización y facilitando seguimiento en tiempo real de los votos.</t>
  </si>
  <si>
    <t>No aborda contextos universitarios explícitamente.</t>
  </si>
  <si>
    <t>Implementado en Ethereum y MetaMask. Usa Solidity para contratos inteligentes. Maneja desafíos de seguridad con anonimato mediante direcciones y multifactor de autenticación.</t>
  </si>
  <si>
    <t>Autenticación multifactor con MetaMask. Usuarios identificados mediante claves públicas sin revelar identidad personal.</t>
  </si>
  <si>
    <t>Provee verificación en tiempo real y trazabilidad mediante seguimiento de transacciones en la blockchain.</t>
  </si>
  <si>
    <t>No presenta validaciones en escenarios del mundo real. Solo pruebas en testnet Sepolia.</t>
  </si>
  <si>
    <t>Weitong Chen, Xiaofen Tu, Xin Liu, Jianwei Kong, Xiubo Chen, Xiaomeng Liu</t>
  </si>
  <si>
    <t>Proporciona mayor seguridad y resistencia a ataques que los sistemas tradicionales mediante MPC y homomorfismo.</t>
  </si>
  <si>
    <t>Usa blockchain combinada con el algoritmo Paillier de umbral. Evita intermediarios y permite voto anónimo y verificable.</t>
  </si>
  <si>
    <t>Utiliza claves públicas generadas mediante Shamir y validación de identidad del votante por el organizador. El equilibrio identidad-anonimato está bien controlado.</t>
  </si>
  <si>
    <t>Emplea pruebas de conocimiento cero y verificación distribuida. Sin necesidad de entidad tercera.</t>
  </si>
  <si>
    <t>Validación a través de experimentación, pero no en entornos reales a gran escala.</t>
  </si>
  <si>
    <t>Sweta Gupta, Kamlesh Kumar Gupta, Piyush Kumar Shukla, Mahendra Kumar Shrivas</t>
  </si>
  <si>
    <t>Propone un sistema resistente a ataques cuánticos, más transparente y seguro que EVM o i-voting tradicionales.</t>
  </si>
  <si>
    <t>Menciona Voatz y otras experiencias piloto (como en universidades), pero sin evidencias de resultados comparativos.</t>
  </si>
  <si>
    <t>Utiliza algoritmos post-cuánticos (como XMSS, LMS) y PBFT. Cubre seguridad ante amenazas futuras.</t>
  </si>
  <si>
    <t>Usa autenticación basada en clave privada, código y biometría. Buen balance entre identidad y anonimato.</t>
  </si>
  <si>
    <t>Auditoría mediante infraestructura resistente a ataques cuánticos. Mecanismos de firma y hash avanzados.</t>
  </si>
  <si>
    <t>Basado en diseño teórico. No pruebas empíricas o en escenarios del mundo real.</t>
  </si>
  <si>
    <t>Lizama Paredes, Enzo; Guadalupe Medina, Rodrigo; Flores Moroco, Juan</t>
  </si>
  <si>
    <t>Busca mejorar transparencia y prevenir fraude en elecciones, en contraste con sistemas tradicionales vulnerables.</t>
  </si>
  <si>
    <t>Propuesta desarrollada en contexto universitario (Universidad Peruana de Ciencias Aplicadas). Buen ejemplo académico.</t>
  </si>
  <si>
    <t>Basado en Hyperledger y arquitectura de microservicios. Maneja identidad y fraude con REST APIs y JWT.</t>
  </si>
  <si>
    <t>Autenticación mediante certificados digitales gestionados en IBM Cloud. No se especifica balance anonimato-identidad.</t>
  </si>
  <si>
    <t>Auditoría posible mediante trazabilidad blockchain y certificados en red privada.</t>
  </si>
  <si>
    <t>Pruebas realizadas en escenarios reales a pequeña escala dentro del ámbito universitario.</t>
  </si>
  <si>
    <t>Comparado con sistemas tradicionales, BSeVS ofrece mayor seguridad, verificación y anonimato mediante Hash y Elliptic Curve Cryptography.</t>
  </si>
  <si>
    <t>Utiliza Hash Function y Elliptic Curve Cryptography en una red distribuida tipo blockchain, abordando anonimato y verificación.</t>
  </si>
  <si>
    <t>Utiliza autenticación mediante ID única (Aadhaar, Voter ID) y OTP, equilibrando identidad y anonimato.</t>
  </si>
  <si>
    <t>Incluye verificación individual y universal, garantizando integridad del proceso.</t>
  </si>
  <si>
    <t>Se menciona mejor desempeño respecto a esquemas previos en seguridad y tiempo, pero no se reportan pruebas en escenarios reales.</t>
  </si>
  <si>
    <t>El sistema mejora transparencia y seguridad respecto a métodos tradicionales y electrónicos, resolviendo problemas de verificación y confianza.</t>
  </si>
  <si>
    <t>Se implementa sobre blockchain de consorcio con tolerancia a fallos Bizantinos, hashing criptográfico, evitando el 51% attack.</t>
  </si>
  <si>
    <t>Propone autenticación biométrica (huella, iris, rostro) y multifactor (OTP, CAPTCHA), mejorando identidad sin comprometer anonimato.</t>
  </si>
  <si>
    <t>Trazabilidad y consenso distribuido permiten verificación pública y auditoría del proceso completo.</t>
  </si>
  <si>
    <t>No se presentan pruebas en escenarios reales; discusión es teórica.</t>
  </si>
  <si>
    <t>Se resalta la mejora sobre sistemas centralizados tradicionales con protocolos auto-recontables, más transparentes y justos.</t>
  </si>
  <si>
    <t>Utiliza blockchain con criptografía ElGamal homomórfica y firmas de anillo trazables; incluye encapsulado de claves y pruebas eficientes.</t>
  </si>
  <si>
    <t>Autenticación anónima con verificación trazable solo ante fraudes como doble voto.</t>
  </si>
  <si>
    <t>Protocolos auto-recontables permiten verificación pública sin autoridades; cápsulas temporizadas para desbloquear resultados.</t>
  </si>
  <si>
    <t>Evaluaciones experimentales en laptop y Raspberry Pi; sin validación en contextos reales.</t>
  </si>
  <si>
    <t>El sistema basado en Ethereum mejora la integridad y transparencia frente a EVMs y métodos tradicionales.</t>
  </si>
  <si>
    <t>Sugiere validación previa en elecciones institucionales, pero no se presentan resultados.</t>
  </si>
  <si>
    <t>Usa red Ethereum privada con consenso PoA y contratos inteligentes; cada circunscripción opera su blockchain.</t>
  </si>
  <si>
    <t>Votantes se autentican con identificadores únicos como Aadhaar o UID, en entornos permissioned.</t>
  </si>
  <si>
    <t>Contratos inteligentes gestionan votos y resultados, garantizando transparencia y registros inalterables.</t>
  </si>
  <si>
    <t>Se realizaron pruebas con hasta 12 nodos; no se reportan implementaciones en votaciones reales.</t>
  </si>
  <si>
    <t>BVKCS ofrece mejor seguridad y rendimiento que métodos actuales, con mejoras en latencia y rendimiento.</t>
  </si>
  <si>
    <t>Utiliza criptografía de clave pública y esquema de cobertura de claves, con cifrado de curva elíptica.</t>
  </si>
  <si>
    <t>Autenticación mediante credenciales únicas como Aadhaar, verificación de identidad mediante token y base de datos.</t>
  </si>
  <si>
    <t>Integra mecanismos de validación robustos para mantener la integridad del proceso electoral.</t>
  </si>
  <si>
    <t>Pruebas centradas en rendimiento (throughput y latencia), no se menciona evaluación en contextos reales.</t>
  </si>
  <si>
    <t>Plantea que los sistemas de votación basados en blockchain mejoran la seguridad, transparencia y confianza, eliminando intermediarios y ofreciendo inmutabilidad frente a los sistemas tradicionales.</t>
  </si>
  <si>
    <t>Se menciona el uso de blockchain pública con contratos inteligentes para abordar desafíos de seguridad y verificación.</t>
  </si>
  <si>
    <t>Propone el uso de registros inmutables en blockchain y contratos inteligentes como medio de auditoría transparente.</t>
  </si>
  <si>
    <t>Evalúa percepción ciudadana sobre transparencia y confianza de sistemas basados en blockchain, señalando una mejor aceptación en comparación con sistemas tradicionales.</t>
  </si>
  <si>
    <t>No se discuten detalles técnicos sobre la red blockchain utilizada.</t>
  </si>
  <si>
    <t>Plantea que blockchain incrementa significativamente seguridad y transparencia respecto a sistemas electrónicos tradicionales.</t>
  </si>
  <si>
    <t>Propone una solución basada en Ethereum y contratos inteligentes, con integración de autenticación por voz y huellas digitales para abordar seguridad y verificación.</t>
  </si>
  <si>
    <t>Comparación de métodos de autenticación, destacando la autenticación biométrica multifactor (huellas y voz) para equilibrar identidad y anonimato.</t>
  </si>
  <si>
    <t>Uso de blockchain y contratos inteligentes para garantizar trazabilidad y registros inmutables, asegurando verificación transparente.</t>
  </si>
  <si>
    <t>Afirma que los sistemas blockchain son superiores en seguridad y transparencia a sistemas electrónicos tradicionales.</t>
  </si>
  <si>
    <t>Aplicado como prototipo funcional; no específicamente en contexto universitario.</t>
  </si>
  <si>
    <t>Uso de Ethereum, contratos inteligentes, Solidity, Ganache CLI y MetaMask. Se aborda seguridad mediante descentralización y validación distribuida.</t>
  </si>
  <si>
    <t>Se menciona verificación automatizada del usuario; no se detallan mecanismos específicos de autenticación de identidad.</t>
  </si>
  <si>
    <t>Verificación automática y publicación de resultados en blockchain para auditoría pública.</t>
  </si>
  <si>
    <t>Crypto Ballot: Safeguarding Democracy with Blockchain Voting</t>
  </si>
  <si>
    <t>Dr. S. Venkatramulu, Shreya Karimilla, Rishitha Reddy Gopu, Sowmith Reddy Arram, Naresh Badavath, Krishna Adithya Pannala</t>
  </si>
  <si>
    <t>Identifica deficiencias en sistemas tradicionales y promueve blockchain como solución confiable en términos de seguridad y transparencia.</t>
  </si>
  <si>
    <t>Implementación web desarrollada como sistema funcional; no se indica contexto académico.</t>
  </si>
  <si>
    <t>Uso de Ethereum, Solidity, Ganache; utiliza contratos inteligentes y estructura modular para asegurar seguridad, trazabilidad e inmutabilidad.</t>
  </si>
  <si>
    <t>Autenticación con Aadhar y Voter ID digitalmente verificados antes de permitir el voto.</t>
  </si>
  <si>
    <t>Auditoría mediante blockchain inmutable, resultados visibles para votantes y administradores.</t>
  </si>
  <si>
    <t>Cybersecurity and Electoral Processes. An Analysis of Block Chain Enabled Biometric Voter System and Risk Control in Kenya’s 2022 Electoral Process and the United States Election System Infrastructure</t>
  </si>
  <si>
    <t>Comparación con sistemas tradicionales destaca mejoras en transparencia y seguridad mediante el uso de blockchain y BVR en elecciones de Kenia y EE. UU.</t>
  </si>
  <si>
    <t>Sí, en el contexto académico se estudió el sistema keniano, pero no se presenta evaluación comparativa de desempeño.</t>
  </si>
  <si>
    <t>Se utilizó una arquitectura blockchain descentralizada con 46,229 nodos (puestos de votación). Técnicas incluyeron BVR y RTS cifrado.</t>
  </si>
  <si>
    <t>Autenticación biométrica basada en huellas y datos personales (PII); equilibrio entre identidad y anonimato no tratado explícitamente.</t>
  </si>
  <si>
    <t>Uso de registros digitales (Form 34A) como prueba y trazabilidad de los votos, apoyados por blockchain como libro mayor inmutable.</t>
  </si>
  <si>
    <t>Validación práctica en las elecciones generales de Kenia 2022. Se reportan vulnerabilidades, pero no pruebas controladas formales.</t>
  </si>
  <si>
    <t>Zhonghao Liu, Xinwei Zhang, Laphou Lao, Guyue Li, Bin Xiao</t>
  </si>
  <si>
    <t>Se argumenta que los sistemas tradicionales no cumplen simultáneamente con privacidad, auditabilidad, autenticación, corrección e irreusabilidad. DBE-voting sí.</t>
  </si>
  <si>
    <t>Usa doble blockchain (pública y privada) con almacenamiento híbrido on/off-chain. Implementado con Hyperledger Fabric.</t>
  </si>
  <si>
    <t>Registro biométrico offline (huellas, rostro) y autenticación en línea. Usa ring signatures para garantizar anonimato y autenticación.</t>
  </si>
  <si>
    <t>Permite verificación pública de votos y auditoría mediante blockchain pública; blockchain privada conserva identidad del votante.</t>
  </si>
  <si>
    <t>Sistema prototipo probado con throughput de 29 TPS. No se documentan pruebas en escenarios del mundo real.</t>
  </si>
  <si>
    <t>Devarsh Patel, Krushang Patel, Pranay Patel, Mrugendrasinh Rahevar, Martin Parmar, Ritesh Patel</t>
  </si>
  <si>
    <t>El sistema basado en blockchain mejora transparencia, privacidad y seguridad frente a métodos tradicionales.</t>
  </si>
  <si>
    <t>No aborda explícitamente contextos universitarios ni compara resultados de implementaciones.</t>
  </si>
  <si>
    <t>Utiliza blockchain descentralizado tipo Ethereum. Permite actualización del voto y votación remota con mecanismos criptográficos.</t>
  </si>
  <si>
    <t>Menciona autenticación mediante claves públicas y privadas, pero sin detalles claros sobre cómo se equilibra anonimato e identidad.</t>
  </si>
  <si>
    <t>Ledger inmutable y transparente asegura la auditabilidad y trazabilidad de los votos.</t>
  </si>
  <si>
    <t>Polepaka Sanjeeva, M. Sai Sathwik, G. SaiPrasad, G. Praneeth Reddy, Vijaylakshmi Sajwan, Bande Ganesh</t>
  </si>
  <si>
    <t>Se resalta que blockchain ofrece mayor transparencia, eficiencia y seguridad comparado con métodos tradicionales.</t>
  </si>
  <si>
    <t>No se identifican implementaciones en contextos académicos.</t>
  </si>
  <si>
    <t>Sistema basado en Ethereum con smart contracts y facial recognition como autenticación; plantea integración futura de biometría.</t>
  </si>
  <si>
    <t>Usa reconocimiento facial para autenticación, manteniendo privacidad mediante ocultamiento de identidad en la blockchain.</t>
  </si>
  <si>
    <t>Cada voto se registra como un bloque con ID de transacción; verifica mediante múltiples mineros.</t>
  </si>
  <si>
    <t>Pruebas se basan en simulaciones con datos ficticios. No se reportan pruebas reales.</t>
  </si>
  <si>
    <t>Lo-Yao Yeh, Jun-Qian Jian, Jen-Wei Hu</t>
  </si>
  <si>
    <t>Se plantea como alternativa más segura y transparente a métodos tradicionales mediante uso de blockchain, stealth addresses y contratos inteligentes.</t>
  </si>
  <si>
    <t>No se identifican implementaciones universitarias.</t>
  </si>
  <si>
    <t>Sistema basado en Ethereum y Web3; usa stealth addresses y ring signatures para seguridad, anonimato y unicidad del voto.</t>
  </si>
  <si>
    <t>Ring signatures y stealth addresses permiten anonimato con verificación de identidad sin necesidad de centralización.</t>
  </si>
  <si>
    <t>Tally automatizado mediante smart contract y posibilidad de auditoría sin comprometer privacidad.</t>
  </si>
  <si>
    <t>Sistema evaluado experimentalmente. No hay evidencia de pruebas en escenarios del mundo real.</t>
  </si>
  <si>
    <t>Jyoti Jadhav, Aniket Sonawane, Pournima Ghude, Sandip Pashte</t>
  </si>
  <si>
    <t>Aumenta la transparencia y seguridad mediante blockchain, validación distribuida y contratos inteligentes; se busca mejorar confianza pública.</t>
  </si>
  <si>
    <t>No se reporta aplicación en contextos universitarios.</t>
  </si>
  <si>
    <t>Utiliza blockchain con algoritmos de consenso adaptables y criptografía hash para evitar ataques del 51%.</t>
  </si>
  <si>
    <t>Autenticación mediante nombre, número de móvil y fotografía en vivo; verificación adicional por el administrador.</t>
  </si>
  <si>
    <t>Los votos quedan visibles públicamente y verificados en blockchain. Menciona trazabilidad para prevenir fraude.</t>
  </si>
  <si>
    <t>Información insuficiente sobre pruebas reales o validaciones experimentales.</t>
  </si>
  <si>
    <t>Joel Sanjeev Waniya, S Basil Xavier, Matthew Palmer, Shilpa Aarthi, G Jaspher W Kathrine</t>
  </si>
  <si>
    <t>El sistema mejora integridad, transparencia y confianza en el proceso electoral usando blockchain y biometría.</t>
  </si>
  <si>
    <t>No se evidencia aplicación en entornos académicos.</t>
  </si>
  <si>
    <t>Red privada blockchain, almacenamiento de votos cifrados y autenticación multifactorial incluyendo biometría.</t>
  </si>
  <si>
    <t>Autenticación biométrica (huellas, rostro), firma digital y verificación de dispositivo.</t>
  </si>
  <si>
    <t>Votos registrados y auditables en la cadena; se asegura la integridad mediante verificación distribuida.</t>
  </si>
  <si>
    <t>Sistema probado en entorno controlado, sin aplicación aún en condiciones del mundo real.</t>
  </si>
  <si>
    <t>Comparado con sistemas tradicionales, mejora transparencia y seguridad mediante descentralización, inmutabilidad y uso de biometría; propone blockchain como solución contra manipulación y ataques DDoS.</t>
  </si>
  <si>
    <t>No abordado en contexto universitario; no se mencionan pruebas aplicadas en universidades.</t>
  </si>
  <si>
    <t>Usa red blockchain pública con técnicas de hashing (SHA-256) y contratos inteligentes; aborda desafíos de seguridad y anonimato con almacenamiento distribuido y autenticación biométrica.</t>
  </si>
  <si>
    <t>Autenticación basada en tarjeta MEC y biometría (huellas y reconocimiento facial), combinando verificación en nube pública y privada.</t>
  </si>
  <si>
    <t>Propone auditoría mediante almacenamiento en blockchain y hash de datos; se menciona trazabilidad y verificación de la validez de los votos.</t>
  </si>
  <si>
    <t>Información insuficiente sobre validaciones en escenarios del mundo real.</t>
  </si>
  <si>
    <t>Rishikesh Choudhari, M. Shivakumar, Shreyas Nandavar, Shruti Maigur, Saroja V. Siddamal, Suneeta V. Budihal, Shrishail M. Pattanshetti</t>
  </si>
  <si>
    <t>Comparado con sistemas tradicionales, mejora privacidad, integridad y evita manipulaciones mediante contratos inteligentes y validación distribuida.</t>
  </si>
  <si>
    <t>No aborda implementaciones en contextos académicos o universitarios.</t>
  </si>
  <si>
    <t>Utiliza Ethereum, SHA-256, contratos inteligentes y técnicas de cifrado (RSA, AES256). Aborda anonimato y seguridad con llaves públicas/privadas y biometría.</t>
  </si>
  <si>
    <t>Usa inicio de sesión, verificación facial y autenticación con llaves; en algunos casos se menciona firma digital y biometría.</t>
  </si>
  <si>
    <t>Verificación mediante hash y firmas digitales. Auditoría a través de trazabilidad en la cadena y mecanismos de verificación pública.</t>
  </si>
  <si>
    <t>Pruebas mayoritariamente simuladas; no se mencionan escenarios reales con usuarios finales.</t>
  </si>
  <si>
    <t>Aneta Poniszewska-Marańda, Stanislaw Rojek, Michal Pawlak</t>
  </si>
  <si>
    <t>Mejora la transparencia y previene manipulaciones al permitir verificación independiente de votos en la red blockchain privada.</t>
  </si>
  <si>
    <t>Aplicado en contexto universitario: elección de rector; ejemplo concreto de implementación académica.</t>
  </si>
  <si>
    <t>Usa red Hyperledger Fabric, contratos inteligentes (chaincode) y consenso determinista; protege privacidad y dificulta doble voto.</t>
  </si>
  <si>
    <t>Autenticación mediante código e ID de votación; no emplea biometría.</t>
  </si>
  <si>
    <t>Auditoría por número de transacción individual; historial de votos accesible en blockchain.</t>
  </si>
  <si>
    <t>Aplicación efectiva en elecciones reales dentro de una universidad (pequeña escala).</t>
  </si>
  <si>
    <t>Comparado con sistemas tradicionales, ofrece mayor seguridad, integridad, y conveniencia para votación remota mediante Ethereum y contratos inteligentes.</t>
  </si>
  <si>
    <t>No aborda explícitamente aplicaciones en contextos universitarios.</t>
  </si>
  <si>
    <t>Ethereum Blockchain; aborda seguridad mediante verificación biométrica y validación por nodos.</t>
  </si>
  <si>
    <t>OTP y verificación biométrica (huella dactilar y rostro) para equilibrar identidad y anonimato.</t>
  </si>
  <si>
    <t>Verificación de votos mediante blockchain y contratos inteligentes; evita voto múltiple.</t>
  </si>
  <si>
    <t>No se presentan pruebas de implementación en escenarios reales.</t>
  </si>
  <si>
    <t>VoteChain mejora privacidad, transparencia, escalabilidad y confianza en comparación con sistemas tradicionales y blockchain existentes.</t>
  </si>
  <si>
    <t>Propuesta adaptada a Palestina; no se reporta aplicación en contextos académicos.</t>
  </si>
  <si>
    <t>Usa blockchain privada, contratos inteligentes, SHA-256, firmas de curva elíptica; enfrenta desafíos de privacidad, escalabilidad y seguridad.</t>
  </si>
  <si>
    <t>Integra ZKP y cifrado homomórfico para mantener anonimato y permitir verificación.</t>
  </si>
  <si>
    <t>Auditoría pública sin revelar identidad; integridad reforzada mediante técnicas criptográficas.</t>
  </si>
  <si>
    <t>Simulaciones y pruebas de carga para validar escalabilidad, pero no se detalla aplicación real.</t>
  </si>
  <si>
    <t>DemocracyGuard: Blockchain‐based secure voting framework for digital democracy</t>
  </si>
  <si>
    <t>Mritunjay Shall Peelam, Gaurav Kumar, Kunjan Shah, Vinay Chamola</t>
  </si>
  <si>
    <t>Ofrece mayor transparencia y resistencia a manipulación en comparación con EVM tradicionales.</t>
  </si>
  <si>
    <t>No especifica implementación en entornos académicos.</t>
  </si>
  <si>
    <t>Basado en Ethereum con contratos inteligentes; incluye reconocimiento facial y cifrado avanzado.</t>
  </si>
  <si>
    <t>Reconocimiento facial con Azure Face API como método de autenticación; alto control de identidad.</t>
  </si>
  <si>
    <t>Verificación pública a través de blockchain, resultados verificables y auditables.</t>
  </si>
  <si>
    <t>Incluye estudio de caso y análisis comparativo, pero sin validación en escenarios reales.</t>
  </si>
  <si>
    <t>Se argumenta mayor seguridad y menor costo organizacional frente a sistemas tradicionales.</t>
  </si>
  <si>
    <t>Ethereum público; utiliza contratos inteligentes y PoW/PoS; protege contra manipulación y duplicación.</t>
  </si>
  <si>
    <t>No se detalla explícitamente autenticación de votantes.</t>
  </si>
  <si>
    <t>Transacciones verificadas en blockchain; alta resistencia a manipulación.</t>
  </si>
  <si>
    <t>Probado en red de pruebas Rinkeby; sin pruebas reales a gran escala.</t>
  </si>
  <si>
    <t>Más transparente y seguro que métodos manuales para elecciones institucionales.</t>
  </si>
  <si>
    <t>Sí, orientado a elecciones institucionales/universitarias; énfasis en usabilidad y resultados automáticos.</t>
  </si>
  <si>
    <t>Ethereum con MetaMask y Ganache; registro descentralizado y contratos inteligentes para votación segura.</t>
  </si>
  <si>
    <t>Registro con ID único y wallet MetaMask; control de identidad por parte del administrador.</t>
  </si>
  <si>
    <t>Resultados automáticos y verificables al finalizar votación; blockchain evita alteraciones.</t>
  </si>
  <si>
    <t>Diseñado para contextos reales pequeños; sin evidencia de pruebas en escenarios reales de gran escala.</t>
  </si>
  <si>
    <t>Dr. Sujatha Jamuna Anand, Dr. S.V. Priya, C. Dineshkumar, M. Karthikeyan, M. Kanishkar</t>
  </si>
  <si>
    <t>El sistema basado en blockchain e IoT mostró mayor transparencia, seguridad y confianza a lo largo de cinco años, con una alta participación (82%) y satisfacción de los usuarios.</t>
  </si>
  <si>
    <t>Usa plataformas como Hyperledger Fabric o Ethereum (no se especifica cuál en la implementación final). Se emplean contratos inteligentes, dispositivos IoT como escáneres biométricos, y mecanismos de cifrado para anonimato y verificación.</t>
  </si>
  <si>
    <t>Utiliza autenticación biométrica basada en huella dactilar conectada al sistema Aadhaar para garantizar identidad sin comprometer anonimato.</t>
  </si>
  <si>
    <t>Verificación mediante contratos inteligentes y pruebas de penetración regulares. Registro inmutable de votos en blockchain.</t>
  </si>
  <si>
    <t>Sí. El sistema fue probado durante cinco años, mostrando resiliencia y mejorando la participación ciudadana, seguridad y accesibilidad.</t>
  </si>
  <si>
    <t>Se enfoca en privacidad y equidad mediante firmas en anillo y direcciones ocultas, en contraste con la menor privacidad de sistemas tradicionales.</t>
  </si>
  <si>
    <t>Usa Hyperledger Fabric, contratos inteligentes en Go, firmas en anillo y direcciones ocultas para anonimato, evitando doble voto con imágenes clave.</t>
  </si>
  <si>
    <t>Se usa firma en anillo de un solo uso para asegurar el anonimato del votante, evitando vinculación con su voto.</t>
  </si>
  <si>
    <t>Blockchain garantiza inmutabilidad, trazabilidad y transparencia; uso de direcciones ocultas permite verificación sin revelar identidades.</t>
  </si>
  <si>
    <t>No se mencionan pruebas en escenarios del mundo real, solo implementación técnica y pruebas funcionales.</t>
  </si>
  <si>
    <t>Sistema diseñado para superar problemas de manipulación de datos y verificación difíciles en métodos tradicionales. Propone verificabilidad y separación de identidad y voto.</t>
  </si>
  <si>
    <t>Usa Ethereum modificado, contratos inteligentes en Solidity y criptografía homomórfica con ElGamal, ECDSA y curvas elípticas para asegurar privacidad y verificación.</t>
  </si>
  <si>
    <t>Registro con app móvil, verificación en sitio, firma digital, y codificación de voto sin relación directa con el votante (desacoplamiento).</t>
  </si>
  <si>
    <t>Pruebas de integridad mediante firmas digitales y almacenamiento cifrado; auditoría y verificabilidad de votos garantizada por blockchain.</t>
  </si>
  <si>
    <t>Sistema prototipo implementado con pruebas funcionales; no se reportan validaciones en contextos reales amplios.</t>
  </si>
  <si>
    <t>Comparación explícita con métodos tradicionales destaca ventajas en privacidad, velocidad y accesibilidad; Algorand resuelve la 'trilema' de seguridad, escalabilidad y descentralización.</t>
  </si>
  <si>
    <t>Usa blockchain pública con consenso Pure Proof-of-Stake (PPoS) en Algorand. Se aplican firmas criptográficas, VRF y claves públicas/privadas para proteger privacidad y garantizar verificación.</t>
  </si>
  <si>
    <t>Se aplican mecanismos de verificación de identidad digital (registro y autenticación) sin comprometer el anonimato mediante claves asimétricas y procesos encriptados.</t>
  </si>
  <si>
    <t>La trazabilidad y verificación pública en blockchain permite auditoría completa del proceso. Algorand minimiza bifurcaciones y garantiza integridad.</t>
  </si>
  <si>
    <t>No se menciona una prueba en entorno real, aunque se analiza la factibilidad técnica y su implementación.</t>
  </si>
  <si>
    <t>Mejora sobre sistemas tradicionales mediante uso de blockchain para trazabilidad y transparencia, y cifrado híbrido para seguridad.</t>
  </si>
  <si>
    <t>Usa blockchain y cifrado híbrido con ChaCha20-Poly1305 (simbólico) y ElGamal (asimétrico). Protocolo descentralizado sin autoridad central. Aborda desafíos de verificación, anonimato y seguridad.</t>
  </si>
  <si>
    <t>Se usa autenticación multifactor (VoterID + OTP), garantizando identidad del votante sin exponer el contenido del voto.</t>
  </si>
  <si>
    <t>Cada transacción es firmada y registrada en blockchain con capacidad de auditoría pública. El descifrado usa criptografía umbral.</t>
  </si>
  <si>
    <t>Se sugiere como aplicable en contextos reales africanos, pero no se reportan pruebas reales ejecutadas.</t>
  </si>
  <si>
    <t>Hemlata Wamanrao Kohad, Sunil Kumar, Asha Ambhaikar</t>
  </si>
  <si>
    <t>Compara con modelos tradicionales en cuanto a QoS, destacando mejoras en transparencia, seguridad y resiliencia mediante blockchain y sidechains.</t>
  </si>
  <si>
    <t>Información insuficiente sobre aplicaciones en contextos académicos o universitarios.</t>
  </si>
  <si>
    <t>Usa sidechains con algoritmos genéticos y contratos inteligentes sobre Ethereum. Aborda desafíos de escalabilidad, retraso y costos de almacenamiento.</t>
  </si>
  <si>
    <t>Menciona autenticación pero no describe métodos específicos de verificación de identidad o anonimato.</t>
  </si>
  <si>
    <t>Utiliza blockchain y contratos inteligentes para asegurar trazabilidad, inmutabilidad y auditoría, pero no detalla métodos de verificación específicos.</t>
  </si>
  <si>
    <t>Sí se realizaron pruebas en escenarios de votación a pequeña, mediana y gran escala; se reportan mejoras en desempeño frente a modelos comparativos.</t>
  </si>
  <si>
    <t>R. Shashidhara, M. Indushree, N. S. Sneha</t>
  </si>
  <si>
    <t>Plantea que los sistemas tradicionales fallan en privacidad e integridad; el modelo blockchain propuesto garantiza seguridad y privacidad.</t>
  </si>
  <si>
    <t>No aborda específicamente contextos académicos o universitarios.</t>
  </si>
  <si>
    <t>Utiliza blockchain pública, contratos inteligentes y mecanismos de cifrado para asegurar anonimato y resistencia a alteraciones.</t>
  </si>
  <si>
    <t>Menciona problemas de anonimato con sistemas basados en Tor; propone alternativas más privadas pero sin detalle técnico de autenticación.</t>
  </si>
  <si>
    <t>Blockchain garantiza integridad mediante registro inmutable, pero no se detallan mecanismos explícitos de auditoría.</t>
  </si>
  <si>
    <t>No aborda pruebas en escenarios reales o simulaciones a escala.</t>
  </si>
  <si>
    <t>Se destaca la mejora de confianza y transparencia respecto a métodos tradicionales mediante uso de blockchain y Polygon.</t>
  </si>
  <si>
    <t>Menciona elecciones estudiantiles universitarias (NEAR Protocol) como inspiración, pero no desarrolla implementación académica propia.</t>
  </si>
  <si>
    <t>Usa blockchain Polygon, Solidity y Next.js; aborda seguridad, privacidad y autenticidad con énfasis en experiencia de usuario.</t>
  </si>
  <si>
    <t>Incluye autenticación con Metamask y llaves privadas; se asegura el acceso único, pero no discute explícitamente anonimato.</t>
  </si>
  <si>
    <t>Se menciona registro inmutable en blockchain como medio de auditoría, sin detallar herramientas específicas.</t>
  </si>
  <si>
    <t>Sistema probado funcionalmente; no se especifican pruebas a gran escala o comparativas reales.</t>
  </si>
  <si>
    <t>Comparación crítica con sistemas tradicionales, mejorando en seguridad, privacidad, inclusividad y confianza pública.</t>
  </si>
  <si>
    <t>No menciona aplicaciones académicas concretas.</t>
  </si>
  <si>
    <t>IoT, autenticación biométrica, almacenamiento blockchain descentralizado; énfasis en privacidad y accesibilidad.</t>
  </si>
  <si>
    <t>Uso de biometría (huella digital) y dispositivos IoT; equilibra autenticidad y anonimato cifrando los datos personales.</t>
  </si>
  <si>
    <t>Registro público inalterable y trazabilidad en blockchain; se enfatiza auditoría descentralizada.</t>
  </si>
  <si>
    <t>Sistema aún en fase de desarrollo; sin pruebas empíricas publicadas.</t>
  </si>
  <si>
    <t>Saurabh Singh, Alisha Singh, Shivam Verma, Rajendra Kumar Dwivedi</t>
  </si>
  <si>
    <t>Critica falta de confianza en sistemas actuales; destaca inmutabilidad y descentralización como ventajas clave del blockchain.</t>
  </si>
  <si>
    <t>Utiliza contratos inteligentes sobre Ethereum, nodos por distrito y bootnodes; promueve privacidad, descentralización y verificación.</t>
  </si>
  <si>
    <t>Autenticación basada en ID digital pero sin integración con fuentes nacionales públicas; anonimato garantizado por diseño.</t>
  </si>
  <si>
    <t>Smart contracts y almacenamiento inmutable garantizan trazabilidad; sin mención de herramientas específicas de verificación.</t>
  </si>
  <si>
    <t>Sistema diseñado pero no probado en contextos reales o simulaciones a escala.</t>
  </si>
  <si>
    <t>Supera sistemas tradicionales mediante votación autocomputable, eliminando dependencia de autoridades confiables; asegura transparencia, seguridad y privacidad mediante contratos inteligentes.</t>
  </si>
  <si>
    <t>No se reporta aplicación en entornos universitarios; el enfoque es general y orientado a votaciones a gran escala.</t>
  </si>
  <si>
    <t>Usa blockchain Ethereum, cifrado ElGamal, pruebas de conocimiento cero y Group Encryption Scheme para abordar desafíos de seguridad, anonimato y verificación.</t>
  </si>
  <si>
    <t>No se explicita un método de autenticación de votantes; se enfoca en el anonimato y la seguridad de los votos durante el conteo y verificación.</t>
  </si>
  <si>
    <t>Incluye verificación universal, autocomputabilidad y ausencia de autoridad confiable; mecanismos criptográficos permiten auditoría de cualquier entidad.</t>
  </si>
  <si>
    <t>Evaluado mediante simulaciones; considerado apto para votaciones a gran escala, pero sin pruebas en escenarios reales reportadas.</t>
  </si>
  <si>
    <t>Destaca beneficios frente a métodos tradicionales: inmutabilidad, transparencia, ahorro de tiempo y costos, y resistencia al fraude mediante hash seguro.</t>
  </si>
  <si>
    <t>No se menciona aplicación en contextos académicos; propuesta es conceptual con enfoque nacional.</t>
  </si>
  <si>
    <t>Se basa en una red blockchain descentralizada usando hash seguro para cada bloque; se enfoca en la trazabilidad y seguridad.</t>
  </si>
  <si>
    <t>Autenticación propuesta mediante clave privada del votante y canales seguros, aunque no se detalla el proceso técnico.</t>
  </si>
  <si>
    <t>Blockchain sirve como registro inmutable; cada transacción puede ser verificada; sin detalles técnicos profundos sobre auditoría.</t>
  </si>
  <si>
    <t>No se reportan pruebas en escenarios reales; diseño es propuesto como solución conceptual.</t>
  </si>
  <si>
    <t>Busca mejorar integridad y reducir disputas en sistemas tradicionales mediante e-voting soportado en blockchain y base de datos nacional (NADRA).</t>
  </si>
  <si>
    <t>Propuesta específica para el contexto electoral pakistaní; no hay evidencia de aplicación en escenarios académicos.</t>
  </si>
  <si>
    <t>Usa tecnología de contabilidad distribuida, con conexión a NADRA para validación de identidad; énfasis en auditoría y privacidad.</t>
  </si>
  <si>
    <t>Autenticación basada en base de datos nacional NADRA; garantiza validez del votante pero no anonimato completo.</t>
  </si>
  <si>
    <t>Sistema auditable por votantes y autoridades, permite recuento y validación pública gracias al diseño distribuido.</t>
  </si>
  <si>
    <t>Validado por simulación en una región específica (PS-26 Khairpur-1); no probado en contextos reales amplios.</t>
  </si>
  <si>
    <t>A decentralized, secure, and transparent blockchain-enabled E-voting for Indian elections based on UIDAI Aadhar Identification</t>
  </si>
  <si>
    <t>Compara ampliamente los sistemas tradicionales con la propuesta blockchain, destacando mejoras en seguridad, transparencia y confianza a través de características como la inmutabilidad, la descentralización y la ausencia de terceros confiables.</t>
  </si>
  <si>
    <t>Propuesta orientada al contexto electoral de la India; no se reportan resultados aplicados en contextos universitarios ni métricas de desempeño comparativo.</t>
  </si>
  <si>
    <t>Utiliza red blockchain distribuida, registros inmutables y carteras con monedas para emitir votos; aborda problemas de seguridad y anonimato con verificación vía Aadhar.</t>
  </si>
  <si>
    <t>Autenticación mediante el sistema nacional Aadhar, proporcionando identidad fuerte pero con implicaciones sobre el anonimato parcial del votante.</t>
  </si>
  <si>
    <t>Uso de blockchain como libro contable inmutable y público, lo cual permite auditoría abierta y validación por nodos; sin detalles específicos de mecanismos criptográficos adicionales.</t>
  </si>
  <si>
    <t>No se mencionan pruebas en escenarios reales; aplicación es conceptual para el contexto nacional indio.</t>
  </si>
  <si>
    <t>El protocolo mejora la eficiencia y seguridad respecto a sistemas tradicionales al permitir el conteo homomórfico y firmar-encriptar los votos para garantizar integridad y anonimato.</t>
  </si>
  <si>
    <t>No se especifican aplicaciones en universidades; propuesta es general para votación electrónica segura y eficiente.</t>
  </si>
  <si>
    <t>Implementa blockchain con signcryption homomórfico que combina cifrado y firma en un solo paso; permite anonimato, agregación y verificación.</t>
  </si>
  <si>
    <t>No se especifica el mecanismo exacto de autenticación de votantes; se enfoca en confidencialidad y verificación de votos.</t>
  </si>
  <si>
    <t>Permite verificación de resultados mediante homomorphic tally y blockchain como tablero público de auditoría.</t>
  </si>
  <si>
    <t>No reporta pruebas en contextos reales; enfoque es teórico y basado en arquitectura criptográfica propuesta.</t>
  </si>
  <si>
    <t>Se destacan las ventajas sobre sistemas tradicionales, particularmente en escalabilidad, seguridad y resistencia a ataques. Se resalta la descentralización frente a sistemas anteriores como EVMs.</t>
  </si>
  <si>
    <t>No aborda implementaciones específicas en contextos académicos o universitarios ni reporta resultados empíricos.</t>
  </si>
  <si>
    <t>Propone blockchain con sharding, interoperabilidad y mecanismo de consenso personalizado. Aborda anonimato mediante criptografía, seguridad con contratos inteligentes, y verificación mediante trazabilidad en tiempo real.</t>
  </si>
  <si>
    <t>Emplea sensores IoT (como reconocimiento facial y tarjetas inteligentes) para autenticar votantes. Se menciona el reto del balance entre privacidad y verificación, pero no se detalla cómo se preserva el anonimato.</t>
  </si>
  <si>
    <t>Se menciona la trazabilidad en tiempo real y la inmutabilidad del blockchain como formas de verificación, pero no se detalla un mecanismo de auditoría independiente.</t>
  </si>
  <si>
    <t>No se reportan pruebas en escenarios reales; se enfoca en el diseño conceptual del sistema y su escalabilidad potencial.</t>
  </si>
  <si>
    <t>El artículo compara brevemente los sistemas tradicionales (boleta en papel y EVM) con el sistema propuesto basado en blockchain, destacando mejoras en transparencia, seguridad y confianza al eliminar la dependencia de una autoridad central y aprovechar criptografía, Merkle trees y contratos inteligentes.</t>
  </si>
  <si>
    <t>No se reportan implementaciones en contextos académicos o universitarios ni métricas de evaluación comparativa que permitan determinar resultados.</t>
  </si>
  <si>
    <t>Utiliza blockchain con contratos inteligentes, Merkle trees y un mecanismo de consenso eficiente (sin especificar). Aborda seguridad, anonimato y verificación mediante IoT, cifrado, descentralización y trazabilidad.</t>
  </si>
  <si>
    <t>El sistema emplea autenticación biométrica a través de sensores IoT. No se detalla cómo se garantiza el anonimato tras la autenticación.</t>
  </si>
  <si>
    <t>Propone trazabilidad mediante blockchain y recibos de votación para los votantes, pero no detalla mecanismos técnicos de auditoría o verificación pública.</t>
  </si>
  <si>
    <t>No se realizaron pruebas en escenarios reales, solo se menciona reducción del tiempo computacional respecto a métodos anteriores sin evidencia experimental clara.</t>
  </si>
  <si>
    <t>Raya AlAbri, Abdul Khalique Shaikh, Saqib Ali, Ali Hamad Al-Badi</t>
  </si>
  <si>
    <t>El estudio contrasta sistemas tradicionales con el sistema basado en blockchain, destacando transparencia, seguridad, fiabilidad y trazabilidad como ventajas clave.</t>
  </si>
  <si>
    <t>No reporta aplicaciones directas en contextos académicos o universitarios; el enfoque es conceptual y nacional.</t>
  </si>
  <si>
    <t>Se basa en Hyperledger, destaca el uso de mecanismos de consenso y estructuras de bloques seguras. Se centra en garantizar autenticidad, integridad y privacidad.</t>
  </si>
  <si>
    <t>Describe procesos de autenticación robusta, pero no detalla métodos específicos ni cómo se garantiza el anonimato.</t>
  </si>
  <si>
    <t>El sistema propuesto permite trazabilidad y validación por medio del ledger inmutable, pero no especifica mecanismos concretos de auditoría.</t>
  </si>
  <si>
    <t>No se han realizado pruebas experimentales en escenarios reales; se enfoca en el diseño teórico del marco propuesto.</t>
  </si>
  <si>
    <t>Putra Roskhairul Fitri Bin Kaha, Moon-Gul Lee, Syarifah Bahiyah Rahayu, Ahmad Lutfi Ahmad Lokman, Andrianto Arfan Wardhana, Norsyahida Noor Azmi</t>
  </si>
  <si>
    <t>Resalta cómo el enfoque blockchain mejora transparencia, privacidad e integridad frente a sistemas electrónicos previos, especialmente en cuanto a trazabilidad y resistencia a la manipulación.</t>
  </si>
  <si>
    <t>No se enfoca en un contexto académico de aplicación ni se reportan resultados de desempeño en contextos reales.</t>
  </si>
  <si>
    <t>Utiliza contratos inteligentes y blockchain como libro mayor distribuido para garantizar integridad y transparencia. No se especifica tipo de red blockchain ni detalles de implementación.</t>
  </si>
  <si>
    <t>Menciona autenticación multifactorial, cifrado de extremo a extremo y privacidad del votante, pero no se detallan mecanismos específicos de preservación del anonimato.</t>
  </si>
  <si>
    <t>Incluye mecanismos de verificación y auditoría basados en inmutabilidad del blockchain, pero no se especifica implementación técnica ni validación empírica.</t>
  </si>
  <si>
    <t>No se presentan pruebas reales ni simulaciones experimentales. Se limita al diseño conceptual del sistema.</t>
  </si>
  <si>
    <t>G. Lakshmi Bhavani, Sai Parichit Akula, M. Ramu, S. Gomathi, Sonali Gupta, Aryamaan Yadav</t>
  </si>
  <si>
    <t>El artículo resalta cómo el enfoque blockchain en entornos inteligentes mejora la seguridad y resistencia frente a ataques como DoS y manipulación de datos, en comparación con sistemas tradicionales.</t>
  </si>
  <si>
    <t>No aplica en contextos académicos o universitarios. Se enfoca en ciudades inteligentes.</t>
  </si>
  <si>
    <t>Usa IoT combinado con blockchain para mitigar ataques y asegurar la integridad de los votos. Se mencionan medidas contra dispositivos maliciosos y manipulación.</t>
  </si>
  <si>
    <t>Se menciona la autenticación mediante sensores inteligentes conectados por IoT, pero no se especifica el manejo del anonimato.</t>
  </si>
  <si>
    <t>Propone monitoreo y trazabilidad con blockchain para evitar alteraciones, aunque sin especificar auditorías externas o públicas.</t>
  </si>
  <si>
    <t>Realiza pruebas de validación frente a amenazas como DoS/DDoS y mide tiempos de respuesta, pero no se aplican pruebas en procesos electorales reales.</t>
  </si>
  <si>
    <t>Proporciona mayor transparencia, autenticación segura, verificación del voto y prevención de falsificación en comparación con sistemas tradicionales.</t>
  </si>
  <si>
    <t>Uso de blockchain con contratos inteligentes y API REST. Garantiza secreto, autenticación y prevención de falsificación.</t>
  </si>
  <si>
    <t>Utiliza certificados digitales para autenticación y separación entre autenticación y detalles del voto.</t>
  </si>
  <si>
    <t>Verificación de boletas al 100%, auditoría mediante blockchain, pruebas por entidad externa.</t>
  </si>
  <si>
    <t>Validación de rendimiento en pruebas externas con métricas TPS (lectura, escritura, autenticación).</t>
  </si>
  <si>
    <t>Ofrece mayor seguridad y veracidad mediante blockchain. Supera limitaciones de transparencia de sistemas tradicionales.</t>
  </si>
  <si>
    <t>Utiliza Hyperledger Fabric. Información como rostro, huella y número de identificación es almacenada.</t>
  </si>
  <si>
    <t>Usa autenticación multifactorial: huella digital, número de identificación y reconocimiento facial.</t>
  </si>
  <si>
    <t>La verificación se realiza dentro del sistema mediante almacenamiento de transacciones en blockchain.</t>
  </si>
  <si>
    <t>Mejora transparencia y confianza mediante blockchain; reduce errores y manipulación de sistemas tradicionales.</t>
  </si>
  <si>
    <t>Se menciona BroncoVote como caso aplicado a universidad.</t>
  </si>
  <si>
    <t>Red Ethereum privada con Hyperledger Besu; consenso Proof-of-Authority.</t>
  </si>
  <si>
    <t>Asegura anonimato y privacidad del votante, aunque sin detalles precisos de autenticación.</t>
  </si>
  <si>
    <t>Proporciona verificación robusta basada en blockchain y contratos inteligentes.</t>
  </si>
  <si>
    <t>Aplicación a pequeña escala con proyección de escalabilidad; no pruebas amplias en contextos reales.</t>
  </si>
  <si>
    <t>Edmore Muyambo, Stacey Omeleze Baror</t>
  </si>
  <si>
    <t>Propone transparencia total y prevención de fraude mediante reconciliación forense digital.</t>
  </si>
  <si>
    <t>Utiliza blockchain para trazabilidad y almacenamiento descentralizado. Se basa en tokens.</t>
  </si>
  <si>
    <t>Usa autenticación previa al voto y verificación contra padrón; sin detalle técnico profundo.</t>
  </si>
  <si>
    <t>Modelo de reconciliación forense entre dos repositorios (independiente y oficial).</t>
  </si>
  <si>
    <t>No reporta pruebas en contextos reales; validación es conceptual y simulada.</t>
  </si>
  <si>
    <t>Giddaluru Somasekhar, Sreedhar Jinka, Chinna K. Kanekal, Anusha Marouthu</t>
  </si>
  <si>
    <t>Se enfoca en resolver manipulación, errores y falta de confianza; mayor transparencia con blockchain e IPFS.</t>
  </si>
  <si>
    <t>Uso de IPFS para almacenamiento y pBFT para consenso. Sistema descentralizado con smart contracts.</t>
  </si>
  <si>
    <t>Integra autenticación biométrica (huellas, claves criptográficas).</t>
  </si>
  <si>
    <t>Incluye mecanismos de verificación y validación de votos usando hashes e IPFS.</t>
  </si>
  <si>
    <t>Valida el sistema con pruebas de escalabilidad y latencia en entorno de laboratorio.</t>
  </si>
  <si>
    <t>Muhammad ElSheikh, Amr M. Youssef</t>
  </si>
  <si>
    <t>Se compara con soluciones anteriores en términos de escalabilidad, privacidad y ausencia de disputas, destacando ventajas frente a otros modelos Ethereum al mantener descentralización, transparencia y eficiencia.</t>
  </si>
  <si>
    <t>Utiliza zk-SNARKs y la blockchain de Ethereum. Las operaciones se realizan off-chain y se verifican on-chain, mejorando escalabilidad y seguridad sin comprometer el anonimato.</t>
  </si>
  <si>
    <t>Se basa en claves privadas y pruebas de conocimiento cero. No usa mecanismos de identidad vinculada; asegura anonimato mediante cifrado y pruebas zk.</t>
  </si>
  <si>
    <t>Implementa verificación con zk-SNARKs para certificar votos cifrados y resultados, manteniendo la verificabilidad sin intervención de terceros.</t>
  </si>
  <si>
    <t>Validado experimentalmente mediante prototipos en Ethereum, mostrando reducción del gas y pruebas escalables con distintos números de votantes.</t>
  </si>
  <si>
    <t>Comparado con el sistema tradicional, resalta beneficios como inmutabilidad, transparencia, rapidez en resultados y reducción de costos, aunque con limitaciones en privacidad y escalabilidad.</t>
  </si>
  <si>
    <t>Implementado sobre Ethereum con Ganache, MetaMask y algoritmo de hash Dagger. Asegura privacidad y resistencia a manipulaciones, pero reconoce desafíos en escalabilidad.</t>
  </si>
  <si>
    <t>Utiliza ID único (como Aadhar), autenticación OTP y verificación facial para garantizar la identidad sin comprometer el voto individual.</t>
  </si>
  <si>
    <t>Realiza análisis estadístico de transacciones en blockchain, aunque no detalla mecanismos de auditoría formales.</t>
  </si>
  <si>
    <t>Incluye pruebas en red de prueba con herramientas como Ganache y MetaMask, pero no se reportan pruebas a gran escala o en entornos reales.</t>
  </si>
  <si>
    <t>DVTChain: A blockchain-based decentralized mechanism to ensure the security of digital voting system</t>
  </si>
  <si>
    <t>Syada Tasmia Alvi, Mohammed Nasir Uddin, Linta Islam, Sajib Ahamed</t>
  </si>
  <si>
    <t>Plantea mejoras sobre sistemas tradicionales y digitales al usar blockchain para garantizar anonimato, privacidad, verificabilidad, movilidad, integridad y equidad.</t>
  </si>
  <si>
    <t>No reporta casos aplicados en universidades, aunque menciona limitaciones de implementación general.</t>
  </si>
  <si>
    <t>Desarrollado sobre Ethereum 2.0, con contratos inteligentes en Solidity. Utiliza hashes para preservar identidad y anonimato de votos.</t>
  </si>
  <si>
    <t>Identidad protegida mediante hash y verificación por smart contracts. Voto permanece cifrado hasta el final de la elección.</t>
  </si>
  <si>
    <t>Cualquier votante puede verificar su voto al finalizar el proceso. Garantiza integridad mediante encriptación y estructura blockchain.</t>
  </si>
  <si>
    <t>Realiza pruebas de rendimiento y seguridad sobre red local. No incluye validaciones en ambientes reales de votación masiva.</t>
  </si>
  <si>
    <t>Suganthi N, Gokul S, Veena K, Shravanth E</t>
  </si>
  <si>
    <t>Propone ventajas sobre métodos tradicionales: privacidad, auditabilidad y flexibilidad, pero identifica limitaciones en escalabilidad y procesamiento a gran escala.</t>
  </si>
  <si>
    <t>Utiliza blockchain con enfoque en Ethereum y contratos inteligentes; mejora privacidad pero enfrenta dificultades para manejar muchos usuarios simultáneamente.</t>
  </si>
  <si>
    <t>No detalla mecanismos de autenticación específicos, solo menciona objetivos de asegurar privacidad e integridad.</t>
  </si>
  <si>
    <t>Destaca inmutabilidad de blockchain como base para la verificación, pero no describe técnicas concretas de auditoría.</t>
  </si>
  <si>
    <t>No reporta validaciones experimentales reales ni pruebas a gran escala; menciona solo potenciales beneficios.</t>
  </si>
  <si>
    <t>Reineir S. Duran, Charven B. Balbon, Justine Zenon E. Balmes, Pol Brian G. Castro, Unice G. Lopez, Ma. Elena A. Noriega, Orland D. Tubola</t>
  </si>
  <si>
    <t>Sistema estudiantil basado en Ethereum mejora integridad, transparencia y seguridad frente a métodos tradicionales; se enfoca en problemas prácticos de elecciones estudiantiles.</t>
  </si>
  <si>
    <t>Aplicado en elecciones de gobierno estudiantil, con resultados positivos en usabilidad y transparencia.</t>
  </si>
  <si>
    <t>Desarrollado con Ethereum, IPFS, MetaMask y smart contracts; aborda distribución y almacenamiento seguro, aunque no detalla mitigaciones técnicas ante ataques.</t>
  </si>
  <si>
    <t>Emplea MetaMask y verificación previa del administrador, pero no explica técnicas explícitas de autenticación con balance identidad-anonimato.</t>
  </si>
  <si>
    <t>Registra votos en IPFS y blockchain, permitiendo verificación pública y resultados confiables sin autoridad central.</t>
  </si>
  <si>
    <t>Validado en prueba piloto en contexto universitario; muestra efectividad en entorno controlado pero no se informa escalabilidad a mayor escala.</t>
  </si>
  <si>
    <t>Suman Majumder, Sangram Ray, Dipanwita Sadhukhan, Mou Dasgupta, Ashok Kumar Das, Youngho Park</t>
  </si>
  <si>
    <t>El sistema propuesto mejora significativamente la transparencia, seguridad y confianza al usar blockchain privada Exonum, consenso híbrido (PBFT + RAFT), y criptografía ECC con zero-knowledge proof. Se validó formalmente e informalmente frente a ataques conocidos.</t>
  </si>
  <si>
    <t>No se menciona un contexto académico o universitario específico para su implementación. Está orientado a aplicaciones generales de voto electrónico.</t>
  </si>
  <si>
    <t>Usa Exonum (blockchain privada), consenso híbrido RAFT-PBFT, ECC y protocolo de conocimiento cero. Aborda seguridad, anonimato, verificación y resistencia a múltiples ataques (modelo Dolev-Yao y Canetti-Krawczyk).</t>
  </si>
  <si>
    <t>Usa autenticación basada en certificados digitales (idemix), claves públicas y protocolo de conocimiento cero. Preserva anonimato con blind signature.</t>
  </si>
  <si>
    <t>Auditorías mediante nodos auditores que mantienen la consistencia de la cadena. Validación mediante herramientas AVISPA y Scyther.</t>
  </si>
  <si>
    <t>Validado en simulaciones con herramientas AVISPA y Scyther. No hay pruebas explícitas en escenarios del mundo real.</t>
  </si>
  <si>
    <t>Shriya Deshmukh, Yogant Patil, Shashwat Reshme, Snehal Tagalpallewar, Rakhi Kalantri, Shagufta R</t>
  </si>
  <si>
    <t>Se compara con sistemas tradicionales destacando mayor seguridad, inmutabilidad y resistencia a la manipulación. Propone mejorar confianza con blockchain.</t>
  </si>
  <si>
    <t>Sistema desarrollado como proyecto académico en el Fr. C. Rodrigues Institute of Technology (India), pero no se presentan resultados comparativos ni validaciones cuantitativas.</t>
  </si>
  <si>
    <t>Blockchain pública sin especificar plataforma exacta. Técnicas usadas incluyen clave privada para autenticación, votación como transacción, estructura ACID. Problemas de seguridad abordados a nivel conceptual.</t>
  </si>
  <si>
    <t>Método de autenticación mediante clave privada única por usuario. No se especifica cómo se garantiza el anonimato.</t>
  </si>
  <si>
    <t>Verificación disponible para el votante, que puede consultar detalles del bloque y la transacción. No se menciona auditoría formal ni externa.</t>
  </si>
  <si>
    <t>Implementado como una app web funcional. No se reportan pruebas en escenarios reales a gran escala.</t>
  </si>
  <si>
    <t>Zheng Lijuan, Li Dunyue, Zhang Rui, Zhao Yongbin, Feng Rouxin, Chen Ziyang</t>
  </si>
  <si>
    <t>Se destaca mayor seguridad, privacidad y autenticidad respecto a sistemas tradicionales. El uso de SM2 y prueba de conocimiento cero evita manipulación y filtración de datos.</t>
  </si>
  <si>
    <t>No se menciona implementación en contextos académicos o universitarios. Se enfoca en contextos generales.</t>
  </si>
  <si>
    <t>Usa blockchain tipo consorcio. Utiliza el algoritmo SM2 con prueba de conocimiento cero, firmas ciegas, y PBFT. Aborda privacidad, autenticación y reuso de votos.</t>
  </si>
  <si>
    <t>Utiliza pruebas de conocimiento cero para verificar elegibilidad sin revelar identidad, y firma ciega para garantizar anonimato.</t>
  </si>
  <si>
    <t>Usa PBFT para consenso entre nodos de conteo. Se verifica cada voto antes de registrarse y los resultados se publican en blockchain.</t>
  </si>
  <si>
    <t>No se reportan pruebas de campo. Validación conceptual basada en análisis de seguridad y eficiencia.</t>
  </si>
  <si>
    <t>Alin-Marius Stanciu, Horia Ciocârlie, Carla-Patricia Julean</t>
  </si>
  <si>
    <t>Se plantea como alternativa segura, transparente e inmutable frente a sistemas tradicionales, garantizando integridad, privacidad y resistencia a manipulaciones.</t>
  </si>
  <si>
    <t>No se indica implementación en contextos académicos o universitarios. Es una propuesta general de diseño.</t>
  </si>
  <si>
    <t>Propone sistema semidescentralizado. Usa autenticación multifactor (correo, identificación personal, biometría). No se especifica la plataforma blockchain usada.</t>
  </si>
  <si>
    <t>Proceso de registro con validación por funcionario del gobierno. Autenticación por correo y datos personales; incluye opciones biométricas. No se especifica cómo se garantiza el anonimato.</t>
  </si>
  <si>
    <t>No se describe un mecanismo técnico de verificación o auditoría. Enfatiza confianza institucional en el sistema.</t>
  </si>
  <si>
    <t>No se mencionan pruebas en escenarios del mundo real. Enfocado en diseño conceptual y procedimental.</t>
  </si>
  <si>
    <t>Camilo Denis González, Daniel Frias Mena, Alexi Massó Muñoz, Omar Rojas, Guillermo Sosa-Gómez</t>
  </si>
  <si>
    <t>Se asegura mayor confiabilidad y transparencia con blockchain empresarial, eliminando riesgos de manipulación y duplicidad en el voto.</t>
  </si>
  <si>
    <t>No se menciona implementación en entornos académicos. La propuesta apunta a escenarios institucionales y de gobierno.</t>
  </si>
  <si>
    <t>Utiliza Hyperledger Fabric (blockchain con permisos). Incorpora smart contracts, HSM y SoftHSM. Elimina el uso de consenso intensivo (como PoW).</t>
  </si>
  <si>
    <t>Gestión de identidad mediante infraestructura PKI, MSP, y wallets. Se destaca confidencialidad, pero sin profundizar en anonimato.</t>
  </si>
  <si>
    <t>Auditoría pública mediante contratos inteligentes. Cada transacción es irreversible y verificable. Roles bien definidos en la red.</t>
  </si>
  <si>
    <t>Prototipo funcional. No se presentan pruebas en escenarios reales masivos, pero se menciona la adaptabilidad a diferentes contextos.</t>
  </si>
  <si>
    <t>Adamya Sharma, Deepak Tirpathy, Dr. DeebaK.</t>
  </si>
  <si>
    <t>Comparado con sistemas tradicionales, ofrece mayor transparencia, seguridad, descentralización y evita manipulación deliberada mediante blockchain Ethereum y contratos inteligentes.</t>
  </si>
  <si>
    <t>No abordado explícitamente en el contexto universitario; se menciona en términos generales.</t>
  </si>
  <si>
    <t>Implementación basada en Ethereum, uso de contratos inteligentes y técnicas como HAAR Cascade para autenticación. Aborda seguridad, anonimato y verificación con autenticación biométrica.</t>
  </si>
  <si>
    <t>Utiliza HAAR Cascade con machine learning y mecanismos biométricos (huellas y rostro) para autenticación sin comprometer anonimato.</t>
  </si>
  <si>
    <t>Verificación mediante blockchain y contratos inteligentes; permite auditoría en tiempo real y almacenamiento inmutable.</t>
  </si>
  <si>
    <t>No se presentan pruebas en escenarios reales; solo simulaciones teóricas o propuestas.</t>
  </si>
  <si>
    <t>Tharindu S. Perera, Tharindu K. Senevirathne, Anodya N. Garusinghe, Kavinga Y. Abeywardena, Tharaka S. De Silva, Harinda Fernando</t>
  </si>
  <si>
    <t>Ofrece transparencia, seguridad y resistencia frente a manipulación y fraudes frente a los sistemas tradicionales basados en papel.</t>
  </si>
  <si>
    <t>Describe implementación con casos hipotéticos, no menciona aplicaciones concretas en universidades.</t>
  </si>
  <si>
    <t>Usa Ethereum, smart contracts y MetaMask; arquitectura descentralizada, base de datos MongoDB. Aplica autenticación biométrica facial y de huella.</t>
  </si>
  <si>
    <t>Método biométrico de dos factores: reconocimiento facial con detección de vida y huella digital, respetando anonimato mediante separación de identidad y voto.</t>
  </si>
  <si>
    <t>Auditoría soportada por blockchain, trazabilidad y verificación mediante contratos inteligentes y registros inmutables.</t>
  </si>
  <si>
    <t>Validación teórica y prototipo funcional. No hay evidencia de pruebas en escenarios reales amplios.</t>
  </si>
  <si>
    <t>Shreyas Tandon, Satiram, Niharika Singh, Shivani Porwal, Ashish K. Maurya</t>
  </si>
  <si>
    <t>Supera deficiencias de e-voting tradicionales al incorporar transparencia, descentralización, y resistencia a alteraciones mediante blockchain P2P.</t>
  </si>
  <si>
    <t>No se reportan aplicaciones en contextos universitarios.</t>
  </si>
  <si>
    <t>Implementación propia de blockchain sobre red P2P, consenso Proof of Work. Uso de firmas digitales y almacenamiento descentralizado.</t>
  </si>
  <si>
    <t>Información insuficiente sobre autenticación de votantes.</t>
  </si>
  <si>
    <t>Verificación mediante validación de bloques y consenso; trazabilidad a través de hashes.</t>
  </si>
  <si>
    <t>Prototipo funcional, pero no validado en entornos del mundo real.</t>
  </si>
  <si>
    <t>Uzma Jafar, Zarina Shukur, Mohd J. Ab Aziz, Hafiz A. Hussain</t>
  </si>
  <si>
    <t>Comparado con otros métodos, ofrece seguridad, privacidad y verificabilidad mediante ZK-SNARKs y blockchain.</t>
  </si>
  <si>
    <t>Uso de ZK-SNARKs sobre blockchain Ethereum para mejorar seguridad, privacidad, y eficiencia computacional.</t>
  </si>
  <si>
    <t>Uso de pruebas de conocimiento cero (ZKPs) para garantizar anonimato y autenticación sin revelar identidad.</t>
  </si>
  <si>
    <t>Auditoría mediante trazabilidad de votos sin comprometer privacidad, gracias a la criptografía de ZK-SNARK.</t>
  </si>
  <si>
    <t>Validación teórica y simulada; sin pruebas de campo reportadas.</t>
  </si>
  <si>
    <t>M. Thangavel, Pratyush K. Sinha, Ayusman Mishra, Bhavesh K. Behera</t>
  </si>
  <si>
    <t>Mejora frente a sistemas electrónicos mediante garantías de confidencialidad, integridad y autenticidad con blockchain.</t>
  </si>
  <si>
    <t>Arquitectura descentralizada con uso de blockchain para garantizar autenticidad, confidencialidad y distribución segura.</t>
  </si>
  <si>
    <t>Requiere registro y validación de usuario, pero no detalla métodos específicos de autenticación.</t>
  </si>
  <si>
    <t>Verificación y validación mediante mecanismos de consenso distribuidos y smart contracts.</t>
  </si>
  <si>
    <t>Resultados experimentales limitados; no pruebas en escenarios reales a gran escala.</t>
  </si>
  <si>
    <t>Comparado con sistemas tradicionales, mejora la seguridad y anonimato utilizando blockchain y distribución cuántica de claves, abordando amenazas cuánticas.</t>
  </si>
  <si>
    <t>No abordado directamente en contextos académicos o universitarios.</t>
  </si>
  <si>
    <t>Utiliza una combinación de blockchain pública/privada y QKD. Asegura privacidad mediante firmas digitales, timestamp, y hash SHA-256.</t>
  </si>
  <si>
    <t>Propuesta basada en autenticación mediante Aadhar y huellas digitales. Equilibra identidad y anonimato mediante firmas y claves privadas.</t>
  </si>
  <si>
    <t>Se enfatiza la verificabilidad con validación pública de bloques y auditoría distribuida. Se abordan propiedades como anonimato, equidad, unicidad, y auditabilidad.</t>
  </si>
  <si>
    <t>Validación en entorno simulado, pero no se describen pruebas en escenarios del mundo real.</t>
  </si>
  <si>
    <t>Enhancing Election Security Through Blockchain: An In-Depth Study of Encrypted NFTs and Smart Contracts</t>
  </si>
  <si>
    <t>Le K. Bang, Hong Vo Khanh, Minh Nguyen Triet, N. N. Hung, Phung Dang Trinh, Hai Ngo Bang, Nguyen T. Anh, K. T. Nguyen Ngan</t>
  </si>
  <si>
    <t>Mejora la seguridad y transparencia frente a sistemas tradicionales mediante blockchain, NFTs cifrados y contratos inteligentes.</t>
  </si>
  <si>
    <t>No se mencionan aplicaciones en contextos académicos o universitarios.</t>
  </si>
  <si>
    <t>Redes blockchain compatibles con EVM (BSC, Polygon, Fantom, Celo). Técnicas incluyen NFTs cifrados con RSA, AES, etc., y almacenamiento IPFS.</t>
  </si>
  <si>
    <t>NFTs cifrados usados para autenticación. Garantizan unicidad sin comprometer el anonimato.</t>
  </si>
  <si>
    <t>Auditoría mediante contratos inteligentes, transparencia por registros inmutables y acceso controlado mediante NFTs.</t>
  </si>
  <si>
    <t>Evaluación de adaptabilidad, rendimiento y costos en múltiples plataformas blockchain, pero no pruebas en votaciones reales.</t>
  </si>
  <si>
    <t>Enhancing Electoral Integrity: A Comprehensive Study of Blockchain-Enabled Voting on EVM Platforms</t>
  </si>
  <si>
    <t>P. H. T. Trung, L. K. Bang, H. N. Kha, Q. T. Bao, N. D. P. Trong, T. B. Nam, D. M. Hieu, H. G. Khiem</t>
  </si>
  <si>
    <t>Proporciona mayor transparencia, descentralización y seguridad frente a sistemas tradicionales mediante blockchain, NFTs e IPFS.</t>
  </si>
  <si>
    <t>No se indican implementaciones en contextos académicos.</t>
  </si>
  <si>
    <t>EVM-compatible: Binance Smart Chain, Polygon, Fantom, Celo. Utiliza contratos inteligentes y almacenamiento IPFS.</t>
  </si>
  <si>
    <t>NFTs para autenticación de votantes; garantizan unicidad y anonimato.</t>
  </si>
  <si>
    <t>Auditoría mediante registros distribuidos y validación de transacciones en múltiples plataformas.</t>
  </si>
  <si>
    <t>Evaluación del sistema en distintas plataformas EVM en cuanto a costos, velocidad y escalabilidad. Sin pruebas reales de votación.</t>
  </si>
  <si>
    <t>Proporciona seguridad mejorada frente a ataques cuánticos y precisión en el conteo mediante blockchain híbrido y post-quantum cryptography.</t>
  </si>
  <si>
    <t>Implementa una blockchain híbrida con consenso jerárquico (PQHAC), sharding, y post-quantum cryptography (Dilithium2, Dilithium3).</t>
  </si>
  <si>
    <t>Autenticación mediante reconocimiento facial con DeepFace y tokens verificables; equilibrio entre identidad y anonimato.</t>
  </si>
  <si>
    <t>Auditoría mediante tokens verificables y registros distribuidos. MPC y validación de bloques por capas.</t>
  </si>
  <si>
    <t>Se realizaron simulaciones con datos similares a elecciones reales, destacando eficiencia y escalabilidad.</t>
  </si>
  <si>
    <t>Incrementa seguridad y privacidad frente a modelos tradicionales usando descentralización y autorización distribuida.</t>
  </si>
  <si>
    <t>No abordado en contextos universitarios.</t>
  </si>
  <si>
    <t>Blockchain con autorización descentralizada (ElGamal), contratos inteligentes y encriptación simétrica y homomórfica.</t>
  </si>
  <si>
    <t>Mecanismo de autorización jerárquico y cifrado ElGamal para asegurar anonimato y control de acceso.</t>
  </si>
  <si>
    <t>Auditoría mediante contratos inteligentes, linealidad de validación y almacenamiento distribuido en blockchain.</t>
  </si>
  <si>
    <t>Resultados experimentales simulan eficiencia, pero sin aplicación directa en escenarios reales.</t>
  </si>
  <si>
    <t>Comparado con sistemas tradicionales, ofrece mayor seguridad frente a ataques cuánticos, transparencia mediante blockchain e integridad con almacenamiento descentralizado.</t>
  </si>
  <si>
    <t>Utiliza Polygon (PoS), IPFS, smart contracts, ECDH y Quantum Key Distribution para anonimato, seguridad y verificación.</t>
  </si>
  <si>
    <t>Se usa autenticación previa con claves públicas y privadas, además de Quantum Key Exchange para preservar el anonimato.</t>
  </si>
  <si>
    <t>Se menciona la necesidad de auditorías independientes, pero no se detalla un método específico.</t>
  </si>
  <si>
    <t>No se menciona validación en escenarios reales; se enfoca en la propuesta arquitectónica.</t>
  </si>
  <si>
    <t>Ofrece mejoras en seguridad, transparencia y escalabilidad frente a sistemas tradicionales, mediante blockchain, ZKPs y árboles de Merkle.</t>
  </si>
  <si>
    <t>Sistema fue probado bajo un caso de uso simulado, sin referencias a contextos universitarios reales.</t>
  </si>
  <si>
    <t>Utiliza ZKPs, Merkle Trees y blockchain pública con smart contracts; se abordan anonimato y escalabilidad mediante diseño modular.</t>
  </si>
  <si>
    <t>Incorpora identidad digital y ZKPs, respetando el anonimato del votante.</t>
  </si>
  <si>
    <t>Propone pruebas ZKP como mecanismo de verificación del proceso y la integridad de los datos.</t>
  </si>
  <si>
    <t>Incluye una evaluación de rendimiento bajo un escenario simulado de votación, no en aplicación real.</t>
  </si>
  <si>
    <t>Supera a sistemas tradicionales al eliminar intermediarios y garantizar seguridad, transparencia y eficiencia mediante blockchain.</t>
  </si>
  <si>
    <t>No aborda específicamente implementaciones universitarias.</t>
  </si>
  <si>
    <t>Usa Ethereum y contratos inteligentes; propone integración futura de autenticación biométrica.</t>
  </si>
  <si>
    <t>Menciona posible autenticación biométrica futura; actualmente no detallado.</t>
  </si>
  <si>
    <t>No se describen métodos específicos de auditoría, pero se destaca el potencial de trazabilidad y transparencia.</t>
  </si>
  <si>
    <t>Pruebas se realizan con datos simulados, no escenarios reales.</t>
  </si>
  <si>
    <t>Blockchain bridges mejoran la transparencia, confianza y precisión frente a métodos tradicionales.</t>
  </si>
  <si>
    <t>No se presentan implementaciones específicas en contextos académicos.</t>
  </si>
  <si>
    <t>Utiliza múltiples blockchains con puentes para interoperabilidad y escalabilidad; se discuten mecanismos como HTLC, sidechains, atomic swaps.</t>
  </si>
  <si>
    <t>Ofrece mecanismos de validación cruzada entre blockchains; no se menciona auditoría explícita.</t>
  </si>
  <si>
    <t>No se incluyen pruebas en escenarios reales, solo diseño conceptual.</t>
  </si>
  <si>
    <t>K. Saikumar, Faiza Iram, A. Sampath Dakshina Murthy, Ahmed Kareem Alzeyadi, Sarah A. Al-Ameedee</t>
  </si>
  <si>
    <t>Mayor seguridad e integridad respecto a sistemas tradicionales mediante SHA-256 y blockchain tipo consorcio.</t>
  </si>
  <si>
    <t>Menciona aplicaciones en universidades y organizaciones privadas, sin evaluar resultados comparativos.</t>
  </si>
  <si>
    <t>Blockchain de consorcio, SHA-256 para integridad, estructura con hash y control por comisión electoral.</t>
  </si>
  <si>
    <t>Se usa autenticación con ID único (Aadhaar) y hash vinculado al votante.</t>
  </si>
  <si>
    <t>Asegura trazabilidad y no alterabilidad del voto con bloques hash; sin auditoría externa especificada.</t>
  </si>
  <si>
    <t>No se evalúa en contextos reales; enfoque conceptual y de implementación técnica.</t>
  </si>
  <si>
    <t>Comparado con sistemas tradicionales, VOTECHAIN proporciona mayor seguridad, transparencia y confianza mediante uso de blockchain EOS, contratos inteligentes y NFTs.</t>
  </si>
  <si>
    <t>Implementado en blockchain EOS con DPoS; aborda anonimato con separación de datos y seguridad con contratos inteligentes y NFTs para evitar fraude.</t>
  </si>
  <si>
    <t>Usa NFTs para autenticar votantes y prevenir doble voto; equilibrio entre identidad y anonimato se logra mediante almacenamiento off-chain.</t>
  </si>
  <si>
    <t>Verificación pública de resultados, contratos inteligentes y registros inmutables en blockchain para auditoría.</t>
  </si>
  <si>
    <t>Demuestra escalabilidad y rendimiento, pero no se reportan pruebas extensas en escenarios reales.</t>
  </si>
  <si>
    <t>Sijo Joseph, Priyank Pandey, Manju Khari, Kapil Kumar, Piyush Pratap Singh</t>
  </si>
  <si>
    <t>Mejora sobre EVS tradicionales al usar blockchain para transparencia y seguridad; propone diseño resistente a manipulación y accesible.</t>
  </si>
  <si>
    <t>No se especifica aplicación en universidades; enfoque general para procesos electorales.</t>
  </si>
  <si>
    <t>Blockchain Ethereum; contratos inteligentes, web/mobile apps, reconocimiento facial y OTP; aborda anonimato mediante no vinculación del voto con el votante.</t>
  </si>
  <si>
    <t>Foul-Proof Face ID y OTP; combina reconocimiento facial con gestos aleatorios para verificar identidad, sin comprometer anonimato.</t>
  </si>
  <si>
    <t>Verificación mediante hash de transacción y trazabilidad en blockchain; no se detallan mecanismos de auditoría externa.</t>
  </si>
  <si>
    <t>No se reportan pruebas en escenarios reales; diseño indica potencial, pero no evidencia empírica.</t>
  </si>
  <si>
    <t>Mejora seguridad, transparencia e integridad mediante sistema descentralizado sin base de datos; se elimina riesgo de manipulación central.</t>
  </si>
  <si>
    <t>No reporta aplicación en contextos universitarios.</t>
  </si>
  <si>
    <t>Ethereum público; contratos inteligentes, cifrado de votos, Metamask; anonimato garantizado mediante hashing y no almacenamiento de identidad.</t>
  </si>
  <si>
    <t>Identificación multifactor (Metamask + hash de datos personales); garantiza autenticación y anonimato simultáneamente.</t>
  </si>
  <si>
    <t>Verificación con hash de transacción en blockchain; garantiza integridad sin revelación de identidad.</t>
  </si>
  <si>
    <t>No se indica prueba en escenarios reales, pero se reportan fases operativas y mecanismos de seguridad robustos.</t>
  </si>
  <si>
    <t>Ofrece mejoras en integridad, confianza y transparencia respecto a sistemas tradicionales; aborda corrupción y coerción.</t>
  </si>
  <si>
    <t>Aplicado en simulación del sistema electoral parlamentario jordano.</t>
  </si>
  <si>
    <t>Blockchain Ethereum, arquitectura paralela, contratos inteligentes, pruebas con Rinkeby; aborda anonimato con tokens no vinculados a identidad.</t>
  </si>
  <si>
    <t>Uso de direcciones Ethereum y balance cero; no hay mapeo con identidad real durante el voto, preservando anonimato.</t>
  </si>
  <si>
    <t>Contratos inteligentes para validar votación; control desde múltiples nodos; auditoría implícita en trazabilidad.</t>
  </si>
  <si>
    <t>Pruebas en red de test Ethereum (Rinkeby), no en escenarios completamente reales.</t>
  </si>
  <si>
    <t>Explora percepción pública de sistemas blockchain frente a tradicionales en términos de confianza y transparencia.</t>
  </si>
  <si>
    <t>No aplica propuestas concretas ni casos académicos/universitarios.</t>
  </si>
  <si>
    <t>Propuesta conceptual; considera consenso por Proof-of-Authority y votación sobre infraestructura existente con blockchain para tabulación.</t>
  </si>
  <si>
    <t>Revisión teórica de mecanismos de autenticación (p. ej. doble sobre, OTP); sin implementación técnica específica.</t>
  </si>
  <si>
    <t>Analiza requisitos como auditabilidad, coercibilidad y distribución de autoridad en modelos teóricos.</t>
  </si>
  <si>
    <t>No realiza pruebas de campo; se basa en percepción mediante encuestas y experimentos controlados.</t>
  </si>
  <si>
    <t>Omprakash A. Jaisinghani, Prabhakar. L Ramteke</t>
  </si>
  <si>
    <t>Comparado con sistemas tradicionales, el uso de blockchain e IoT mejora transparencia, seguridad y confianza al evitar fraude y manipulación de datos mediante características como inmutabilidad, verificabilidad y consenso distribuido.</t>
  </si>
  <si>
    <t>Información insuficiente sobre contextos académicos específicos; se centra en el caso nacional de India.</t>
  </si>
  <si>
    <t>Usa blockchain basada en Ethereum, integrando técnicas de cifrado (AES, RSA, SHA), LBPH para biometría y consenso mayoritario (≥51%) para validación.</t>
  </si>
  <si>
    <t>Utiliza autenticación biométrica facial y verificación con base en Aadhaar; equilibra identidad y anonimato mediante cifrado y almacenamiento seguro.</t>
  </si>
  <si>
    <t>Aplica verificabilidad pública e integridad mediante blockchain y consenso distribuido, sin una auditoría externa específica.</t>
  </si>
  <si>
    <t>No aborda pruebas en escenarios reales; el sistema se presenta a nivel de prototipo conceptual.</t>
  </si>
  <si>
    <t>EVB - Electronic Voting System Based on Blockchain Technology</t>
  </si>
  <si>
    <t>Hoang-Long Duong, Minh-Chau Nguyen-Ngoc, Thu Nguyen, Khoa Tan Vo, Tu-Anh Nguyen-Hoang, Ngoc-Thanh Dinh</t>
  </si>
  <si>
    <t>El sistema EVB mejora transparencia y seguridad frente a sistemas tradicionales, especialmente en el contexto de integridad, privacidad y costos.</t>
  </si>
  <si>
    <t>No se aplica específicamente en contextos académicos; se orienta al modelo electoral de EE.UU.</t>
  </si>
  <si>
    <t>Utiliza Ethereum, Merkle trees, Optimistic Rollup y Account Abstraction; se enfoca en escalabilidad, costos y validación segura.</t>
  </si>
  <si>
    <t>No se detallan métodos de autenticación específicos, aunque se sugiere que es compatible con IoT y mecanismos de identidad descentralizados.</t>
  </si>
  <si>
    <t>Verificación mediante Merkle tree y transparencia con blockchain; no se menciona auditoría externa específica.</t>
  </si>
  <si>
    <t>Se evalúa en pruebas experimentales comparativas en distintas capas blockchain (Ethereum, Polygon, BSC), mostrando potencial de escalabilidad.</t>
  </si>
  <si>
    <t>EVOTE: A Decentralized Blockchain - Based Electoral Platform for Upcoming Elections</t>
  </si>
  <si>
    <t>Abhinav Kumar, Archana Sharma, Akshit Kumar Dhaka, Anuj Chhabra, Deepanshu Sardana</t>
  </si>
  <si>
    <t>El sistema EVOTE mejora integridad, verificación y confianza en comparación con métodos tradicionales, mitigando fraude y manipulaciones.</t>
  </si>
  <si>
    <t>No aplicado en contextos académicos; propuesta general para elecciones públicas.</t>
  </si>
  <si>
    <t>Utiliza Volta (Ethereum) y Solidity; aborda escalabilidad y robustez mediante nodos RPC, Metamask y seguridad de contratos inteligentes.</t>
  </si>
  <si>
    <t>Emplea Metamask con ID único por votante y cifrado AES/TLS/PBKDF2; garantiza autenticación sin comprometer anonimato.</t>
  </si>
  <si>
    <t>Cada voto se registra de forma inmutable en blockchain, con confirmación de recepción; permite verificación individual.</t>
  </si>
  <si>
    <t>Información insuficiente sobre validaciones en escenarios reales; se describe implementación técnica sin pruebas extensivas.</t>
  </si>
  <si>
    <t>Dhimas Hafid Kurniawan, Parman Sukarno, Aulia Arif Wardana</t>
  </si>
  <si>
    <t>Proporciona mejoras respecto a transparencia y seguridad frente a sistemas tradicionales; fortalece trazabilidad y auditabilidad.</t>
  </si>
  <si>
    <t>No se aplica a contextos académicos; enfocado a elecciones gubernamentales a distintas escalas.</t>
  </si>
  <si>
    <t>Uso de smart cards ISO 7816, smart contracts y Ethereum; responde a desafíos como identidad falsa y auditoría débil.</t>
  </si>
  <si>
    <t>Verificación mediante smart cards cifradas contra blockchain; asegura autenticidad sin exponer identidad del votante.</t>
  </si>
  <si>
    <t>Auditoría mejorada con contratos inteligentes y registro automático en blockchain; incluye pruebas de amenazas.</t>
  </si>
  <si>
    <t>Valida mediante simulaciones en Truffle/Ganache; resultados positivos pero no implementado en escenarios reales.</t>
  </si>
  <si>
    <t>El sistema basado en blockchain y ML mejora seguridad y rastreabilidad respecto a métodos tradicionales.</t>
  </si>
  <si>
    <t>Utiliza ML para selección de características y generación de QR, autenticación en blockchain mediante PoS; aborda escalabilidad, anonimato y eficiencia.</t>
  </si>
  <si>
    <t>Registro mediante credenciales únicas y tokens; emplea PoS para validación sin comprometer privacidad.</t>
  </si>
  <si>
    <t>Contratos inteligentes verifican cada transacción y permiten rastrear votos sin revelar identidad.</t>
  </si>
  <si>
    <t>Sistema probado por simulación; no se reportan validaciones en escenarios reales de votación.</t>
  </si>
  <si>
    <t>E‑Voting System Based on Blockchain for Enhanced University Elections</t>
  </si>
  <si>
    <t>Se compara con sistemas tradicionales destacando mejoras en transparencia, seguridad y confianza. Elimina necesidad de terceros, utiliza blockchain para registrar interacciones y privacidad mediante ring signatures.</t>
  </si>
  <si>
    <t>Aplicado específicamente en elecciones universitarias, con resultados mejores en eficiencia energética, transparencia y consumo de gas.</t>
  </si>
  <si>
    <t>Utiliza red blockchain híbrida (Ethereum pública + consorcio). Emplea PoW y PoS como mecanismos de consenso, y SHA-256 + ECDSA para hash y firma digital. Aborda anonimato mediante ring signatures y privacidad con contratos inteligentes.</t>
  </si>
  <si>
    <t>Se usa ECDSA para autenticación de votantes. Se preserva anonimato con ring signatures y se verifica identidad mediante claves privadas en MetaMask.</t>
  </si>
  <si>
    <t>Se asegura la integridad mediante contratos inteligentes que registran las interacciones y verifican automáticamente resultados. Elimina la necesidad de recuentos manuales.</t>
  </si>
  <si>
    <t>Sistema probado en escenarios reales universitarios. Se evaluó ejecución, escalabilidad y consumo energético. Supera el estado del arte en estas métricas.</t>
  </si>
  <si>
    <t>Proporciona mayor transparencia y seguridad que los sistemas tradicionales. Imposibilidad de alterar resultados tras su publicación en la blockchain.</t>
  </si>
  <si>
    <t>No se enfoca en contextos académicos o universitarios específicamente. Información insuficiente.</t>
  </si>
  <si>
    <t>Usa dos blockchains: Ethereum pública y Quorum privada. Seguridad mediante SHA-256. Se menciona la interacción entre cadenas y el uso descentralizado, sin detallar consenso.</t>
  </si>
  <si>
    <t>No se describe detalladamente el método de autenticación. Se infiere validación de usuarios sin especificaciones técnicas precisas. Información insuficiente.</t>
  </si>
  <si>
    <t>Se registra cada voto como transacción inmutable. No se especifica auditoría externa o mecanismos de verificación más allá del blockchain.</t>
  </si>
  <si>
    <t>No se reportan pruebas en escenarios reales ni análisis de escalabilidad. Información insuficiente.</t>
  </si>
  <si>
    <t>P Ramesh Naidu, Sheetal S Harshini, Dileep Reddy Bolla, Shreya A Hegde, Prateek G, Vallamkonda Venkata Sree Harsha</t>
  </si>
  <si>
    <t>Plantea mejoras sobre seguridad, privacidad y descentralización frente a sistemas electrónicos convencionales, integrando homomorphic encryption y blockchain para mejorar confianza y transparencia.</t>
  </si>
  <si>
    <t>Utiliza blockchain tipo consorcio, con Ganache como red local. Implementa homomorphic encryption (Paillier). Consenso no especificado.</t>
  </si>
  <si>
    <t>Autenticación mediante verificación de identidad con Voter ID y OTP enviado al número registrado. No detalla mecanismos avanzados de anonimato.</t>
  </si>
  <si>
    <t>Verificación mediante almacenamiento inmutable de votos en la blockchain y restricción de doble voto mediante lógica de contrato inteligente.</t>
  </si>
  <si>
    <t>Sistema probado en entorno simulado (Ganache). No se mencionan pruebas en contextos del mundo real ni escalabilidad a gran escala.</t>
  </si>
  <si>
    <t>Mejora seguridad y transparencia frente a métodos tradicionales. La inmutabilidad del blockchain evita manipulación. Permite mayor confianza del votante.</t>
  </si>
  <si>
    <t>No se menciona uso en universidades o contexto académico. Información insuficiente.</t>
  </si>
  <si>
    <t>Blockchain pública basada en Ethereum. Uso de contratos inteligentes con lenguaje Solidity. Previene doble votación utilizando tokens como mecanismo de control.</t>
  </si>
  <si>
    <t>Autenticación por wallet Ethereum y verificación mediante token limitado para evitar doble voto.</t>
  </si>
  <si>
    <t>Auditoría mediante la transparencia del ledger público y mecanismos de verificación en contratos inteligentes.</t>
  </si>
  <si>
    <t>Sistema evaluado en entorno de laboratorio con aplicación web funcional, pero sin pruebas en escenarios reales de gran escala.</t>
  </si>
  <si>
    <t>Beulah Jayakumari, S Lilly Sheeba, Maya Eapen, Jani Anbarasi, Vinayakumar Ravi, A. Suganya, Malathy Jawahar</t>
  </si>
  <si>
    <t>Comparado con sistemas tradicionales, mejora seguridad, transparencia y elimina necesidad de autoridades de conteo mediante contratos inteligentes y consenso PBFT.</t>
  </si>
  <si>
    <t>No reporta implementación en contextos universitarios. Información insuficiente.</t>
  </si>
  <si>
    <t>Usa blockchain híbrida (pública y privada) con infraestructura cloud. Emplea consenso PBFT y contratos inteligentes para evitar alteraciones.</t>
  </si>
  <si>
    <t>Utiliza autenticación basada en timestamp y firma digital, superior a métodos simples como huellas. No se detalla anonimato.</t>
  </si>
  <si>
    <t>El sistema verifica integridad de votos con consenso PBFT y contratos inteligentes. Asegura que no haya alteración de votos.</t>
  </si>
  <si>
    <t>No se reportan validaciones en escenarios reales o pruebas de escalabilidad. Evaluado en simulaciones con métricas de latencia, autenticación y respuesta.</t>
  </si>
  <si>
    <t>A Fully Anonymous e-Voting Protocol Employing Universal Zk-SNARKs and Smart Contracts</t>
  </si>
  <si>
    <t>Comparado con Zcash JoinSplit, zkHawk mejora la privacidad y reduce el cómputo necesario en un orden de magnitud, manteniendo seguridad y anonimato.</t>
  </si>
  <si>
    <t>No abordado directamente; es un trabajo conceptual dentro de una tesis doctoral.</t>
  </si>
  <si>
    <t>Uso de Zcash con zk-SNARKs (Groth16, Sonic, Plonk, etc.) y zkHawk, proponiendo ejecución off-chain para mejorar escalabilidad y privacidad.</t>
  </si>
  <si>
    <t>Los votantes usan carteras Zcash y direcciones, no se profundiza en mecanismos específicos de autenticación más allá de esta asignación.</t>
  </si>
  <si>
    <t>Uso de MPC y zkHawk para asegurar el cómputo sin necesidad de confiar en terceros, protegiendo integridad y verificabilidad del voto.</t>
  </si>
  <si>
    <t>No implementado ni validado en pruebas reales; es una propuesta de investigación doctoral para futuras fases.</t>
  </si>
  <si>
    <t>Nithin Kamineni et al.</t>
  </si>
  <si>
    <t>Se resalta mayor transparencia, anonimato y reducción de costos frente a sistemas tradicionales, gracias al uso de blockchain pública.</t>
  </si>
  <si>
    <t>No menciona aplicación en contextos académicos; enfoque conceptual sobre arquitectura.</t>
  </si>
  <si>
    <t>Implementa blockchain Ethereum pública, PoW, Paillier Cryptosystem para privacidad; red descentralizada, HTML/CSS y JavaScript para frontend.</t>
  </si>
  <si>
    <t>No detalla mecanismos de autenticación de votantes.</t>
  </si>
  <si>
    <t>Los votos son verificables por el usuario sin necesidad de terceros; blockchain asegura integridad de las transacciones.</t>
  </si>
  <si>
    <t>Sistema probado en entorno simulado usando Ganache y MetaMask; sin pruebas en escenarios reales.</t>
  </si>
  <si>
    <t>A Liquid Democracy Enabled Blockchain‐Based Electronic Voting System</t>
  </si>
  <si>
    <t>Ch Anwar ul Hassan et al.</t>
  </si>
  <si>
    <t>Sistema distribuido, basado en blockchain con smart contracts; mejora transparencia, seguridad y confianza sobre métodos tradicionales.</t>
  </si>
  <si>
    <t>No aborda contextos académicos; centrado en contexto nacional (Pakistán).</t>
  </si>
  <si>
    <t>Blockchain de tipo consorcio (permissioned), uso de Ethereum, smart contracts para votación y verificación.</t>
  </si>
  <si>
    <t>Registro con credenciales y asignación de claves públicas/privadas; usa arquitectura basada en permisos.</t>
  </si>
  <si>
    <t>Verificación basada en contratos inteligentes, integridad garantizada mediante minería y validación descentralizada.</t>
  </si>
  <si>
    <t>Prototipo conceptual con implementación local, sin pruebas documentadas en contexto real.</t>
  </si>
  <si>
    <t>Elahe Mehraban et al.</t>
  </si>
  <si>
    <t>Comparado con sistemas tradicionales, la firma ciega cuántica y blockchain garantizan privacidad, integridad y equidad.</t>
  </si>
  <si>
    <t>No se describe aplicación en contextos académicos.</t>
  </si>
  <si>
    <t>Blockchain pública (Ethereum), contratos inteligentes, firma ciega cuántica, canales cuánticos para seguridad.</t>
  </si>
  <si>
    <t>Autenticación y anonimato mediante clave de sesión, número serial y verificación con firma ciega cuántica.</t>
  </si>
  <si>
    <t>Verificación de votos usando bloques en blockchain; validación mediante claves y firmas blindadas.</t>
  </si>
  <si>
    <t>Simulación conceptual, sin validación en entornos reales.</t>
  </si>
  <si>
    <t>Rakshitha C. Mullegowda et al.</t>
  </si>
  <si>
    <t>Propuesta reduce ataques de repetición y mejora seguridad respecto a métodos tradicionales mediante blockchain + sidechain.</t>
  </si>
  <si>
    <t>Blockchain con sidechain; contratos inteligentes separados para votantes, candidatos y votos; uso de vote coins y cifrado público.</t>
  </si>
  <si>
    <t>Autenticación vía OTP y claves públicas/privadas generadas en el registro; verificación mediante vote coin.</t>
  </si>
  <si>
    <t>Acceso controlado robusto para el conteo; votos cifrados y almacenados en sidechain; resultados verificados en mainchain.</t>
  </si>
  <si>
    <t>Validación a través de simulaciones, sin evidencia de implementación en entorno real.</t>
  </si>
  <si>
    <t>Comparado con sistemas tradicionales, ofrece mayor descentralización y escalabilidad mediante PoH y PoS, mejorando la transparencia y velocidad de verificación.</t>
  </si>
  <si>
    <t>No aborda explícitamente contextos académicos o universitarios.</t>
  </si>
  <si>
    <t>Solana blockchain con Proof of History y Proof of Stake; aborda escalabilidad, descentralización y reducción de sobrecarga de mensajes, pero no trata anonimato ni verificación en detalle.</t>
  </si>
  <si>
    <t>No aborda directamente métodos de autenticación de votantes.</t>
  </si>
  <si>
    <t>No se menciona ningún método explícito de verificación o auditoría.</t>
  </si>
  <si>
    <t>Mejora transparencia, autenticidad y verificación con contratos inteligentes actualizables; supera limitaciones de sistemas electrónicos centralizados.</t>
  </si>
  <si>
    <t>Ethereum con contratos inteligentes en Solidity y patrón Proxy; maneja seguridad y verificación, pero anonimato se menciona superficialmente.</t>
  </si>
  <si>
    <t>Autenticación basada en escaneo facial, correo, ID de registro (Aadhaar) y validación biométrica con base de datos oficial.</t>
  </si>
  <si>
    <t>Verificabilidad mediante almacenamiento en blockchain y estructura de contrato; se garantiza que las funciones no sean alteradas una vez desplegadas.</t>
  </si>
  <si>
    <t>Pruebas con herramientas de simulación como Ganache y Metamask, pero no se realizan pruebas en escenarios del mundo real.</t>
  </si>
  <si>
    <t>Comparación directa con sistemas tradicionales muestra mejoras en transparencia, seguridad y anonimato gracias a la descentralización y cifrado.</t>
  </si>
  <si>
    <t>Se mencionan desarrollos en India, Suiza y Sierra Leona; no se especifican entornos académicos.</t>
  </si>
  <si>
    <t>Uso de Ethereum y contratos inteligentes en Solidity; se enfoca en descentralización y seguridad, se menciona PoW, PoS, PoA.</t>
  </si>
  <si>
    <t>Menciona uso de identidad digital encriptada y clave única para garantizar autenticación sin comprometer anonimato.</t>
  </si>
  <si>
    <t>Verificación mediante blockchain replicado en múltiples nodos; accesibilidad pública como mecanismo de auditoría.</t>
  </si>
  <si>
    <t>Menciona caso de Sierra Leona como despliegue real parcial en elecciones nacionales.</t>
  </si>
  <si>
    <t>Exploring the implementation of a Blockchain-Based Election Conducting and Management System (BCECMS)</t>
  </si>
  <si>
    <t>Blockchain mejora seguridad y transparencia frente a sistemas tradicionales; la estructura descentralizada evita manipulación.</t>
  </si>
  <si>
    <t>Ethereum; uso de contratos inteligentes para votación, autenticación y resultados. Se menciona cifrado y descentralización, no anonimato.</t>
  </si>
  <si>
    <t>Utiliza identidad permanente y mecanismos de verificación robustos; no se explicita cómo garantiza el anonimato.</t>
  </si>
  <si>
    <t>Auditoría mediante acceso abierto a registros de votación e integridad mediante cifrado.</t>
  </si>
  <si>
    <t>No se indica validación en escenarios reales.</t>
  </si>
  <si>
    <t>Aborda seguridad mediante blockchain Ethereum y verificación formal de propiedades del sistema; se resalta reducción de errores frente a métodos tradicionales.</t>
  </si>
  <si>
    <t>Se menciona aplicabilidad en gobiernos y universidades, pero sin ejemplos específicos.</t>
  </si>
  <si>
    <t>Ethereum, contratos inteligentes en Solidity, verificados con redes de Petri; se enfatiza la seguridad y ausencia de bloqueos.</t>
  </si>
  <si>
    <t>Autenticación del votante incluida como requisito clave; no se detalla su implementación ni balance con anonimato.</t>
  </si>
  <si>
    <t>Auditoría mediante verificación formal con Petri Nets, simulaciones y análisis de espacio de estados.</t>
  </si>
  <si>
    <t>Compara con sistemas tradicionales enfatizando mejoras en transparencia, privacidad y reducción de errores gracias a blockchain e IoT.</t>
  </si>
  <si>
    <t>Utiliza red blockchain basada en PoW con IoT; aborda desafíos con verificación formal mediante SPIN y especificación PROMELA.</t>
  </si>
  <si>
    <t>Autenticación mediante biometría y validación por mineros; equilibrio entre identidad y anonimato se aborda parcialmente.</t>
  </si>
  <si>
    <t>Verificación formal con SPIN model checker; se validan propiedades de seguridad mediante lógica temporal (LTL).</t>
  </si>
  <si>
    <t>No se reportan pruebas en escenarios reales; verificación se basa en modelado formal.</t>
  </si>
  <si>
    <t>Christian Killer, Bruno Rodrigues, Eder John Scheid, Muriel Figueredo Franco, Burkhard Stiller</t>
  </si>
  <si>
    <t>Comparación crítica entre sistemas centralizados y descentralizados, destacando la descentralización como vía hacia mayor transparencia y confianza.</t>
  </si>
  <si>
    <t>Se mencionan casos como Estonia, Noruega y Suiza, pero no se enfoca específicamente en contextos académicos.</t>
  </si>
  <si>
    <t>Se describen redes blockchain permisadas con consenso Proof of Authority (PoA) como solución adecuada para REV; se abordan anonimato y verificación mediante Bulletin Boards.</t>
  </si>
  <si>
    <t>Autenticación gestionada por autoridades registradoras confiables; se discuten retos y se proponen mecanismos basados en criptografía.</t>
  </si>
  <si>
    <t>Auditabilidad a través de Public Bulletin Boards (PBB); énfasis en transparencia y trazabilidad pública.</t>
  </si>
  <si>
    <t>Se analizan implementaciones reales (Suiza, Estonia, Noruega); se destacan limitaciones y aprendizajes, pero no validación sistemática.</t>
  </si>
  <si>
    <t>Se aborda la falta de confianza en sistemas tradicionales y se propone una solución segura y auditable basada en blockchain y sharding.</t>
  </si>
  <si>
    <t>No se menciona aplicación en contextos académicos específicos.</t>
  </si>
  <si>
    <t>Utiliza consenso híbrido (HAC) y sharding basado en categoría/punto de votación; se mejora escalabilidad y seguridad.</t>
  </si>
  <si>
    <t>Incluye EVM y validación local pero sin detalles completos de mecanismos de anonimato; mención de roles de participantes.</t>
  </si>
  <si>
    <t>Verificabilidad mediante integridad de bloques y auditablez, con mecanismos estructurados de sharding y ejecución de scripts.</t>
  </si>
  <si>
    <t>Incluye evaluación de rendimiento y escalabilidad mediante experimentos; no pruebas de campo en entornos reales.</t>
  </si>
  <si>
    <t>Identifica vulnerabilidades de sistemas tradicionales y propone blockchain para asegurar inmutabilidad y transparencia.</t>
  </si>
  <si>
    <t>Utiliza AES, EECC, SHA-256 y algoritmo Firefly para optimizar bloques; garantiza seguridad y eficiencia en almacenamiento.</t>
  </si>
  <si>
    <t>Autenticación mediante EECC y verificación de elegibilidad antes de votar; se protege identidad.</t>
  </si>
  <si>
    <t>Integridad asegurada mediante hashing y almacenamiento distribuido; control de cambios y trazabilidad en blockchain.</t>
  </si>
  <si>
    <t>Validación mediante simulaciones; no se documentan pruebas en escenarios reales.</t>
  </si>
  <si>
    <t>Comparación entre EVM, sistemas online y modelo híbrido; blockchain mejora seguridad e integridad.</t>
  </si>
  <si>
    <t>No abordado explícitamente en contextos académicos.</t>
  </si>
  <si>
    <t>Utiliza blockchain y contratos inteligentes en Ethereum; destaca la necesidad de balance entre eficiencia y descentralización.</t>
  </si>
  <si>
    <t>Autenticación por funcionarios gubernamentales y mecanismos blockchain; busca equilibrio entre autenticidad y anonimato.</t>
  </si>
  <si>
    <t>Auditoría mediante contratos inteligentes; trazabilidad y transparencia a través de la red blockchain.</t>
  </si>
  <si>
    <t>Análisis comparativo con base en consumo de gas en eventos simulados; no se reportan pruebas en escenarios del mundo real.</t>
  </si>
  <si>
    <t>Comparado con sistemas tradicionales, ofrece mayor transparencia y confianza mediante registros inmutables y arquitectura descentralizada con Hyperledger Iroha.</t>
  </si>
  <si>
    <t>Aunque no centrado exclusivamente en entornos universitarios, se menciona su aplicabilidad en organizaciones y comunidades; no se reportan resultados comparativos.</t>
  </si>
  <si>
    <t>Usa Hyperledger Iroha (permisionada) con YAC (Yet Another Consensus); implementación en Django-React; aborda desafíos con roles, activos digitales y validación criptográfica.</t>
  </si>
  <si>
    <t>Incluye autenticación multifactor (OTP + biometría Android); equilibra identidad y anonimato mediante tokens y control de acceso basado en roles (RBAC).</t>
  </si>
  <si>
    <t>Auditoría mediante registro inmutable y validación por nodos autorizados; roles restringen operaciones críticas como transferencias de votos.</t>
  </si>
  <si>
    <t>No se reportan pruebas en escenarios reales; se justifica viabilidad por análisis de rendimiento de Iroha en otra aplicación (40.6 req/s).</t>
  </si>
  <si>
    <t>La adopción de Ethereum mejora transparencia y confiabilidad; sin embargo, no garantiza anonimato total, lo que afecta la confianza del votante.</t>
  </si>
  <si>
    <t>Reporta aplicación en elecciones partidarias en EE.UU. y casos en España y Australia; aunque no se menciona contexto universitario, se documenta adopción temprana.</t>
  </si>
  <si>
    <t>Sistema implementado en Ethereum con contratos inteligentes en Solidity; red pública, con limitaciones en anonimato debido a trazabilidad de direcciones.</t>
  </si>
  <si>
    <t>El sistema no logra anonimato completo: cada votante está ligado a una dirección Ethereum, comprometiendo confidencialidad.</t>
  </si>
  <si>
    <t>Usa blockchain pública y contratos inteligentes para trazabilidad y verificación; no se mencionan mecanismos externos de auditoría.</t>
  </si>
  <si>
    <t>Describen experiencias reales (EE.UU., España, Australia); aunque no hay pruebas controladas, se mencionan aplicaciones en elecciones reales.</t>
  </si>
  <si>
    <t>Blockchain mejora transparencia (los votantes ven resultados), seguridad (datos inmutables, red distribuida) y confianza frente a sistemas tradicionales.</t>
  </si>
  <si>
    <t>No abordado en contexto universitario. Enfocado en elecciones generales en Indonesia.</t>
  </si>
  <si>
    <t>Usa Hyperledger Fabric y Composer; sistema distribuido validado en 3 fases (transacción, empaquetado, validación); aborda seguridad y verificación de datos.</t>
  </si>
  <si>
    <t>Autenticación por rol en el sistema; no se especifica claramente cómo equilibra identidad y anonimato.</t>
  </si>
  <si>
    <t>Verificación mediante bloques validados por peers y distribuido por orderer; proporciona integridad mediante consenso y ledger inmutable.</t>
  </si>
  <si>
    <t>Sistema probado con topología de dos nodos para demostrar viabilidad técnica; no se reportan pruebas en escenarios reales amplios.</t>
  </si>
  <si>
    <t>La implementación mejora seguridad, transparencia y eficiencia; se señalan preocupaciones sociales como la desconfianza o la falta de transparencia en e-voting tradicional.</t>
  </si>
  <si>
    <t>No se reportan casos aplicados en universidades; estudio conceptual y comparativo.</t>
  </si>
  <si>
    <t>Comparación entre Cardano y Ethereum; se elige Cardano por PoS, escalabilidad y orientación científica. Se usa criptografía, contratos inteligentes y descentralización.</t>
  </si>
  <si>
    <t>No se especifican mecanismos de autenticación concretos ni su relación con el anonimato.</t>
  </si>
  <si>
    <t>Propone trazabilidad, persistencia e inmutabilidad de la información mediante DLT y contratos inteligentes.</t>
  </si>
  <si>
    <t>No reporta pruebas de campo; análisis es conceptual con comparaciones teóricas.</t>
  </si>
  <si>
    <t>Comparado con sistemas tradicionales, ofrece mayor transparencia (registro público), seguridad (criptografía asimétrica, sin autoridad central) y confianza gracias al uso de blockchain.</t>
  </si>
  <si>
    <t>No abordado específicamente en contexto universitario o académico.</t>
  </si>
  <si>
    <t>Se usó red blockchain sin minería con criptografía RSA y curva elíptica; aborda seguridad, anonimato (claves privadas) y verificación (registro público y contratos inteligentes).</t>
  </si>
  <si>
    <t>Usa autenticación biométrica en cabinas de votación físicas; combina identificación fuerte con anonimato mediante claves privadas.</t>
  </si>
  <si>
    <t>Verificación por contratos inteligentes y registro inmutable; permite trazabilidad pública y auditoría sin autoridad central.</t>
  </si>
  <si>
    <t>Prueba simulada en entorno cliente-servidor con reconexión por socket; no se menciona validación en escenarios del mundo real.</t>
  </si>
  <si>
    <t>Mejora sobre sistemas tradicionales al permitir votación segura sin conexión; protege contra fallas de conectividad y ataques.</t>
  </si>
  <si>
    <t>No se menciona aplicación en universidades; centrado en contexto nacional (Nigeria).</t>
  </si>
  <si>
    <t>Blockchain con posibilidad de operar offline; uso de contratos inteligentes, Merkle tree y descentralización para seguridad.</t>
  </si>
  <si>
    <t>No se detalla explícitamente autenticación de votantes; se asume autenticación local previa a la carga en red.</t>
  </si>
  <si>
    <t>Auditoría posible mediante trazabilidad y transparencia en blockchain; integridad asegurada por estructura de Merkle.</t>
  </si>
  <si>
    <t>Narni V V S Srinivasa Rao, B. Swapna, Mylapalli Ramesh, Jarabala Ranga, Jnaneshwar Pai Maroor, Suresh Talwar</t>
  </si>
  <si>
    <t>Blockchain ofrece mayor confianza y transparencia respecto a sistemas tradicionales, al eliminar necesidad de una autoridad central.</t>
  </si>
  <si>
    <t>Prototipo probado en contexto estudiantil; uso de Arduino, pubNub y verificación con huella digital.</t>
  </si>
  <si>
    <t>Blockchain pública, criptografía RSA y Merkel Root Algorithm. Seguridad y descentralización reforzadas mediante umbral de cifrado.</t>
  </si>
  <si>
    <t>Autenticación biométrica con huella digital y claves únicas. Equilibrio entre identidad y anonimato mediante cifrado de clave pública.</t>
  </si>
  <si>
    <t>Verificación mediante claves públicas/privadas y contrato inteligente como tablero público confiable.</t>
  </si>
  <si>
    <t>Comparado con sistemas tradicionales, mejora en transparencia, anonimato y seguridad mediante Ethereum y contratos inteligentes.</t>
  </si>
  <si>
    <t>Ethereum (pública), uso de contratos inteligentes y DApp. Aborda seguridad mediante descentralización y ledger inmutable.</t>
  </si>
  <si>
    <t>Autenticación mediante credenciales en monedero digital; mantiene anonimato usando seudonimato en blockchain.</t>
  </si>
  <si>
    <t>Auditoría mediante registro inmutable y seguimiento en tiempo real en DApp; verificación de transacciones mediante consenso.</t>
  </si>
  <si>
    <t>Improving the End‐to‐End Protection in E‐Voting Using BVM—Blockchain‐Based E‐Voting Mechanism</t>
  </si>
  <si>
    <t>Mayor equidad, transparencia, seguridad, anonimato y resistencia a manipulaciones respecto a sistemas electrónicos tradicionales.</t>
  </si>
  <si>
    <t>No se menciona aplicación directa en contextos universitarios.</t>
  </si>
  <si>
    <t>Blockchain con contratos inteligentes, mecanismo BVM, SHA-512, claves públicas y ZKP. Uso de blockchain permissioned.</t>
  </si>
  <si>
    <t>Verificación de identidad y anonimato mediante ZKP y claves públicas. Separación entre autenticación y votación.</t>
  </si>
  <si>
    <t>Verificación individual y universal, contrato inteligente para garantizar resultados; uso de ZKP y hashing.</t>
  </si>
  <si>
    <t>Soluciona vulnerabilidades de sistemas tradicionales usando criptografía, blockchain y contratos inteligentes para seguridad y anonimato.</t>
  </si>
  <si>
    <t>No se reporta aplicación específica en contextos académicos o universitarios.</t>
  </si>
  <si>
    <t>Blockchain, contratos inteligentes, autenticación mediante Aadhaar y cifrado AES/SHA-256; uso de chameleon hash para integridad.</t>
  </si>
  <si>
    <t>Autenticación mediante OTP, huella digital y Aadhaar; asegura privacidad con tokens y criptografía asimétrica.</t>
  </si>
  <si>
    <t>Verificación con contratos inteligentes y hash verificable por el votante mediante funciones hash camaleón.</t>
  </si>
  <si>
    <t>Sahil Chintan Pancholi, Aditya Nakadi, Srikar Narayana Chinta, Rejo Mathew</t>
  </si>
  <si>
    <t>Comparado con sistemas tradicionales, el sistema propuesto mejora la transparencia y seguridad gracias al uso de blockchain y reconocimiento facial. Se argumenta que la confianza aumenta mediante la inmutabilidad y verificación en tiempo real.</t>
  </si>
  <si>
    <t>No se reportan implementaciones en contextos académicos/universitarios. Solo se menciona validación en entornos simulados.</t>
  </si>
  <si>
    <t>Ethereum (blockchain pública), smart contracts, MetaMask, Ganache, Truffle. Se abordan seguridad y anonimato con ledger inmutable y verificación biométrica.</t>
  </si>
  <si>
    <t>Autenticación basada en reconocimiento facial con algoritmos de deep learning. Garantiza que solo votantes válidos participen, equilibrando identidad y anonimato.</t>
  </si>
  <si>
    <t>Se menciona verificación en tiempo real, transparencia en el conteo de votos y uso de contratos inteligentes como mecanismos de auditoría.</t>
  </si>
  <si>
    <t>Se probaron en entornos simulados, destacando robustez y escalabilidad, pero no hay evidencia de pruebas en escenarios reales.</t>
  </si>
  <si>
    <t>El sistema propuesto mejora la transparencia y reduce el riesgo de manipulación frente a sistemas tradicionales, eliminando puntos únicos de falla.</t>
  </si>
  <si>
    <t>No se menciona aplicación en contextos académicos. Solo se propone para elecciones pequeñas o medianas.</t>
  </si>
  <si>
    <t>Ethereum, smart contracts, Web3.js, Ganache, Node.js. Se aborda seguridad con encriptación, blockchain descentralizada y control de elegibilidad.</t>
  </si>
  <si>
    <t>Registro con wallet, validación a través de bases de datos administrativas. No se detalla balance explícito entre identidad y anonimato.</t>
  </si>
  <si>
    <t>Auditoría posible mediante contratos inteligentes y transparencia vía blockchain. Se entrega recibo de confirmación al votante.</t>
  </si>
  <si>
    <t>No se aplicaron pruebas en escenarios reales. Solo simulaciones controladas.</t>
  </si>
  <si>
    <t>El sistema busca solucionar problemas como ataques DDoS y manipulación de votos con blockchain y ML, ofreciendo mayor transparencia y seguridad que los sistemas tradicionales.</t>
  </si>
  <si>
    <t>No reporta implementación en universidades, pero fue probado con un grupo pequeño de usuarios. Se recomienda evaluación futura en contextos a gran escala.</t>
  </si>
  <si>
    <t>Ethereum, smart contracts, ML (FaceNet, Haar Cascade), almacenamiento en blockchain. Aborda anonimato con técnicas como firma de anillo.</t>
  </si>
  <si>
    <t>Autenticación con verificación de documentos y reconocimiento facial mediante ML. Se asegura la privacidad del votante.</t>
  </si>
  <si>
    <t>Verificación post-elección mediante técnicas criptográficas y prueba de conteo. Blockchain asegura trazabilidad y no alteración.</t>
  </si>
  <si>
    <t>Se hicieron pruebas con grupo reducido; no se ha validado en entornos reales a gran escala. Se menciona como limitación.</t>
  </si>
  <si>
    <t>Wisam Ali Mahmood, Jumana Waleed, Ayad R. Abbas, Haya Alaskar, May Altulyan, Abir Jaafar Hussain</t>
  </si>
  <si>
    <t>El sistema combina reconocimiento de gestos y blockchain para mayor seguridad y accesibilidad, mejorando respecto a los métodos tradicionales.</t>
  </si>
  <si>
    <t>No se menciona aplicación en contextos académicos. Evaluado en simulaciones con usuarios de distintos grupos etarios.</t>
  </si>
  <si>
    <t>Blockchain pública, técnicas de reconocimiento con Dlib y CVzone, smart contracts. Se abordan desafíos de accesibilidad, privacidad y verificación.</t>
  </si>
  <si>
    <t>Autenticación con gestos faciales (cejas, nariz) y huellas. Alternativas a biometría tradicional para usuarios con discapacidades.</t>
  </si>
  <si>
    <t>Auditoría con blockchain y registro inmutable. Enfoque en trazabilidad y reducción de errores.</t>
  </si>
  <si>
    <t>Simulaciones en tiempo real. No se aplicó en escenarios reales pero se reporta alta precisión y usabilidad.</t>
  </si>
  <si>
    <t>Ofrece mayor transparencia, seguridad y anonimato frente a métodos tradicionales. Enfocado en el contexto electoral iraquí.</t>
  </si>
  <si>
    <t>No reporta aplicación universitaria. Enfocado en el sistema electoral nacional iraquí.</t>
  </si>
  <si>
    <t>Blockchain privada, smart contracts, ECC, QR Code, reconocimiento facial y huellas. Asegura integridad, anonimato y elegibilidad.</t>
  </si>
  <si>
    <t>Multifactor: QR Code, contraseña, biometría (rostro y huella). Garantiza autenticidad y privacidad del votante.</t>
  </si>
  <si>
    <t>Auditoría mediante hash SHA-256, contratos inteligentes y encriptación ECC. Alta seguridad en registros.</t>
  </si>
  <si>
    <t>No se realizaron pruebas en escenarios reales; se propone como futura implementación a gran escala.</t>
  </si>
  <si>
    <t>Compara sistemas tradicionales, electrónicos y basados en blockchain destacando que estos últimos mejoran la transparencia y reducen el fraude al ser inmutables y auditables.</t>
  </si>
  <si>
    <t>Aplicado al contexto electoral iraquí; no universitario. Resultados no comparados con otras aplicaciones similares.</t>
  </si>
  <si>
    <t>Usa Hyperledger Fabric (blockchain permissioned), aborda retos de seguridad, privacidad, trazabilidad y verificación mediante consenso y red distribuida.</t>
  </si>
  <si>
    <t>Autenticación mediante dispositivos de verificación biométrica y tarjetas con datos biométricos, equilibrando anonimato e identidad con tokens únicos.</t>
  </si>
  <si>
    <t>Incluye verificación punto a punto mediante consenso y validación de bloques; votos son trazables sin ser alterables.</t>
  </si>
  <si>
    <t>Realiza pruebas de rendimiento usando Hyperledger Caliper en escenarios simulados con variaciones de tamaño de bloque y tasa de transacción.</t>
  </si>
  <si>
    <t>Describe cómo blockchain mejora la seguridad, transparencia y confiabilidad frente a sistemas centralizados y electrónicos tradicionales.</t>
  </si>
  <si>
    <t>Implementa arquitectura distribuida con servidores intermedios y bloques validados por nodos. Se utiliza una red blockchain distribuida con algoritmos de encriptación, firmas digitales y técnicas de balanceo de carga.</t>
  </si>
  <si>
    <t>Autenticación mediante credenciales y mecanismos de doble factor; mantiene equilibrio entre anonimato e identidad con claves públicas/privadas.</t>
  </si>
  <si>
    <t>Utiliza firmas digitales, hash SHA-256, ECDSA y validación de bloques como método de auditoría distribuida.</t>
  </si>
  <si>
    <t>Incluye pruebas simuladas comparando arquitecturas centralizadas vs distribuidas, midiendo ejecución, latencia y tolerancia a fallos.</t>
  </si>
  <si>
    <t>Argumenta que blockchain supera deficiencias de e-voting tradicional, garantizando integridad, descentralización y resistencia a fallos.</t>
  </si>
  <si>
    <t>No aborda aplicaciones académicas o universitarias.</t>
  </si>
  <si>
    <t>Uso de blockchain público (Ethereum), contratos inteligentes, cifrado asimétrico y ECDSA. Propone estructuras de bloques y validación distribuida.</t>
  </si>
  <si>
    <t>Utiliza autenticación con claves públicas/privadas y firmas digitales ECDSA para anonimato con verificación de identidad.</t>
  </si>
  <si>
    <t>Valida cada transacción mediante hash, firmas digitales, y consenso. Cada voto es auditable y se verifica con múltiples confirmaciones.</t>
  </si>
  <si>
    <t>No reporta pruebas reales ni simulaciones experimentales; foco más conceptual y de diseño técnico.</t>
  </si>
  <si>
    <t>El sistema Mauvote busca mejorar transparencia y seguridad frente a métodos tradicionales al descentralizar el proceso y registrar transacciones inmutables.</t>
  </si>
  <si>
    <t>No se indica aplicación en contextos académicos/universitarios.</t>
  </si>
  <si>
    <t>Utiliza arquitectura distribuida con smart contracts, OTP, biometría móvil y tokens NFT para reforzar la seguridad.</t>
  </si>
  <si>
    <t>Emplea autenticación biométrica y OTP, equilibrando identidad y privacidad.</t>
  </si>
  <si>
    <t>Auditoría basada en blockchain, smart contracts y registro de transacciones inmutables; cada voto queda trazado.</t>
  </si>
  <si>
    <t>Prueba en entorno de concepto con simulación; no se menciona validación a gran escala en entorno real.</t>
  </si>
  <si>
    <t>Compara sistemas tradicionales y electrónicos versus blockchain destacando eficiencia, unicidad y seguridad en la validación de votos.</t>
  </si>
  <si>
    <t>No aborda contexto académico o universitario.</t>
  </si>
  <si>
    <t>Optimiza uso de bloques en blockchain sin cambiar su tamaño, proponiendo validaciones eficientes. Utiliza validación de unicidad y smart contracts.</t>
  </si>
  <si>
    <t>Verificación con claves públicas y privadas, y biometría (huella digital).</t>
  </si>
  <si>
    <t>Auditoría mediante trazabilidad de transacciones y validación por consenso; evita votos múltiples.</t>
  </si>
  <si>
    <t>Validación experimental en entorno simulado, no en escenario real masivo.</t>
  </si>
  <si>
    <t>Proporciona mayor seguridad y transparencia en comparación con los sistemas tradicionales al utilizar blockchain, SDN e IoT en una arquitectura multicapa.</t>
  </si>
  <si>
    <t>Utiliza una arquitectura de red definida por software (SDN) e IoT con blockchain privada. Se enfoca en prevenir ataques como el Sybil y asegurar integridad.</t>
  </si>
  <si>
    <t>Incluye técnicas criptográficas para asegurar integridad de votos y trazabilidad, pero no se detallan mecanismos de auditoría específicos.</t>
  </si>
  <si>
    <t>Proporciona una evaluación experimental en entornos IoT pero no pruebas de despliegue real.</t>
  </si>
  <si>
    <t>Multi-party Confidential Verifiable Electronic Voting Scheme Based on Blockchain</t>
  </si>
  <si>
    <t>Aborda problemas de seguridad y confianza mediante verificación pública y confidencialidad multiparte en comparación con sistemas tradicionales.</t>
  </si>
  <si>
    <t>Usa blockchain pública con contratos inteligentes y algoritmos criptográficos (por ejemplo, firma ciega, homomórfica) para proteger privacidad y verificación.</t>
  </si>
  <si>
    <t>Integra firmas digitales y mecanismos de identidad criptográfica sin comprometer anonimato.</t>
  </si>
  <si>
    <t>Utiliza pruebas de conocimiento cero y verificabilidad pública para garantizar la integridad.</t>
  </si>
  <si>
    <t>No se presentan experimentos en escenarios reales.</t>
  </si>
  <si>
    <t>Neural-Based Secured Decentralized E-Voting Framework using Blur Image Broadcasting</t>
  </si>
  <si>
    <t>Ofrece seguridad descentralizada e integridad de votos mediante blockchain y redes neuronales, mejorando transparencia frente a sistemas previos.</t>
  </si>
  <si>
    <t>Blockchain privada combinada con broadcasting de imágenes difusas y modelos neuronales para anonimato y cifrado visual.</t>
  </si>
  <si>
    <t>Utiliza auditoría visual mediante reconstrucción de imágenes para validación de votos.</t>
  </si>
  <si>
    <t>Evaluaciones simuladas, sin pruebas en escenarios reales.</t>
  </si>
  <si>
    <t>Supera a sistemas tradicionales en trazabilidad pública, auto-recuento, privacidad temporal y puntuación flexible.</t>
  </si>
  <si>
    <t>No aborda implementación en contextos académicos.</t>
  </si>
  <si>
    <t>Protocolos de auto-recuento, firma de anillo trazable, prueba de conocimiento cero y puzzles de tiempo homomórficos en blockchain pública.</t>
  </si>
  <si>
    <t>Registros con autoridad de elección; anonimato garantizado por firmas de anillo trazables.</t>
  </si>
  <si>
    <t>Verificación pública y trazabilidad con mecanismos criptográficos y pruebas no interactivas.</t>
  </si>
  <si>
    <t>No se reportan pruebas en escenarios reales, solo evaluación de rendimiento.</t>
  </si>
  <si>
    <t>Integra blockchain con biometría para reforzar seguridad, transparencia e inmutabilidad frente a sistemas tradicionales.</t>
  </si>
  <si>
    <t>No aborda aplicaciones en contexto académico.</t>
  </si>
  <si>
    <t>Blockchain pública con prueba de trabajo, autenticación biométrica, cifrado asimétrico y firmas digitales.</t>
  </si>
  <si>
    <t>Usa autenticación biométrica (huella, rostro) para verificar identidad, conservando anonimato mediante cifrado.</t>
  </si>
  <si>
    <t>Trazabilidad mediante blockchain y verificación por firma digital; auditoría limitada.</t>
  </si>
  <si>
    <t>Pruebas experimentales en entorno controlado; validación de rendimiento pero no escalabilidad real.</t>
  </si>
  <si>
    <t>Compara sistemas tradicionales de voto nominal en consejos académicos con sistema basado en blockchain, destacando mejoras en integridad y confiabilidad en escenarios remotos.</t>
  </si>
  <si>
    <t>Sí. Aplicación real en consejos académicos portugueses. Evalúan prototipo en reuniones reales con resultados positivos.</t>
  </si>
  <si>
    <t>Implementado sobre Hyperledger Fabric (permissioned). Usa funciones hash seguras y smart contracts. Se abordan integridad, confidencialidad y trazabilidad, pero no anonimato.</t>
  </si>
  <si>
    <t>No se requiere anonimato en el caso de votación nominal. Se garantiza autenticación a través de usuarios registrados.</t>
  </si>
  <si>
    <t>Verificación mediante hash cifrado de votos y almacenamiento en blockchain. Se valida integridad con análisis de seguridad.</t>
  </si>
  <si>
    <t>Sí. Prototipo probado en escenarios reales con resultados validados y discusión de implementación técnica.</t>
  </si>
  <si>
    <t>Se argumenta que blockchain mejora la seguridad, transparencia y resistencia frente a manipulación en comparación con sistemas tradicionales.</t>
  </si>
  <si>
    <t>No se especifican implementaciones en contextos académicos o universitarios.</t>
  </si>
  <si>
    <t>Sistema implementado con Ethereum, smart contracts en Solidity, Truffle y Ganache. Usa MetaMask y Spring Boot. Aborda privacidad, anonimato opcional, y resistencia a fallos.</t>
  </si>
  <si>
    <t>Requiere vinculación con cuenta MetaMask y autenticación en base de datos. Se asocian votos a ID de usuario, lo cual afecta el anonimato.</t>
  </si>
  <si>
    <t>Se permite a administradores recuperar detalles del voto mediante ID del usuario. Auditoría parcial por eventos registrados en blockchain.</t>
  </si>
  <si>
    <t>Sistema probado localmente con herramientas como Ganache. No se presentan pruebas a gran escala o en contextos reales.</t>
  </si>
  <si>
    <t>Propone reemplazar PoW por PoA para optimizar tiempos de votación, autenticación y verificación, destacando mejoras en transparencia y velocidad frente a sistemas tradicionales.</t>
  </si>
  <si>
    <t>No abordado explícitamente en contexto académico/universitario.</t>
  </si>
  <si>
    <t>Utiliza blockchain Ethereum con algoritmo PoA. Se aborda autenticación con OTP, y se destaca reducción en tiempo de verificación/minado.</t>
  </si>
  <si>
    <t>Se emplea autenticación por OTP. Se menciona seguridad mejorada, pero no se profundiza en equilibrio entre identidad y anonimato.</t>
  </si>
  <si>
    <t>Verificación mediante contratos inteligentes y nodos de autoridad. No se detallan mecanismos de auditoría más allá del consenso PoA.</t>
  </si>
  <si>
    <t>Simulaciones muestran mejora de 9 segundos sobre PoW. Aplicación práctica a gran escala no abordada.</t>
  </si>
  <si>
    <t>B. Deelaka Perera, M. P. S. Randunu, N. S. Wellappuli Arachchige, Lakmal Rupasinghe, M. K. N. T., Chethana Liyanapathirana</t>
  </si>
  <si>
    <t>Se destaca la mejora en eficiencia y costo frente a contratos tradicionales gracias a la optimización de gas en Ethereum, promoviendo mayor confianza y viabilidad.</t>
  </si>
  <si>
    <t>Usa Ethereum y contratos en Solidity. Técnicas de optimización incluyen empaquetamiento de variables, reducción de operaciones y ubicación eficiente de datos. Seguridad y privacidad se mantienen.</t>
  </si>
  <si>
    <t>No abordado directamente.</t>
  </si>
  <si>
    <t>Se apoya en verificación automática por contratos inteligentes; no se discuten mecanismos de auditoría externa.</t>
  </si>
  <si>
    <t>Simulaciones muestran reducción del 19.18% en costos de despliegue y 0.95% por voto. No se prueba en escenarios reales.</t>
  </si>
  <si>
    <t>Se afirma que el sistema basado en blockchain mejora la seguridad, trazabilidad y confianza frente al sistema por correo electrónico.</t>
  </si>
  <si>
    <t>Describe una propuesta aplicada al Consejo de Facultad de FERIT en Croacia. Sustituye votación por correo con sistema digital basado en blockchain.</t>
  </si>
  <si>
    <t>Describe uso de blockchain distribuido con firmas digitales. No se especifica tipo de red ni mecanismos técnicos detallados.</t>
  </si>
  <si>
    <t>Se menciona trazabilidad como ventaja, pero no se describen mecanismos específicos de verificación o auditoría.</t>
  </si>
  <si>
    <t>El sistema propuesto responde a una necesidad real (pandemia), pero no se presentan resultados evaluativos del sistema implementado.</t>
  </si>
  <si>
    <t>El sistema basado en Hyperledger Fabric supera a los sistemas tradicionales en seguridad, transparencia e integridad, evitando problemas como el doble voto, manipulación y fallos en EVMs.</t>
  </si>
  <si>
    <t>Usa Hyperledger Fabric v2.2.3 (permissioned); implementa chaincode con Node.js; aborda desafíos con Identity Mixer, blind signatures y esquemas de secret sharing.</t>
  </si>
  <si>
    <t>Se emplea Identity Mixer e infraestructura de claves públicas (PKI) con certificados X.509 para autenticar votantes; permite votar múltiples veces, pero solo se cuenta el último voto.</t>
  </si>
  <si>
    <t>La verificación se realiza mediante política de endoso en smart contracts y canales para aislar transacciones.</t>
  </si>
  <si>
    <t>Se realizaron pruebas controladas con Hyperledger Caliper, pero no en escenarios del mundo real.</t>
  </si>
  <si>
    <t>Resalta ventajas sobre los sistemas tradicionales: seguridad, anonimato, transparencia y resistencia a fraude electoral.</t>
  </si>
  <si>
    <t>No se menciona aplicación en contexto académico o universitario.</t>
  </si>
  <si>
    <t>Utiliza blockchain público, arquitectura descentralizada, sin especificar plataforma concreta; emplea contratos inteligentes y cifrado.</t>
  </si>
  <si>
    <t>Menciona anonimato y seguridad, pero no detalla el método de autenticación.</t>
  </si>
  <si>
    <t>Auditoría mediante registro inmutable y auditable en blockchain; cada voto es verificable.</t>
  </si>
  <si>
    <t>Abdallah Al-Zoubi, Mamoun Aldmour, Rakan Aldmour</t>
  </si>
  <si>
    <t>Propone blockchain (Ethereum) como solución segura, transparente e inmutable frente a sistemas digitales tradicionales.</t>
  </si>
  <si>
    <t>Se reporta piloto en Jordania con observadores y representantes supervisando el proceso.</t>
  </si>
  <si>
    <t>Usa Ethereum con contratos inteligentes; destaca su transparencia, consistencia y descentralización.</t>
  </si>
  <si>
    <t>Se menciona uso de identificación en línea cifrada con claves personales, pero sin mayores detalles.</t>
  </si>
  <si>
    <t>Verificación mediante visibilidad pública del libro mayor y participación de observadores humanos.</t>
  </si>
  <si>
    <t>Sí, se realizó una prueba piloto en Jordania como escenario del mundo real.</t>
  </si>
  <si>
    <t>El sistema busca superar problemas de privacidad de blockchain tradicionales usando cifrado homomórfico (Paillier) para mejorar transparencia, integridad y seguridad.</t>
  </si>
  <si>
    <t>Sistema con nodo open-source blockchain y cifrado Paillier; preserva privacidad sin sacrificar la posibilidad de cómputo sobre datos cifrados.</t>
  </si>
  <si>
    <t>Se menciona autenticación como requisito de los sistemas de votación, pero no se especifica método implementado.</t>
  </si>
  <si>
    <t>Integridad y auditabilidad garantizadas por la inmutabilidad de blockchain y el cifrado de extremo a extremo.</t>
  </si>
  <si>
    <t>Simulaciones realizadas con hasta 10.000 votos; no se reportan implementaciones en escenarios del mundo real.</t>
  </si>
  <si>
    <t>El protocolo garantiza privacidad y confidencialidad perfectas, con seguridad criptográfica avanzada, mejorando la confianza en escenarios sensibles.</t>
  </si>
  <si>
    <t>Protocolo criptográfico sin blockchain explícita, basado en intersección privada y sumas ponderadas; modelo ligero y eficiente.</t>
  </si>
  <si>
    <t>No usa autenticación tradicional; los datos se procesan cifrados, evitando necesidad de identificar al votante.</t>
  </si>
  <si>
    <t>Protocolo auditado criptográficamente, con verificación formal mediante Tamarin y pruebas de seguridad bajo supuestos estándar.</t>
  </si>
  <si>
    <t>Se implementó un sistema funcional con 20K líneas de código y pruebas con 10K votantes y 100 candidatos, validando eficiencia y escalabilidad.</t>
  </si>
  <si>
    <t>Compara brevemente sistemas tradicionales y electrónicos con blockchain destacando problemas de escalabilidad y energía en blockchain; propone DAG (IOTA) como alternativa más eficiente.</t>
  </si>
  <si>
    <t>Usa IOTA (DAG) en lugar de blockchain tradicional. Aborda la seguridad y escalabilidad con el algoritmo Crow Search para mitigar ataques de doble gasto.</t>
  </si>
  <si>
    <t>Autenticación con Aadhar, ID de votante y huella dactilar en una app móvil.</t>
  </si>
  <si>
    <t>No se describen métodos específicos de auditoría; se enfoca en prevención de ataques (double spending).</t>
  </si>
  <si>
    <t>A. Alshehri, M. Baza, G. Srivastava, W. Rajeh, M. Alrowaily, M. Almusali</t>
  </si>
  <si>
    <t>Describe que blockchain mejora seguridad y descentralización frente a modelos tradicionales; permite elecciones sin terceros y resistencia a manipulación.</t>
  </si>
  <si>
    <t>No aborda casos académicos específicos; pruebas en escenarios simulados.</t>
  </si>
  <si>
    <t>Usa Ethereum, contratos inteligentes y técnicas como ZKP, ElGamal, dual-ZKP y pruebas de pertenencia para privacidad y validez de score-voting.</t>
  </si>
  <si>
    <t>Usa pruebas de conocimiento cero y cifrado ElGamal para mantener privacidad y anonimato mientras verifica autenticidad del rango del voto.</t>
  </si>
  <si>
    <t>Método descentralizado de conteo con auto-verificación. Los resultados se obtienen colaborativamente sin revelar información individual.</t>
  </si>
  <si>
    <t>Evaluación empírica en Ethereum muestra que puede manejar hasta 10.000 transacciones sin caída significativa en rendimiento.</t>
  </si>
  <si>
    <t>S. Durga, E. Daniel, S. Seetha, S. Deepakanmani</t>
  </si>
  <si>
    <t>Comparación con EVM/VVPAT tradicionales en India; destaca ventajas de blockchain en transparencia, trazabilidad y seguridad frente a fraudes.</t>
  </si>
  <si>
    <t>Usa blockchain con contratos inteligentes, Ganache, Solidity, MetaMask. Cada voto es una transacción. Mejora seguridad con claves privadas y sin minería.</t>
  </si>
  <si>
    <t>Cada votante recibe clave privada única. Esta actúa como firma digital. Anonimato mediante dirección del votante.</t>
  </si>
  <si>
    <t>La inmutabilidad y rastreabilidad del blockchain permiten verificación pública. No se mencionan métodos específicos de auditoría.</t>
  </si>
  <si>
    <t>Ahmed Salman Mohsen, Mohamed Ibrahim Shujaa, Ahmed Bahaaulddin A. Wahhab</t>
  </si>
  <si>
    <t>Blockchain resuelve problemas de privacidad, integridad y verificación frente a sistemas tradicionales.</t>
  </si>
  <si>
    <t>Usa Speck cipher (ligero) y Raspberry Pi para entornos con recursos limitados. Blockchain asegura integridad y resistencia a alteraciones.</t>
  </si>
  <si>
    <t>Autenticación por huella digital en punto IoT. El sistema evita votos duplicados y garantiza identidad única.</t>
  </si>
  <si>
    <t>No se detallan métodos explícitos de auditoría. Se destaca integridad de datos por estructura blockchain.</t>
  </si>
  <si>
    <t>C. Killer, M. Eck, B. Rodrigues, J. von der Assen, R. Staubli, B. Stiller</t>
  </si>
  <si>
    <t>Contrasta blockchain pública (Ethereum) con ledger distribuido permisionado. Se privilegia privacidad, descentralización y resistencia a coacción.</t>
  </si>
  <si>
    <t>No aborda contextos académicos. Se enfoca en diseño y validación de arquitectura general para votaciones.</t>
  </si>
  <si>
    <t>Usa Distributed Ledger (PoA), ElGamal, Zero-Knowledge Proofs, MixNet, re-encryption, y claves distribuidas para privacidad y seguridad.</t>
  </si>
  <si>
    <t>Autenticación con claves criptográficas distribuidas y MixNet. Asegura receipt-freeness y resistencia a coacción.</t>
  </si>
  <si>
    <t>Sistema E2E verificable con NIZKP, pruebas de descifrado y re-encriptación públicas. Almacén inmutable de votos en ledger.</t>
  </si>
  <si>
    <t>Evaluación experimental indica escalabilidad para votaciones a gran escala. No pruebas en entornos reales documentadas.</t>
  </si>
  <si>
    <t>A Practical Multi-candidate Voting Protocol on Quantum Blockchain Adapted for Various Tally Principles</t>
  </si>
  <si>
    <t>Comparado con sistemas tradicionales, el protocolo cuántico propuesto garantiza anonimato, verificabilidad, equidad y auto-conteo gracias a la blockchain cuántica y compromisos cuánticos.</t>
  </si>
  <si>
    <t>No se reportan aplicaciones en contextos académicos o universitarios. Información insuficiente.</t>
  </si>
  <si>
    <t>Uso de blockchain cuántica, comunicación segura basada en QKD y compromiso cuántico. Aborda anonimato, seguridad y verificación mediante principios cuánticos.</t>
  </si>
  <si>
    <t>Se basa en compromisos cuánticos para ocultar y luego revelar el voto, asegurando el anonimato sin comprometer identidad.</t>
  </si>
  <si>
    <t>El sistema es verificable y auto-conteable por cualquier votante. No se menciona un mecanismo explícito de auditoría externa.</t>
  </si>
  <si>
    <t>No se presenta evidencia de pruebas en escenarios reales. Información insuficiente.</t>
  </si>
  <si>
    <t>Mejora sobre sistemas tradicionales al eliminar terceros confiables y proteger la privacidad a pesar de la transparencia de blockchain mediante cifrado homomórfico y orden-preservador.</t>
  </si>
  <si>
    <t>No se reportan aplicaciones específicas en contextos académicos. Información insuficiente.</t>
  </si>
  <si>
    <t>Emplea blockchain privada, cifrado homomórfico para el procesamiento de votos y cifrado orden-preservador para consultas eficientes. Prioriza privacidad.</t>
  </si>
  <si>
    <t>No se detallan explícitamente mecanismos de autenticación. Información insuficiente.</t>
  </si>
  <si>
    <t>Provee verificabilidad de resultados encriptados sin comprometer privacidad, pero no detalla procedimientos de auditoría.</t>
  </si>
  <si>
    <t>Se presentan resultados experimentales, pero no en escenarios del mundo real. Información insuficiente.</t>
  </si>
  <si>
    <t>Se enfoca en resolver problemas de privacidad y trazabilidad con blockchain e IPFS, superando limitaciones de anonimato y doble voto.</t>
  </si>
  <si>
    <t>No menciona aplicación en entornos académicos. Información insuficiente.</t>
  </si>
  <si>
    <t>Usa blockchain pública, IPFS y firmas de anillo enlazables (LRS), separando el procesamiento intensivo fuera de la cadena para mejorar escalabilidad y anonimato.</t>
  </si>
  <si>
    <t>LRS permite autenticación anónima y evita votos múltiples mediante etiquetas de vinculabilidad sin romper el anonimato.</t>
  </si>
  <si>
    <t>Blockchain proporciona trazabilidad e inmutabilidad. No se detallan métodos explícitos de auditoría.</t>
  </si>
  <si>
    <t>Indica pruebas eficientes para escalabilidad pequeña, pero sin validación en escenarios reales. Información insuficiente.</t>
  </si>
  <si>
    <t>A remote and cost‐optimized voting system using blockchain and smart contract</t>
  </si>
  <si>
    <t>Mohammad Nabiluzzaman Neloy, Md. Abdul Wahab, Sheikh Wasif, Abdulla All Noman, Mustafizur Rahaman, Tahmid Hasan Pranto, A.K.M. Bahalul Haque, Rashedur M. Rahman</t>
  </si>
  <si>
    <t>Combina blockchain, smart contracts e IA para mejorar transparencia, reducir costos y aumentar participación frente a sistemas tradicionales.</t>
  </si>
  <si>
    <t>No indica aplicación específica en entornos académicos. Información insuficiente.</t>
  </si>
  <si>
    <t>Utiliza blockchain pública y contratos inteligentes optimizados. Aplicación de IA en verificación de identidad. Propone arquitectura híbrida de almacenamiento para reducir costos.</t>
  </si>
  <si>
    <t>Sistema multilayer con IA para autenticación de identidad. Detalles técnicos limitados.</t>
  </si>
  <si>
    <t>El conteo de votos es automatizado, transparente y sin intervención humana, pero no se explicita una auditoría formal.</t>
  </si>
  <si>
    <t>No se menciona implementación en escenarios reales. Información insuficiente.</t>
  </si>
  <si>
    <t>A scalable decentralized privacy-preserving e-voting system based on zero-knowledge</t>
  </si>
  <si>
    <t>Supera limitaciones de transparencia y escalabilidad de sistemas tradicionales mediante blockchain y pruebas de conocimiento cero (ZKP).</t>
  </si>
  <si>
    <t>No se menciona aplicación en contextos académicos. Información insuficiente.</t>
  </si>
  <si>
    <t>Red de nodos con contratos inteligentes, cifrado homomórfico umbral, pruebas zk-SNARK y procesamiento fuera de cadena para garantizar escalabilidad y privacidad.</t>
  </si>
  <si>
    <t>No se detalla mecanismo específico de autenticación. Información insuficiente.</t>
  </si>
  <si>
    <t>Verificabilidad universal basada en blockchain y ZKP; se mencionan pruebas de seguridad formales.</t>
  </si>
  <si>
    <t>Validado en testnet de Ethereum, sin pruebas en entornos reales. Información insuficiente.</t>
  </si>
  <si>
    <t>PSWS: A Private Support-Weighted Sum Protocol for Blockchain-Based E-Voting Systems</t>
  </si>
  <si>
    <t>Mejora la privacidad y evita el fraude mediante cifrado homomórfico y agregación de votos sin revelar información individual.</t>
  </si>
  <si>
    <t>Utiliza cifrado homomórfico BGN, blockchain y un esquema de suma ponderada cifrada; aborda seguridad, privacidad y verificación mediante análisis formal.</t>
  </si>
  <si>
    <t>El sistema separa los servidores de cifrado y descifrado; la autenticación no se detalla explícitamente pero se asegura la privacidad del votante mediante criptografía.</t>
  </si>
  <si>
    <t>El protocolo garantiza verificación del recuento mediante agregación de datos cifrados y posterior descifrado por servidor confiable.</t>
  </si>
  <si>
    <t>Incluye pruebas de eficiencia con resultados de tiempo de cómputo, pero no se menciona validación en entornos reales.</t>
  </si>
  <si>
    <t>Lloyd Mar J. Dela Torre, Renz Vincent M. Mengoy, Rowin Edward E. Quindoza, Nathalie Jane S. Tamondong, Orland D. Tubola</t>
  </si>
  <si>
    <t>Comparado con sistemas tradicionales, mejora seguridad, transparencia y confianza mediante inmutabilidad, almacenamiento descentralizado y visibilidad de transacciones mediante exploradores blockchain.</t>
  </si>
  <si>
    <t>Sí, aplicado en elecciones estudiantiles en la Universidad Politécnica de Filipinas. Los resultados mostraron buena aceptación y cumplimiento con ISO 25010.</t>
  </si>
  <si>
    <t>Utiliza NEAR Protocol (Proof-of-Stake). Implementa smart contracts, sharding, y almacenamiento distribuido. Se asegura anonimato mediante claves únicas y OTP.</t>
  </si>
  <si>
    <t>Usa identificación única y contraseña de un solo uso (OTP). Balancea autenticación y anonimato sin registrar nombres reales.</t>
  </si>
  <si>
    <t>Validación de transacciones vía blockchain explorer y mecanismos automáticos de validación mediante contratos inteligentes.</t>
  </si>
  <si>
    <t>Se hizo prueba de campo con simulacro de elecciones reales; buena recepción y verificación funcional usando pruebas ISO 25010 y 'as-pect' para contratos inteligentes.</t>
  </si>
  <si>
    <t>Combina privacidad y verificabilidad de forma simultánea, usando una red blockchain permisada y el protocolo Selene para generar confianza y transparencia.</t>
  </si>
  <si>
    <t>No aborda implementaciones específicas en contextos académicos o universitarios.</t>
  </si>
  <si>
    <t>Implementa una blockchain permisada, smart contracts, y el protocolo Selene con tracking numbers; aborda privacidad, anonimato y verificabilidad.</t>
  </si>
  <si>
    <t>Emplea autenticación con anonimato revocable a través de smart contracts y terceros de confianza; asegura equilibrio entre identidad y privacidad.</t>
  </si>
  <si>
    <t>Provee verificabilidad end-to-end (individual y universal) mediante Selene; permite que votantes verifiquen sus votos en el blockchain.</t>
  </si>
  <si>
    <t>No reporta pruebas de campo; resultados de escalabilidad son simulados mediante análisis de latencia y costos computacionales.</t>
  </si>
  <si>
    <t>Dr. Aasheesh Raizada, Bhanu Sharma</t>
  </si>
  <si>
    <t>Plantea mayor robustez, transparencia, seguridad criptográfica y resistencia a ataques en comparación con sistemas tradicionales.</t>
  </si>
  <si>
    <t>Utiliza Multichain. Describe nodos, bloques, mineros y consenso, destacando distribución, criptografía y privacidad.</t>
  </si>
  <si>
    <t>Menciona privacidad y anonimato como principios clave, pero no especifica técnicas de autenticación.</t>
  </si>
  <si>
    <t>Ofrece verificación end-to-end y trazabilidad a través de hashing, aunque no especifica auditoría externa.</t>
  </si>
  <si>
    <t>No se mencionan pruebas empíricas ni implementación en escenarios reales.</t>
  </si>
  <si>
    <t>Expone ventajas de seguridad, descentralización y transparencia del blockchain frente a vulnerabilidades de sistemas electrónicos actuales.</t>
  </si>
  <si>
    <t>Utiliza PFBT y POW como mecanismos de consenso. También SHA-256, ECDSA y firmas ciegas para abordar seguridad y anonimato.</t>
  </si>
  <si>
    <t>Autenticación basada en criptografía de clave pública y firma ciega. Permite identificación segura sin revelar identidad.</t>
  </si>
  <si>
    <t>Propone uso de pruebas de conocimiento cero, contratos inteligentes y firmas múltiples para verificación y auditoría.</t>
  </si>
  <si>
    <t>No se presentan validaciones prácticas; es un diseño conceptual con énfasis teórico.</t>
  </si>
  <si>
    <t>Propone un sistema basado en Ethereum con énfasis en transparencia, auditoría y confianza. Aborda limitaciones de los sistemas tradicionales en transparencia y seguridad.</t>
  </si>
  <si>
    <t>No se evidencia aplicación en contextos universitarios reales. El sistema ha sido desplegado pero no probado empíricamente.</t>
  </si>
  <si>
    <t>Utiliza red Ethereum y contratos inteligentes en Solidity. Aborda privacidad con identidades anónimas y verifica votos con Web3.js.</t>
  </si>
  <si>
    <t>La autenticación se basa en la identidad en Ethereum, sin vinculación directa con datos personales. El sistema mantiene anonimato mediante claves públicas.</t>
  </si>
  <si>
    <t>Utiliza consultas con EQL y Web3.js para auditoría pública de votos, historial, duplicados y fraude.</t>
  </si>
  <si>
    <t>No se reportan pruebas en escenarios del mundo real. Implementación limitada a entorno de prueba (Ganache).</t>
  </si>
  <si>
    <t>Propone mejoras sustanciales en transparencia, seguridad, y confianza frente a métodos tradicionales mediante el uso de blockchain, ECDSA y SHA-256.</t>
  </si>
  <si>
    <t>No se menciona aplicación específica en contextos académicos o universitarios.</t>
  </si>
  <si>
    <t>Emplea red blockchain no especificada con ECDSA y SHA-256. Maneja desafíos mediante criptografía, hashing y verificación de integridad.</t>
  </si>
  <si>
    <t>Autenticación mediante ECDSA con claves públicas y privadas generadas para votantes y candidatos. Mantiene equilibrio entre identidad y anonimato.</t>
  </si>
  <si>
    <t>La cadena permite auditoría abierta y pública de los votos. Seguridad reforzada por la naturaleza inmutable del blockchain.</t>
  </si>
  <si>
    <t>Comparación explícita con sistemas tradicionales destaca mejoras en privacidad, transparencia y reducción de fraude.</t>
  </si>
  <si>
    <t>Sí se aplicó a elecciones universitarias (contexto académico). Enfocado en mejorar procesos en campus universitarios.</t>
  </si>
  <si>
    <t>Red Ethereum con contratos inteligentes, MetaMask, Ganache. Uso de OTP, PRN institucional y validación por Ether transacción.</t>
  </si>
  <si>
    <t>Autenticación con PRN institucional más OTP. Voto se considera válido tras ejecución de contrato inteligente y transacción Ether.</t>
  </si>
  <si>
    <t>Resultados inalterables presentados gráficamente. Verificación automática por blockchain tras cada voto.</t>
  </si>
  <si>
    <t>Validación realizada en un entorno universitario, aunque no se especifica la escala ni análisis comparativo de resultados.</t>
  </si>
  <si>
    <t>Se destaca que blockchain mejora accesibilidad, transparencia y seguridad, superando limitaciones de métodos tradicionales.</t>
  </si>
  <si>
    <t>Utiliza red Ethereum con contratos inteligentes y OTP. Plantea un enfoque escalable con énfasis en transparencia y modularidad.</t>
  </si>
  <si>
    <t>Autenticación con dirección Ethereum y OTP enviado por correo. Seguridad reforzada sin comprometer privacidad.</t>
  </si>
  <si>
    <t>Auditoría asegurada por contratos inteligentes y registro inmutable. Resultados visibles y validados en la plataforma.</t>
  </si>
  <si>
    <t>No se mencionan validaciones en escenarios reales. El trabajo es principalmente propositivo.</t>
  </si>
  <si>
    <t>Aborda problemas de centralización y destaca seguridad y transparencia del sistema propuesto frente a sistemas tradicionales.</t>
  </si>
  <si>
    <t>No se identifica aplicación concreta en universidades u otros contextos académicos.</t>
  </si>
  <si>
    <t>Utiliza Solana y Proof of History (PoH). Enfatiza descentralización, eficiencia y resistencia a DDoS.</t>
  </si>
  <si>
    <t>Utiliza claves privadas, datos biométricos y Aadhar virtual para autenticar sin comprometer privacidad.</t>
  </si>
  <si>
    <t>Mecanismos criptográficos y hash SHA para integridad de datos. Se destacan medidas anti-fraude.</t>
  </si>
  <si>
    <t>No hay evidencia de implementación o validación en escenarios reales.</t>
  </si>
  <si>
    <t>Comparado con sistemas previos, mejora la seguridad y transparencia gracias al auto-recuento y verificación descentralizada.</t>
  </si>
  <si>
    <t>No se reportan aplicaciones en entornos académicos.</t>
  </si>
  <si>
    <t>Implementado sobre Ethereum con criptografía elíptica y hashes SHA-256; usa pruebas de conocimiento cero para privacidad.</t>
  </si>
  <si>
    <t>Utiliza clave pública como identificador, pruebas de conocimiento cero y votación ciega para preservar el anonimato.</t>
  </si>
  <si>
    <t>Auto-recuento como mecanismo de verificación; diseño auditado para detectar intentos de manipulación.</t>
  </si>
  <si>
    <t>Validación en entornos simulados; no se reportan pruebas en escenarios reales.</t>
  </si>
  <si>
    <t>Plantea mejoras significativas frente a sistemas tradicionales en seguridad, transparencia y anonimato mediante contratos inteligentes, privacidad diferencial y pruebas de conocimiento cero.</t>
  </si>
  <si>
    <t>Uso de blockchain Ethereum, contratos inteligentes y zk-SNARKs; aborda anonimato, integridad, privacidad y resistencia al doble voto.</t>
  </si>
  <si>
    <t>Autenticación mediante pruebas de conocimiento cero, centradas en preservar el anonimato sin revelar identidad.</t>
  </si>
  <si>
    <t>Verificación distribuida mediante contratos inteligentes y registros inmutables en blockchain; auditoría sin comprometer privacidad.</t>
  </si>
  <si>
    <t>Afirma que zk-SNARK mejora la seguridad y privacidad frente a métodos tradicionales, aunque presenta desafíos de escalabilidad.</t>
  </si>
  <si>
    <t>Uso de zk-SNARK en Ethereum (ECDSA), combinando autenticación on-chain y off-chain. Problemas de escalabilidad evidenciados en pruebas.</t>
  </si>
  <si>
    <t>zk-SNARK permite verificar identidad sin revelar datos personales, eliminando autenticación por contraseña.</t>
  </si>
  <si>
    <t>Verificación de certificados de identidad dentro del contrato inteligente, centrado en la integridad del proceso de autenticación.</t>
  </si>
  <si>
    <t>Evaluado mediante pruebas de carga con Vegeta en un entorno simulado, midiendo throughput, speedup y eficiencia.</t>
  </si>
  <si>
    <t>Señala que los sistemas blockchain ofrecen mayor transparencia, seguridad e integridad frente a sistemas previos.</t>
  </si>
  <si>
    <t>Uso de sidechains y sharding mediante algoritmos genéticos multiobjetivo; solución propuesta para mejorar escalabilidad y desempeño.</t>
  </si>
  <si>
    <t>Validación basada en métricas de red simuladas: retardo, energía, throughput y ratio de reenvío de paquetes.</t>
  </si>
  <si>
    <t>Comparado con métodos tradicionales y digitales, mejora significativamente seguridad, transparencia y escalabilidad.</t>
  </si>
  <si>
    <t>Basado en Hyperledger Fabric con RAFT, cifrado homomórfico Paillier; escalabilidad mediante arquitectura serverless y AWS.</t>
  </si>
  <si>
    <t>Validación de identidad mediante mecanismos integrados en Hyperledger y cifrado Paillier para preservar anonimato.</t>
  </si>
  <si>
    <t>Auditoría posible gracias a inmutabilidad del ledger y trazabilidad completa con verificación criptográfica.</t>
  </si>
  <si>
    <t>Resultados de pruebas PoC indican mejoras en velocidad de procesamiento y costos, pero no hay pruebas a gran escala.</t>
  </si>
  <si>
    <t>Comparación explícita con sistemas tradicionales, destacando mejoras en seguridad, integridad, transparencia y descentralización.</t>
  </si>
  <si>
    <t>Aplicación simulada en escenarios genéricos, sin foco académico.</t>
  </si>
  <si>
    <t>Implementa blockchain privada con algoritmo Speck Cipher; enfatiza en la resistencia a ataques de fuerza bruta y privacidad de datos.</t>
  </si>
  <si>
    <t>Autenticación mediante sistema de huellas digitales; alta precisión, equilibrando identidad y anonimato.</t>
  </si>
  <si>
    <t>Incluye verificación criptográfica con hash y cifrado; seguridad en la cadena de bloques.</t>
  </si>
  <si>
    <t>No se reportan pruebas reales; se evalúa mediante simulaciones y análisis teórico.</t>
  </si>
  <si>
    <t>Ventajas frente a papel y sistemas electrónicos: seguridad, descentralización, confianza y eficiencia.</t>
  </si>
  <si>
    <t>No aborda aplicaciones en universidades; pruebas son a nivel conceptual.</t>
  </si>
  <si>
    <t>Ethereum privado, smart contracts, signcryption ciega ECC, mecanismo de auto-certificación.</t>
  </si>
  <si>
    <t>Autenticación mediante certificados auto-firmados y claves ECC; protege identidad y anonimato.</t>
  </si>
  <si>
    <t>Verificación de firmas y BAN-Logic para análisis formal de seguridad.</t>
  </si>
  <si>
    <t>Evaluación en red privada; sin validación en escenarios del mundo real reportada.</t>
  </si>
  <si>
    <t>Comparativa explícita entre sistemas tradicionales, electrónicos y blockchain; ventajas en transparencia y seguridad.</t>
  </si>
  <si>
    <t>Menciona potencial uso en instituciones, pero sin implementación específica universitaria.</t>
  </si>
  <si>
    <t>Ethereum, Solidity, Ganache, Metamask; blockchain pública con smart contracts.</t>
  </si>
  <si>
    <t>Registro digital básico; se infiere anonimato por descentralización.</t>
  </si>
  <si>
    <t>Verificación descentralizada, trazabilidad del voto, integridad garantizada por blockchain.</t>
  </si>
  <si>
    <t>Validación mediante entorno simulado; sin pruebas en escenarios reales.</t>
  </si>
  <si>
    <t>Mejoras en seguridad, eliminación de intermediarios y privacidad frente a métodos tradicionales.</t>
  </si>
  <si>
    <t>No se aplica en contextos académicos; enfoque generalizado.</t>
  </si>
  <si>
    <t>Hyperledger Fabric, SLRS, tecnología Paillier; blockchain permisionada.</t>
  </si>
  <si>
    <t>Autenticación por ID/email, SLRS preserva anonimato y verifica identidad.</t>
  </si>
  <si>
    <t>Auditoría automatizada, verificación cruzada con SLRS, sin administrador confiable.</t>
  </si>
  <si>
    <t>Sin pruebas reales; sistema diseñado para escalabilidad y validación futura.</t>
  </si>
  <si>
    <t>Soluciona problemas de manipulación y falta de transparencia en sistemas actuales.</t>
  </si>
  <si>
    <t>No se reporta uso en universidades; se orienta a votaciones generales.</t>
  </si>
  <si>
    <t>Ethereum, Solidity, smart contracts, sistema de votos digitales con hash y commit.</t>
  </si>
  <si>
    <t>Tokens de elegibilidad y claves públicas/privadas; protección de identidad y trazabilidad balanceadas.</t>
  </si>
  <si>
    <t>Voto con hash y visibilidad del resultado al votante; auditoría integrada al sistema.</t>
  </si>
  <si>
    <t>Evaluación conceptual; no se detalla aplicación práctica o pruebas en entorno real.</t>
  </si>
  <si>
    <t>Comparado con sistemas tradicionales, el sistema asegura mayor transparencia y confianza mediante blockchain y elimina autoridad centralizada.</t>
  </si>
  <si>
    <t>Usa blockchain Ethereum; aborda anonimato mediante criptografía, seguridad con validación OTP y verificación en blockchain.</t>
  </si>
  <si>
    <t>Autenticación vía correo electrónico con OTP; se menciona validación con Aadhar pero no profundiza en equilibrio identidad-anonimato.</t>
  </si>
  <si>
    <t>Ofrece trazabilidad de auditoría mediante blockchain; se asegura integridad mediante consenso y registro inmutable.</t>
  </si>
  <si>
    <t>Limitado a simulaciones; se menciona aplicabilidad en elecciones pequeñas, no pruebas reales a gran escala.</t>
  </si>
  <si>
    <t>Secure Routing E-voting Protocol based on Wireless Sensor Network Platform with Blockchain</t>
  </si>
  <si>
    <t>Propone un sistema descentralizado con blockchain y WSN para mayor seguridad y transparencia, eliminando cuerpo central.</t>
  </si>
  <si>
    <t>No se menciona aplicación en contextos universitarios o académicos.</t>
  </si>
  <si>
    <t>Blockchain híbrido sobre plataforma WSN, con mecanismos de consenso y verificación; aborda anonimato, seguridad y verificación.</t>
  </si>
  <si>
    <t>Utiliza autenticación biométrica y mecanismos de verificación basados en WSN; se menciona integración multimodal.</t>
  </si>
  <si>
    <t>Garantiza verificación con trazabilidad completa y sin intervención de terceros.</t>
  </si>
  <si>
    <t>No se reportan pruebas en escenarios reales; enfoque en evaluación teórica del modelo propuesto.</t>
  </si>
  <si>
    <t>Se mejora transparencia y seguridad frente a sistemas tradicionales; asegura registros inviolables mediante blockchain.</t>
  </si>
  <si>
    <t>No se especifican contextos académicos/universitarios; enfoque general.</t>
  </si>
  <si>
    <t>Ethereum con contratos inteligentes; integra reconocimiento facial con IA para autenticación y seguridad.</t>
  </si>
  <si>
    <t>Autenticación mediante IA y reconocimiento facial, equilibrio entre identidad y anonimato no detallado.</t>
  </si>
  <si>
    <t>Auditoría distribuida y validación en blockchain en tiempo real.</t>
  </si>
  <si>
    <t>Evaluado mediante simulaciones de estrés, no en pruebas de campo reales.</t>
  </si>
  <si>
    <t>Sistema más eficiente y transparente que otros modelos tradicionales; reduce centralización en autoridad de firma y conteo.</t>
  </si>
  <si>
    <t>No se reportan aplicaciones en contextos académicos o universitarios.</t>
  </si>
  <si>
    <t>Blockchain con contratos inteligentes sobre criptografía de curva elíptica; técnicas de umbral y sin autoridad central.</t>
  </si>
  <si>
    <t>Autenticación descentralizada mediante claves compartidas; protege anonimato con firmas ciegas.</t>
  </si>
  <si>
    <t>Auditoría mediante blockchain como tablero de anuncios; verificación con umbrales criptográficos y pruebas de conocimiento cero.</t>
  </si>
  <si>
    <t>Validación mediante pruebas en entorno simulado usando Python; sin pruebas en contextos reales.</t>
  </si>
  <si>
    <t>Alta seguridad y confidencialidad frente a sistemas convencionales; uso de criptografía híbrida y blockchain descentralizada.</t>
  </si>
  <si>
    <t>No se especifica aplicación en universidades; uso generalizado.</t>
  </si>
  <si>
    <t>Arquitectura descentralizada con blockchain y criptografía híbrida (AES, Blowfish); anonimato garantizado en capas.</t>
  </si>
  <si>
    <t>Incluye autenticación mediante técnicas biométricas y seguridad por capas.</t>
  </si>
  <si>
    <t>Auditoría reforzada con blockchain; prevención contra escaneo y trazado de red.</t>
  </si>
  <si>
    <t>Evaluación conceptual y de simulación; no se mencionan pruebas reales.</t>
  </si>
  <si>
    <t>Se compara con sistemas tradicionales destacando mayor transparencia, descentralización y resistencia a manipulación gracias a la inmutabilidad de los datos en blockchain.</t>
  </si>
  <si>
    <t>No abordado en contexto académico/universitario, se enfoca en elecciones corporativas.</t>
  </si>
  <si>
    <t>Uso de Ethereum, Metamask, Ganache, Truffle. Se aborda la seguridad con hashes, consenso y contratos inteligentes.</t>
  </si>
  <si>
    <t>Autenticación mediante validación de Metamask ID por parte del administrador.</t>
  </si>
  <si>
    <t>Verificación mediante el consenso de nodos y registro inmutable de las transacciones.</t>
  </si>
  <si>
    <t>Pruebas realizadas en Ganache como blockchain local; no se reportan validaciones a gran escala ni pruebas en contextos reales complejos.</t>
  </si>
  <si>
    <t>Destaca que Ethereum ofrece una solución transparente, segura y confiable frente a métodos electrónicos actuales propensos a ataques y fraude.</t>
  </si>
  <si>
    <t>Menciona estudiantes en la Universidad de Seattle creando sistemas, pero sin evaluación de resultados.</t>
  </si>
  <si>
    <t>Ethereum con contratos inteligentes, abordando desafíos como transparencia, resistencia a DDoS y privacidad.</t>
  </si>
  <si>
    <t>No se detallan métodos específicos, se alude al uso de monederos Ethereum y dispositivos móviles.</t>
  </si>
  <si>
    <t>Auditabilidad a través de registros inmutables en blockchain. Se menciona también separación de cadenas para validación.</t>
  </si>
  <si>
    <t>No se mencionan pruebas reales ni implementación a gran escala; se enfoca en potencial y desafíos conceptuales.</t>
  </si>
  <si>
    <t>Secured Electronic Voting System with Appropriate Authentication using Blockchain</t>
  </si>
  <si>
    <t>Dr. P. Kaladevi, Shreemathi R N, Sanjhey Hariram SA, Muhammed Afzal K</t>
  </si>
  <si>
    <t>Aborda mayor transparencia, resistencia a alteración y control descentralizado frente a sistemas convencionales.</t>
  </si>
  <si>
    <t>No se describen implementaciones en entornos académicos.</t>
  </si>
  <si>
    <t>Uso de blockchain (sin especificar red), CNN para reconocimiento facial y OTP por correo. Aborda seguridad, anonimato y verificación.</t>
  </si>
  <si>
    <t>Autenticación doble: reconocimiento facial (CNN) + verificación OTP por correo.</t>
  </si>
  <si>
    <t>Verificación por hashing, contratos inteligentes y registros inmutables.</t>
  </si>
  <si>
    <t>No se reportan pruebas de campo, solo pruebas de concepto y simulaciones técnicas.</t>
  </si>
  <si>
    <t>Se enfatiza mayor seguridad, transparencia y eficiencia frente a sistemas tradicionales centralizados.</t>
  </si>
  <si>
    <t>No se mencionan aplicaciones universitarias específicas.</t>
  </si>
  <si>
    <t>Ethereum, PoW, contratos inteligentes, uso de OpenCV y aprendizaje automático para evitar fraudes.</t>
  </si>
  <si>
    <t>Autenticación basada en reconocimiento facial y tokens de votación; opción presencial para quienes no tienen acceso digital.</t>
  </si>
  <si>
    <t>Verificación por hash y blockchain distribuida. Acceso público a resultados en tiempo real.</t>
  </si>
  <si>
    <t>Menciona pruebas con prototipos, pero no en escenarios reales a gran escala.</t>
  </si>
  <si>
    <t>Contrasta con sistemas tradicionales y destaca mayor privacidad, integridad y resistencia a manipulaciones.</t>
  </si>
  <si>
    <t>No hay evidencia de implementación en contextos académicos.</t>
  </si>
  <si>
    <t>Ethereum, contratos inteligentes, criptografía de curva elíptica, blind signature, ring signature.</t>
  </si>
  <si>
    <t>Autenticación con firma digital, validación por ECC y MEVM.</t>
  </si>
  <si>
    <t>Verificación criptográfica, votación con clave pública/privada y sin terceros de confianza.</t>
  </si>
  <si>
    <t>Propuesta conceptual con pruebas controladas; no se presentan evaluaciones a escala nacional o institucional.</t>
  </si>
  <si>
    <t>Se destaca que blockchain ofrece mayor seguridad y transparencia que los sistemas tradicionales, ayudando a mitigar manipulación de votos y mejorando la confianza del votante.</t>
  </si>
  <si>
    <t>Se menciona su potencial para contextos como universidades, pero no se reportan aplicaciones académicas reales ni resultados medidos.</t>
  </si>
  <si>
    <t>Uso de Ethereum (blockchain pública), smart contracts en Solidity, conexión vía Infura y Web3j, base de datos Firebase. Se emplea Ropsten Testnet y MetaMask.</t>
  </si>
  <si>
    <t>Autenticación mediante dirección de wallet y fase de pre-registro; no se profundiza en el equilibrio entre identidad y anonimato.</t>
  </si>
  <si>
    <t>Se almacenan votos en blockchain, garantizando integridad; no se menciona un mecanismo formal de auditoría.</t>
  </si>
  <si>
    <t>Validado en entorno de prueba (Ropsten); sin pruebas en escenarios reales o escalabilidad a gran escala.</t>
  </si>
  <si>
    <t>El sistema e-Vote con blockchain mejora privacidad, transparencia y seguridad frente a sistemas tradicionales. Reduce riesgos como DoS y DDoS.</t>
  </si>
  <si>
    <t>No se presentan casos de implementación en universidades o entornos académicos.</t>
  </si>
  <si>
    <t>Uso de blockchain pública Ethereum, con funciones criptográficas como hashing y encriptación homomórfica. Se menciona modelo de consenso, pero sin especificar detalle.</t>
  </si>
  <si>
    <t>Autenticación mediante OTP, teléfono y correo. Se equilibra con anonimato mediante hashing y encriptación.</t>
  </si>
  <si>
    <t>Verificación post-voto mediante código único. Auditoría simplificada a través de trazabilidad del voto.</t>
  </si>
  <si>
    <t>No se documentan pruebas en escenarios reales, aunque se menciona escalabilidad teórica mediante implementación en Testnet.</t>
  </si>
  <si>
    <t>El sistema propuesto supera problemas como fraude de identidad, doble votación y manipulación de resultados mediante blockchain y contratos inteligentes.</t>
  </si>
  <si>
    <t>Desarrollado en Node.js con Ethereum y Hardhat. Usa contratos inteligentes en Solidity y firma digital con verificación de nonce.</t>
  </si>
  <si>
    <t>Autenticación multifactor basada en dirección blockchain, contraseña y firma digital. Se protege la identidad sin revelar datos sensibles en blockchain.</t>
  </si>
  <si>
    <t>Verificación mediante contratos inteligentes y registros inmutables. Se previene doble votación y se valida autenticidad.</t>
  </si>
  <si>
    <t>Validado a nivel de implementación, sin pruebas en entornos del mundo real.</t>
  </si>
  <si>
    <t>El sistema propuesto basado en blockchain con PoW garantiza transparencia, seguridad y confianza frente a sistemas tradicionales basados en papel y electrónicos, mitigando fraude y manipulación.</t>
  </si>
  <si>
    <t>No abordado. Aunque se centra en Libia, no hay aplicación explícita en contextos académicos o universitarios.</t>
  </si>
  <si>
    <t>Implementación basada en blockchain pública con algoritmo de consenso PoW. El sistema aborda seguridad mediante descentralización y criptografía, permitiendo trazabilidad y resistencia a manipulaciones.</t>
  </si>
  <si>
    <t>Información insuficiente. Se menciona que los votantes pueden rastrear su voto, pero no se detalla cómo se autentican ni cómo se equilibra identidad y anonimato.</t>
  </si>
  <si>
    <t>Verificación a través de trazabilidad del voto y características de inmutabilidad del blockchain. No se detalla un mecanismo de auditoría externo o independiente.</t>
  </si>
  <si>
    <t>Información insuficiente. No se reportan pruebas piloto ni validaciones en escenarios reales.</t>
  </si>
  <si>
    <t>Se expone que el sistema propuesto basado en Hyperledger mejora la transparencia, anonimato y seguridad en comparación con sistemas tradicionales y EVMs centralizados.</t>
  </si>
  <si>
    <t>No abordado. No se reportan aplicaciones en contextos académicos o universitarios.</t>
  </si>
  <si>
    <t>Se utiliza Hyperledger Fabric (blockchain permissioned) con certificados X.509, cifrado asimétrico, hashing, y sin minería. Utiliza algoritmo RAFT para consenso. Enfocado en modularidad y escalabilidad.</t>
  </si>
  <si>
    <t>Método basado en certificados X.509 y validación de identidad previa. Se almacena la identidad de forma cifrada y se utiliza hashing para anonimato.</t>
  </si>
  <si>
    <t>Verificación individual por parte del votante a través de hash asignado a su voto. Resultados auditables por administradores con acceso a los datos, sin visualizar el contenido de los votos.</t>
  </si>
  <si>
    <t>No se presentan pruebas piloto ni validación en escenarios reales. Se detalla la arquitectura y fases del sistema, pero no su despliegue.</t>
  </si>
  <si>
    <t>Bogomil Alexandrov, Eugenia Kovatcheva</t>
  </si>
  <si>
    <t>Comparado con sistemas tradicionales, el modelo propuesto mejora la transparencia, seguridad y confianza al usar blockchain, ledger inmutable, y cifrado con PGP, evitando manipulación y aumentando la trazabilidad.</t>
  </si>
  <si>
    <t>No se reportan aplicaciones específicas en contextos académicos o universitarios.</t>
  </si>
  <si>
    <t>Propone un blockchain gubernamental privado usando consenso PoS, hardware de votación y cifrado PGP. Aborda desafíos de seguridad y privacidad evitando doble votación y preservando el secreto del voto.</t>
  </si>
  <si>
    <t>Se menciona el uso de verificación tradicional de votantes con perspectiva futura de integración con eID europeo. No se aborda en detalle el equilibrio identidad/anonimato.</t>
  </si>
  <si>
    <t>Propone trazabilidad completa mediante el ledger y verificación pública mediante claves públicas/privadas. Incluye rendición de cuentas individual.</t>
  </si>
  <si>
    <t>No se mencionan pruebas en escenarios reales ni validaciones empíricas del sistema.</t>
  </si>
  <si>
    <t>Garima Mathur, Shivratan Gupta, Pushpraj Singh Chauhan, Priyanka Jain, Pankaj Savita</t>
  </si>
  <si>
    <t>Comparado con EVMs y enfoques tradicionales, el sistema basado en Ethereum incrementa la transparencia, descentralización y auditabilidad, evitando puntos únicos de falla.</t>
  </si>
  <si>
    <t>Se mencionan ejemplos con credenciales estudiantiles, pero no se detallan casos implementados en contextos académicos reales.</t>
  </si>
  <si>
    <t>Implementado sobre Ethereum (permisionado), usa contratos inteligentes Solidity. Encriptación gestionada externamente por servidor (no resuelta completamente).</t>
  </si>
  <si>
    <t>Usa autenticación con credenciales como ID estudiantil/correo institucional. Mantiene anonimato a través de seudónimos, aunque se discuten limitaciones.</t>
  </si>
  <si>
    <t>La verificación se realiza mediante el hash de los votos y el uso de blockchain como registro inmutable, además de confirmaciones dobles del voto.</t>
  </si>
  <si>
    <t>No se reportan pruebas extensivas en entornos reales; el enfoque es de diseño y propuesta de sistema.</t>
  </si>
  <si>
    <t>Ofrece mayor transparencia y elimina autoridad central en el conteo, promoviendo confianza y verificabilidad pública.</t>
  </si>
  <si>
    <t>No se reportan implementaciones en contextos académicos.</t>
  </si>
  <si>
    <t>Utiliza pruebas de conocimiento cero no interactivas, sin autoridad central, y mecanismos para evitar que todos voten obligatoriamente (abstención opcional).</t>
  </si>
  <si>
    <t>No se aborda explícitamente el método de autenticación de votantes.</t>
  </si>
  <si>
    <t>Autoescrutinio verificable públicamente con pruebas de conocimiento cero.</t>
  </si>
  <si>
    <t>No se reportan pruebas empíricas en entornos reales, pero se proponen optimizaciones futuras (ej., zk-SNARK, bulletproofs).</t>
  </si>
  <si>
    <t>La propuesta evita fallos únicos al eliminar autoridad central, garantiza verificabilidad pública, transparencia y eficiencia.</t>
  </si>
  <si>
    <t>No se mencionan implementaciones en universidades u otros entornos académicos.</t>
  </si>
  <si>
    <t>Utiliza contratos inteligentes, cifrado ElGamal distribuido y firmas de grupo trazables; aborda seguridad, privacidad y anonimato.</t>
  </si>
  <si>
    <t>Autenticación gestionada por contratos inteligentes. Se permite anonimato manteniendo trazabilidad de votos maliciosos.</t>
  </si>
  <si>
    <t>Resultados y votos se almacenan en blockchain, permitiendo verificación pública sin hardware seguro.</t>
  </si>
  <si>
    <t>Se realizó una implementación y evaluación experimental, destacando su rendimiento y escalabilidad en redes inalámbricas.</t>
  </si>
  <si>
    <t>Propone voto autoescrutable con trazabilidad pública, eliminando autoridades centrales, aumentando la transparencia y confianza.</t>
  </si>
  <si>
    <t>Utiliza pruebas de conocimiento cero, autoescrutinio y blockchain. Se mencionan riesgos como privilegio del último votante.</t>
  </si>
  <si>
    <t>No se detalla método de autenticación de votantes ni estrategias de equilibrio identidad-anonimato.</t>
  </si>
  <si>
    <t>Verificación mediante participación abierta y pruebas criptográficas (ZKP).</t>
  </si>
  <si>
    <t>No se reportan pruebas empíricas reales, se enfoca en fundamentos criptográficos.</t>
  </si>
  <si>
    <t>El sistema Chirotonia ofrece mayor transparencia y seguridad en comparación con sistemas tradicionales mediante el uso de blockchain, contratos inteligentes y firmas de anillo enlazables. Sin embargo, se identificó la necesidad de mejorar la gestión de claves para evitar puntos únicos de fallo.</t>
  </si>
  <si>
    <t>Sí, ha sido aplicado en elecciones universitarias en la Universidad de Napoli Federico II. Se reporta uso oficial y en múltiples elecciones de funcionarios, con respaldo de la Italian Blockchain Service Infrastructure.</t>
  </si>
  <si>
    <t>Usa blockchain con firmas de anillo enlazables basadas en ECC. Para abordar desafíos de seguridad y confidencialidad, propone la integración del protocolo ETHDKG, utilizando un esquema umbral (K, N) para generación distribuida de claves.</t>
  </si>
  <si>
    <t>Autenticación mediante sistema universitario con protocolo SAML 2.0 y uso de claves criptográficas individuales generadas por los votantes. Equilibra identidad y anonimato mediante almacenamiento de claves y envío anónimo a través de proxy.</t>
  </si>
  <si>
    <t>La verificación se basa en la disponibilidad pública de los datos en blockchain y el uso de ETHDKG para asegurar la confidencialidad hasta el cierre de la votación. Aún no está totalmente integrado, se usa un procedimiento manual con claves RSA.</t>
  </si>
  <si>
    <t>Sí, ha sido probado en elecciones reales dentro de una universidad, demostrando su escalabilidad y funcionamiento en escenarios prácticos, aunque se señala que ETHDKG aún no está plenamente implementado.</t>
  </si>
  <si>
    <t>Smart Contract-Based E-Voting System Using Homomorphic Encryption and Zero-Knowledge Proof</t>
  </si>
  <si>
    <t>Comparado con sistemas tradicionales, ofrece alta seguridad, privacidad, verificabilidad y resistencia a manipulación gracias a blockchain, pruebas de conocimiento cero y cifrado homomórfico.</t>
  </si>
  <si>
    <t>No se reporta aplicación en contextos académicos o universitarios. Se menciona aplicabilidad general a gran escala, pero sin estudios de caso específicos.</t>
  </si>
  <si>
    <t>Se utiliza Ethereum como red blockchain, smart contracts, cifrado homomórfico aditivo (Paillier) y pruebas de conocimiento cero no interactivas para anonimato y seguridad.</t>
  </si>
  <si>
    <t>Autenticación basada en Ethereum address; se garantiza privacidad mediante pruebas de conocimiento cero. No se detallan mecanismos específicos para equilibrio entre identidad y anonimato.</t>
  </si>
  <si>
    <t>Verificación mediante observadores externos que revisan las pruebas de conocimiento cero publicadas. Se asegura integridad sin revelar el contenido de los votos.</t>
  </si>
  <si>
    <t>Se reporta evaluación de rendimiento (tiempo y costo) pero no se prueba en escenarios del mundo real; sólo pruebas experimentales de escalabilidad.</t>
  </si>
  <si>
    <t>Statistical Analysis of Online Voting System Through Blockchain and ML Techniques</t>
  </si>
  <si>
    <t>La propuesta ofrece mayor transparencia y seguridad frente a EVM tradicionales mediante uso de blockchain y reconocimiento facial, además de evitar manipulación y fraudes comunes.</t>
  </si>
  <si>
    <t>No se reporta aplicación en contextos académicos/universitarios. Se proponen múltiples escenarios pero sin implementación específica ni evaluación comparativa.</t>
  </si>
  <si>
    <t>Se usa blockchain (Ethereum), aprendizaje automático para verificación de identidad mediante reconocimiento facial, cifrado de extremo a extremo y frontend con PWA.</t>
  </si>
  <si>
    <t>Verificación del votante mediante reconocimiento facial. Se enfoca en prevenir suplantación de identidad, pero no detalla balance explícito entre identidad y anonimato.</t>
  </si>
  <si>
    <t>Utiliza blockchain para garantizar integridad y trazabilidad de votos. No se describen mecanismos específicos de auditoría o verificación post-electoral.</t>
  </si>
  <si>
    <t>No se reportan pruebas en escenarios del mundo real. La propuesta es conceptual con simulaciones y discusión de viabilidad.</t>
  </si>
  <si>
    <t>El sistema basado en blockchain elimina problemas de manipulación y fraude, proporcionando seguridad, transparencia e inmutabilidad. Mejora frente a sistemas electrónicos y físicos.</t>
  </si>
  <si>
    <t>Sí se menciona aplicación a nivel universitario como parte de un diseño conceptual, pero no se presenta evaluación empírica ni resultados comparativos concretos.</t>
  </si>
  <si>
    <t>Ethereum, smart contracts (Solidity), MetaMask, MySQL. Utiliza autenticación basada en credenciales y lógica de backend para integridad del voto. No se profundiza en anonimato.</t>
  </si>
  <si>
    <t>Se usa autenticación con ID y contraseña, gestionada por MySQL y backend. No se detallan métodos criptográficos para anonimato ni equilibrio explícito con identidad.</t>
  </si>
  <si>
    <t>Auditoría mediante registros blockchain y validaciones contractuales. Se propone trazabilidad de votos y transparencia, aunque sin métricas específicas de verificación.</t>
  </si>
  <si>
    <t>No se reportan pruebas en entornos reales. La propuesta se basa en implementación técnica y pruebas locales con Truffle, Ganache y FastAPI.</t>
  </si>
  <si>
    <t>Ofrece mejoras significativas en seguridad y anonimato frente a sistemas tradicionales, integrando firma de anillo y compartición secreta para confidencialidad y verificación.</t>
  </si>
  <si>
    <t>No se menciona aplicación en contextos universitarios. Se plantea como sistema avanzado conceptual con base experimental.</t>
  </si>
  <si>
    <t>Usa blockchain, firma de anillo basada en identidad y compartición secreta. El cómputo final se delega a proveedor de servicios en la nube para rendimiento y privacidad.</t>
  </si>
  <si>
    <t>Autenticación con firma de anillo basada en identidad. Se garantiza anonimato mediante prueba de conocimiento y separación de roles, logrando equilibrio eficaz.</t>
  </si>
  <si>
    <t>Verificabilidad pública mediante contratos inteligentes y cálculo descentralizado. Observadores externos pueden validar conteos de votos.</t>
  </si>
  <si>
    <t>Evaluado experimentalmente con hasta 10,000 votantes; se reporta buen desempeño en tiempo de firma, verificación y reconstrucción, aunque no se prueba en escenarios reales.</t>
  </si>
  <si>
    <t>EMAN-YASSER DARAGHMI, AHMED HAMOUDI</t>
  </si>
  <si>
    <t>Comparado con sistemas tradicionales, VoteChain mejora transparencia, seguridad y confianza mediante blockchain, contratos inteligentes y técnicas criptográficas avanzadas.</t>
  </si>
  <si>
    <t>Utiliza multichain blockchain y contratos inteligentes; aborda seguridad, anonimato y verificación con medidas criptográficas, control de acceso y verificación transaccional.</t>
  </si>
  <si>
    <t>Usa autenticación con usuario y contraseña, y OTP; preserva el anonimato mediante separación de credenciales y voto.</t>
  </si>
  <si>
    <t>Integra auditoría y verificabilidad en la arquitectura, con resultados computados por contratos inteligentes y almacenamiento inmutable en blockchain.</t>
  </si>
  <si>
    <t>No se presentan pruebas en escenarios reales, solo diseño arquitectónico y simulación conceptual.</t>
  </si>
  <si>
    <t>Nawaz Abdullah Malla, Khaleel Ahmad, Laura Ricci, Khairol Amali Bin Ahmad</t>
  </si>
  <si>
    <t>Blockchain se presenta como más seguro, transparente e inmutable que los sistemas tradicionales; promueve confianza durante la pandemia.</t>
  </si>
  <si>
    <t>No se identifican propuestas aplicadas en contextos académicos o universitarios.</t>
  </si>
  <si>
    <t>Describe el uso de PoW, PoS, PBFT, PoA y PoB; aborda desafíos como ataques a nodos, integridad, escalabilidad y anonimato a través de mecanismos distribuidos y criptográficos.</t>
  </si>
  <si>
    <t>Se destacan propiedades como auditabilidad y verificabilidad, pero no se describen métodos específicos aplicados.</t>
  </si>
  <si>
    <t>No se presentan pruebas en escenarios reales; se discute de forma teórica y conceptual.</t>
  </si>
  <si>
    <t>Isaac Alejandro Rivera Barrón, Eleazar Aguirre Anaya, David Flores Escalona, Gina Gallegos Garcia</t>
  </si>
  <si>
    <t>Se enfoca en mejorar la transparencia respecto a sistemas tradicionales mediante una urna digital basada en blockchain compatible con legislación mexicana.</t>
  </si>
  <si>
    <t>Prototipo compatible con procesos electorales mexicanos; no se reportan aplicaciones en contextos académicos o universitarios.</t>
  </si>
  <si>
    <t>Basado en Hyperledger Fabric; enfatiza transparencia, descentralización y auditabilidad, abordando seguridad y anonimato mediante una red P2P.</t>
  </si>
  <si>
    <t>Puede incorporar autenticación biométrica, pero no se detalla implementación; se menciona que la validación de votantes no siempre está integrada en la urna.</t>
  </si>
  <si>
    <t>Incluye monitoreo ciudadano y generación de recibos de emisión; permite auditoría ciudadana sobre la urna digital.</t>
  </si>
  <si>
    <t>Evaluación experimental limitada a consumo de recursos y rendimiento; no pruebas en escenarios reales de gran escala.</t>
  </si>
  <si>
    <t>Dario Castellano, Roberto De Prisco, Pompeo Faruolo</t>
  </si>
  <si>
    <t>Comparado con sistemas previos, mejora privacidad, integridad y auditabilidad usando SSI y blockchain Algorand.</t>
  </si>
  <si>
    <t>Implementado sobre Algorand; emplea smart contracts y almacenamiento cifrado; resuelve desafíos de anonimato mediante SSI y cifrado con desencriptado diferido.</t>
  </si>
  <si>
    <t>Utiliza Self-Sovereign Identity (SSI) mediante Dizme para certificar elegibilidad sin revelar identidad.</t>
  </si>
  <si>
    <t>Asegura verificabilidad con protocolos como Cast-as-intended, Recorded-as-cast, y Tallied-as-recorded; destaca auditabilidad en cumplimiento con recomendaciones de la UE.</t>
  </si>
  <si>
    <t>Diseño preliminar; no se reportan validaciones empíricas o pruebas en escenarios reales.</t>
  </si>
  <si>
    <t>Mohammed Alsadi et al.</t>
  </si>
  <si>
    <t>Introduce mecanismos de verificabilidad sobre sistemas ya operativos, aumentando transparencia sin reemplazar infraestructuras existentes.</t>
  </si>
  <si>
    <t>Realizó pruebas iniciales en elecciones reales no políticas (organizaciones, sindicatos); no en contextos académicos.</t>
  </si>
  <si>
    <t>No usa blockchain, pero aplica capa de verificabilidad con Selene para garantizar integridad; destaca separación entre sistema de votación y verificación.</t>
  </si>
  <si>
    <t>Sistema existente usa credenciales; se busca en etapas futuras migrar a modelos con SSI o autenticación controlada por el votante.</t>
  </si>
  <si>
    <t>Se implementa Selene para permitir verificación individual y universal sin revelar la identidad ni comprometer privacidad.</t>
  </si>
  <si>
    <t>Sistema probado en dos elecciones reales dentro de organizaciones; con evaluación de impacto en la experiencia del votante.</t>
  </si>
  <si>
    <t>Sistema propuesto supera las deficiencias de métodos tradicionales en seguridad y transparencia al incorporar autenticación multifactorial y blockchain pública.</t>
  </si>
  <si>
    <t>Se menciona una propuesta para elecciones universitarias, pero sin reportes sobre resultados o aplicación real.</t>
  </si>
  <si>
    <t>Red blockchain pública con SHA-256, combinación de RFID y reconocimiento facial para autenticación y control descentralizado.</t>
  </si>
  <si>
    <t>Utiliza autenticación multifactor basada en RFID y reconocimiento facial para preservar identidad y anonimato.</t>
  </si>
  <si>
    <t>Verificación y auditoría por nodos distribuidos; integridad de votos asegurada por funciones hash y almacenamiento en blockchain.</t>
  </si>
  <si>
    <t>No se reportan pruebas en contextos reales.</t>
  </si>
  <si>
    <t>Se comparan desfavorablemente los sistemas tradicionales y electrónicos debido a su vulnerabilidad, resaltando que el sistema propuesto con blockchain mejora transparencia, seguridad y confianza mediante inmutabilidad, cifrado y contratos inteligentes.</t>
  </si>
  <si>
    <t>Utiliza red Ethereum, contratos inteligentes en Solidity, Truffle, Ganache y Metamask; aborda seguridad con validación de votos, prevención de doble voto, y verificación mediante smart contracts.</t>
  </si>
  <si>
    <t>Utiliza verificación de identidad digital basada en blockchain, pero sin detallar técnicas específicas de autenticación de votantes.</t>
  </si>
  <si>
    <t>El proceso de verificación y auditoría está automatizado mediante smart contracts; la transparencia e inmutabilidad del blockchain refuerzan la confiabilidad.</t>
  </si>
  <si>
    <t>Se destaca la superioridad del sistema propuesto respecto a métodos tradicionales, subrayando mayor transparencia, seguridad y confiabilidad gracias a blockchain y biometría.</t>
  </si>
  <si>
    <t>Blockchain con algoritmo de consenso flexible, algoritmo de seguridad en cadena, cifrado con sal y pimienta; técnica biométrica avanzada con reconocimiento de vena del dedo y CNN.</t>
  </si>
  <si>
    <t>Autenticación mediante reconocimiento de vena del dedo combinado con cifrado avanzado; equilibrio entre anonimato y verificación logrado con OTP y verificación por email.</t>
  </si>
  <si>
    <t>Auditoría mediante validación de transacciones en blockchain y notificación con OTP para trazabilidad de votos.</t>
  </si>
  <si>
    <t>No se menciona aplicación en escenarios reales, aunque se menciona escalabilidad teórica.</t>
  </si>
  <si>
    <t>El sistema evita autoridades centrales, enfatizando transparencia, resistencia a manipulaciones y posibilidad de auto-conteo sin intermediarios.</t>
  </si>
  <si>
    <t>No se aplicó en contextos académicos o universitarios.</t>
  </si>
  <si>
    <t>Sistema basado en pruebas de conocimiento cero, sin autoridad central; uso de votación auto-contable y validación mediante pruebas no interactivas.</t>
  </si>
  <si>
    <t>No se especifican métodos de autenticación de votantes.</t>
  </si>
  <si>
    <t>Verificación mediante pruebas de conocimiento cero y validación pública de boletas en blockchain.</t>
  </si>
  <si>
    <t>Sistema probado en entornos simulados; reconoce que aún no es práctico para votaciones masivas reales.</t>
  </si>
  <si>
    <t>A Solidity Implementation of TAVS</t>
  </si>
  <si>
    <t>TAVS mejora la transparencia, integridad y privacidad frente a sistemas tradicionales, al eliminar autoridades de confianza mediante contratos inteligentes.</t>
  </si>
  <si>
    <t>No se menciona su aplicación en contextos académicos.</t>
  </si>
  <si>
    <t>Implementado en Ethereum usando Solidity; utiliza firmas ciegas RSA y reemplazo de autoridad por smart contract.</t>
  </si>
  <si>
    <t>Sistema basado en verificación de identidad mediante una Autoridad de Identificación; equilibrio identidad-anonimato gestionado mediante firmas ciegas.</t>
  </si>
  <si>
    <t>Universal verifiability y transparencia garantizadas mediante blockchain y código abierto.</t>
  </si>
  <si>
    <t>No probado en escenarios reales; implementación publicada como código abierto para futuras pruebas.</t>
  </si>
  <si>
    <t>Husni Abed, Omar Al-Zoubi, Hashem Alayan, Mohammad Alshboul</t>
  </si>
  <si>
    <t>Comparado con sistemas tradicionales y electrónicos, el sistema propuesto resalta ventajas en transparencia (por descentralización), seguridad (hashing, PoW), y confianza (inmutabilidad y supervisión pública del blockchain).</t>
  </si>
  <si>
    <t>Usa una red blockchain descentralizada con arquitectura P2P, hash criptográfico SHA-256/SHA-512, y PoW para verificación de votos. Aborda anonimato y confidencialidad usando mecanismos de separación de identidad y votos.</t>
  </si>
  <si>
    <t>Sistema basado en identificación numérica única emitida por una oficina electoral (registro previo). No se utilizan biometrías; anonimato garantizado por diseño separado de identidad y transacción.</t>
  </si>
  <si>
    <t>Los bloques contienen trazabilidad y hash previo para verificar integridad. La cadena puede ser auditada por cualquier nodo, y el sistema detecta intentos de fraude como inclusión de votos falsos.</t>
  </si>
  <si>
    <t>No se reportan pruebas en escenarios reales. Evaluación es teórica y basada en simulación del sistema propuesto.</t>
  </si>
  <si>
    <t>Md Jobair Hossain Faruk, Fazlul Alam, Mazharul Islam, Akond Rahman</t>
  </si>
  <si>
    <t>El sistema propuesto mejora transparencia y seguridad usando blockchain Hyperledger Fabric. Se argumenta mayor confianza mediante verificación biométrica y registros inmutables.</t>
  </si>
  <si>
    <t>Aplicado en entorno experimental con 100 participantes, no en contextos académicos/universitarios formales. No hay comparación con otros sistemas.</t>
  </si>
  <si>
    <t>Implementa Hyperledger Fabric (permisionado) y contratos inteligentes. Técnicas incluyen separación de funciones (biométrico, blockchain) y cifrado. Se enfatiza seguridad, descentralización, y privacidad.</t>
  </si>
  <si>
    <t>Usa autenticación biométrica con huella digital y reconocimiento facial. Equilibra identidad y anonimato asegurando que los datos biométricos no se asocien directamente al voto.</t>
  </si>
  <si>
    <t>La red blockchain asegura trazabilidad con contratos inteligentes. Auditoría mediante la consulta de transacciones registradas en Hyperledger.</t>
  </si>
  <si>
    <t>Validado en entorno experimental con resultados del 88% de votos emitidos exitosamente, pero no se probó escalabilidad en escenarios del mundo real.</t>
  </si>
  <si>
    <t>Agus Tedyyana, Osman Ghazali, Tryo Asnafi, Onno W. Purbo, Nur Ziadah Harun, Faizal Riza</t>
  </si>
  <si>
    <t>Destaca mejoras sobre sistemas tradicionales en términos de transparencia y seguridad gracias a blockchain y contratos inteligentes en Ethereum. Reducción del riesgo de manipulación.</t>
  </si>
  <si>
    <t>Usa Ethereum y contratos inteligentes, integrando truffle y Ganache. Se asegura la trazabilidad y seguridad con claves públicas/privadas y pruebas simuladas de ciberataques.</t>
  </si>
  <si>
    <t>No se especifica un método detallado de autenticación del votante; se menciona elegibilidad definida por los organizadores.</t>
  </si>
  <si>
    <t>Se registra cada transacción en blockchain y los resultados se pueden verificar en la cadena local. Se busca prevenir alteraciones no autorizadas.</t>
  </si>
  <si>
    <t>Se realizaron pruebas simuladas de ciberseguridad, pero no se reportan ensayos en escenarios reales ni escalabilidad demostrada.</t>
  </si>
  <si>
    <t>Md. Tarequl Islam, Md. Sabbir Hasan, Abu Sayed Sikder, Md. Selim Hossain, Mir Mohammad Azad</t>
  </si>
  <si>
    <t>El sistema resalta transparencia y seguridad frente a métodos tradicionales, utilizando Ethereum para evitar fraudes y mantener integridad.</t>
  </si>
  <si>
    <t>No se especifica aplicación en contextos académicos o universitarios.</t>
  </si>
  <si>
    <t>Utiliza Ethereum con contratos inteligentes, SHA3-512 para el hashing y segmentación del proceso en módulos de autoridad, votante y candidatos. Seguridad mediante consenso y descentralización.</t>
  </si>
  <si>
    <t>Autenticación por huella digital y verificación con NID (número de identificación nacional). El diseño asegura separación entre identidad y voto.</t>
  </si>
  <si>
    <t>Auditoría basada en registro de bloques y trazabilidad con hashing. Toda transacción es verificable en la cadena.</t>
  </si>
  <si>
    <t>Implementación basada en simulación. No se reportan pruebas de escalabilidad en escenarios del mundo real.</t>
  </si>
  <si>
    <t>V. Anitha, Orlando Juan Marquez Caro, R. Sudharsan, S. Yoganandan, M. Vimal</t>
  </si>
  <si>
    <t>Busca reemplazar métodos tradicionales inseguros por un sistema transparente, descentralizado y confiable, destacando reducción de fraudes y costos.</t>
  </si>
  <si>
    <t>Emplea dApp, contratos inteligentes y técnicas como firmas de anillo y encriptación homomórfica. Compatible con redes públicas o permisionadas como Ethereum o Hyperledger.</t>
  </si>
  <si>
    <t>Método de autenticación no detallado completamente, aunque se menciona que mejora privacidad mediante separación de identidad y voto.</t>
  </si>
  <si>
    <t>Sistema registra y protege cada voto mediante blockchain. Auditable gracias a su inmutabilidad y descentralización.</t>
  </si>
  <si>
    <t>No se reportan experimentos prácticos en contextos reales ni pruebas específicas de escalabilidad.</t>
  </si>
  <si>
    <t>El sistema mejora la eficiencia, seguridad y accesibilidad frente al sistema tradicional de votación en UTHM.</t>
  </si>
  <si>
    <t>Aplicado en contexto universitario (UTHM) para elecciones estudiantiles, con resultados positivos en pruebas funcionales.</t>
  </si>
  <si>
    <t>Implementa blockchain con algoritmo de firma de anillo (Ring Signature) para privacidad y seguridad.</t>
  </si>
  <si>
    <t>Usa autenticación por roles (autoridad electoral, registro y votante) y Ring Signature para anonimato.</t>
  </si>
  <si>
    <t>Verificación mediante trazabilidad de votos y arquitectura blockchain.</t>
  </si>
  <si>
    <t>Evaluación en entorno real de UTHM con 25 casos de prueba superados (100%).</t>
  </si>
  <si>
    <t>El sistema mejora la transparencia, seguridad y confianza al emplear autenticación segura, contratos inteligentes y una arquitectura distribuida basada en blockchain.</t>
  </si>
  <si>
    <t>Implementa blockchain pública (Ethereum o Hyperledger) con contratos inteligentes y autenticación multifactor para abordar anonimato, verificación y seguridad.</t>
  </si>
  <si>
    <t>Utiliza biometría, claves criptográficas y autenticación multifactor para equilibrar identidad y anonimato.</t>
  </si>
  <si>
    <t>Contratos inteligentes auditables y pruebas experimentales del sistema como métodos de verificación y auditoría.</t>
  </si>
  <si>
    <t>Evaluación experimental documentada, aunque no se especifica validación en escenarios reales de gran escala.</t>
  </si>
  <si>
    <t>Immadi N. M. S. Arya, Gali Adarsh Reddy, Tadepalli Y. G. Abhinav, Pittu S. Praneeth, Athira Jayavarma, Preetha P K, Manjula G Nair</t>
  </si>
  <si>
    <t>El sistema destaca transparencia y resistencia a manipulaciones mediante contratos inteligentes, autenticación JWT y arquitectura P2P.</t>
  </si>
  <si>
    <t>No aborda directamente aplicaciones académicas o universitarias.</t>
  </si>
  <si>
    <t>Se usa blockchain pública (Sepolia testnet) con contratos inteligentes en Solidity; se abordan anonimato y verificación con JWT y cifrado.</t>
  </si>
  <si>
    <t>Autenticación basada en Google (Firebase) y credenciales organizacionales con JWT; equilibra identidad y anonimato adecuadamente.</t>
  </si>
  <si>
    <t>Verificabilidad mediante contratos inteligentes y registro inmutable en blockchain.</t>
  </si>
  <si>
    <t>No se indica validación en escenarios reales; se probó en testnet con participación simulada.</t>
  </si>
  <si>
    <t>El sistema propuesto mejora seguridad, eficiencia y anonimato frente a sistemas tradicionales usando blockchain privada y PBFT.</t>
  </si>
  <si>
    <t>No menciona aplicaciones académicas o universitarias.</t>
  </si>
  <si>
    <t>Blockchain privada con algoritmo de consenso PBFT y contratos inteligentes; usa Merkle Tree, ECC y SHA-256 para abordar seguridad y anonimato.</t>
  </si>
  <si>
    <t>Autenticación mediante ECC, claves públicas/privadas, firma digital y hash.</t>
  </si>
  <si>
    <t>Auditoría a través de smart contracts, Merkle Tree y validación criptográfica de votos.</t>
  </si>
  <si>
    <t>Pruebas de validación funcional, pero no se menciona aplicación en escenarios reales.</t>
  </si>
  <si>
    <t>El sistema mejora transparencia y seguridad mediante criptografía híbrida (ECC y homomorphic encryption).</t>
  </si>
  <si>
    <t>No aborda casos en contextos académicos o universitarios.</t>
  </si>
  <si>
    <t>Se emplea blockchain pública con ECC para datos personales y cifrado homomórfico para votos.</t>
  </si>
  <si>
    <t>Autenticación en dos pasos: QR code y reconocimiento facial, garantizando identidad sin comprometer anonimato.</t>
  </si>
  <si>
    <t>Verificación con certificados digitales, validación criptográfica y trazabilidad en blockchain.</t>
  </si>
  <si>
    <t>Pruebas realizadas en entorno simulado; no se reportan pruebas en escenarios reales.</t>
  </si>
  <si>
    <t>Khalid Altarawneh, Amer Oshoush, Ibrahim Altarawni, Mohammed Amin Almaiah, Tayseer Alkhdour, Abdalwali Lutfi, Mahmoud Al-Rawad, Rami Shehab</t>
  </si>
  <si>
    <t>Comparación favorable frente a sistemas tradicionales y electrónicos; se destaca la transparencia, seguridad e inmutabilidad proporcionadas por blockchain.</t>
  </si>
  <si>
    <t>Aplicación propuesta en contexto electoral nacional (Jordania), no en contexto académico. No se reportan resultados aplicados.</t>
  </si>
  <si>
    <t>Uso de blockchain híbrido (permissioned + Bitcoin) con capas como bulletin board y Cotena; aborda seguridad y verificación a través de pruebas de conocimiento cero y validación por nodos.</t>
  </si>
  <si>
    <t>Autenticación mediante validación de votos por nodos autorizados y oráculos; no se explicita claramente el equilibrio identidad-anonimato.</t>
  </si>
  <si>
    <t>Se aplican pruebas de integridad con hash almacenados en blockchain pública (Bitcoin), con auditorías de parámetros y procesos de descifrado validados.</t>
  </si>
  <si>
    <t>Validación conceptual mediante grupos focales; no hay pruebas en escenarios reales de gran escala.</t>
  </si>
  <si>
    <t>Se destaca mayor seguridad, transparencia, accesibilidad y eliminación de la necesidad de confianza en comparación con sistemas tradicionales.</t>
  </si>
  <si>
    <t>Utiliza Bitcoin Cash y Simple Ledger Protocol; aborda seguridad con PoW, privacidad mediante criptografía asimétrica y anonimato con claves públicas/privadas.</t>
  </si>
  <si>
    <t>Autenticación basada en base de datos gubernamental nacional; no se aborda en detalle el equilibrio entre identidad y anonimato.</t>
  </si>
  <si>
    <t>Verificación por el usuario mediante firma digital y validación distribuida en red blockchain; no se especifica sistema formal de auditoría.</t>
  </si>
  <si>
    <t>No se documentan pruebas en escenarios reales; se describe un escenario de ejemplo pero sin validación empírica.</t>
  </si>
  <si>
    <t>Se enfatiza la mejora de seguridad, transparencia y descentralización frente a los sistemas tradicionales.</t>
  </si>
  <si>
    <t>No se especifica aplicación directa en entornos académicos; es un prototipo general.</t>
  </si>
  <si>
    <t>Blockchain en Ethereum con contratos inteligentes, tokens, y técnicas de protección frente a ataques 51%; se aborda seguridad, anonimato y verificación con múltiples técnicas.</t>
  </si>
  <si>
    <t>Autenticación multimodal: tarjetas de identidad, huellas dactilares y reconocimiento facial; permite alta seguridad manteniendo el anonimato mediante claves privadas.</t>
  </si>
  <si>
    <t>Verificación mediante contratos inteligentes y clave privada individual por votante, con transparencia y trazabilidad en blockchain.</t>
  </si>
  <si>
    <t>No se reportan pruebas en escenarios reales; se trata de una propuesta conceptual con simulaciones.</t>
  </si>
  <si>
    <t>Se mejora la transparencia, escalabilidad y eficiencia frente a sistemas tradicionales y electrónicos; se mitigan problemas como el voto plural.</t>
  </si>
  <si>
    <t>No se especifica aplicación académica concreta; se propone como mecanismo general de votación.</t>
  </si>
  <si>
    <t>Uso de tokens ERC20 y Merkle Tree en Ethereum; aborda anonimato, seguridad y verificación eficiente con baja carga computacional.</t>
  </si>
  <si>
    <t>Autenticación mediante lista blanca y tokens vinculados a identidad biométrica, manteniendo pseudonimato.</t>
  </si>
  <si>
    <t>Verificación eficiente usando Merkle Trees; no se menciona auditoría externa explícita.</t>
  </si>
  <si>
    <t>Pruebas realizadas en simulaciones con buenos resultados en eficiencia y gasto de gas; no en escenarios reales a gran escala.</t>
  </si>
  <si>
    <t>Divya Kumari, Manoj H, Nitish Veni, Hrishikesh Purohit, Pranith Kumar M</t>
  </si>
  <si>
    <t>Busca superar limitaciones de sistemas tradicionales mediante descentralización, transparencia y seguridad con blockchain.</t>
  </si>
  <si>
    <t>No menciona implementación en contextos universitarios o académicos.</t>
  </si>
  <si>
    <t>Uso de Ethereum, smart contracts y criptografía avanzada para autenticación y validación; enfoque en prevenir doble voto y garantizar privacidad.</t>
  </si>
  <si>
    <t>Sistema de autenticación seguro con smart contracts, pero no se detallan mecanismos específicos para equilibrio identidad-anonimato.</t>
  </si>
  <si>
    <t>Verificación mediante consenso distribuido, transparencia total de los bloques y trazabilidad de votos.</t>
  </si>
  <si>
    <t>No se presentan validaciones en escenarios reales; se describe como sistema en desarrollo con pruebas simuladas.</t>
  </si>
  <si>
    <t>S3Voting: A Blockchain Sharding Based E-Voting Approach With Security and Scalability</t>
  </si>
  <si>
    <t>Comparado con sistemas tradicionales y electrónicos, S3Voting mejora significativamente la transparencia, seguridad y confianza mediante blockchain y sharding, resolviendo problemas de escalabilidad y vulnerabilidades de privacidad.</t>
  </si>
  <si>
    <t>Utiliza blockchain con particionamiento (sharding), firmas de anillo de un solo uso, pruebas de conocimiento cero (ZKP), y rompecabezas homomórficos con límite de tiempo (HTLP). Estas técnicas aseguran privacidad, verificabilidad y resistencia a fallos.</t>
  </si>
  <si>
    <t>Implementa firmas de anillo de un solo uso para autenticación anónima, manteniendo la identidad privada sin sacrificar la verificación.</t>
  </si>
  <si>
    <t>Emplea ZKP para validación de boletas bien formadas, y HTLP para asegurar que las boletas no sean reveladas antes del tiempo debido, mejorando la auditabilidad.</t>
  </si>
  <si>
    <t>Sí. Pruebas experimentales muestran mejoras en rendimiento y reducción del tiempo de procesamiento en comparación con otras soluciones existentes.</t>
  </si>
  <si>
    <t>Zero Knowledge Proof on Top of Blockchain for Anonymous and Verifiable E‑Voting System</t>
  </si>
  <si>
    <t>Propone mejoras en transparencia y verificación mediante blockchain y zk-SNARKs, abordando problemas de confianza.</t>
  </si>
  <si>
    <t>Menciona aplicaciones en contextos como sindicatos estudiantiles y profesionales, pero sin validación comparativa específica.</t>
  </si>
  <si>
    <t>Utiliza blockchain pública, zk-SNARKs y pruebas de membresía Merkle; protege privacidad y combate doble votación con nullifiers.</t>
  </si>
  <si>
    <t>Emplea pruebas de membresía Merkle y zk-SNARKs para anonimato, sin almacenar identidades en blockchain.</t>
  </si>
  <si>
    <t>Verificación de votos con zk-SNARKs, integridad mediante blockchain y diseño que asegura no repetición de votos.</t>
  </si>
  <si>
    <t>Incluye pruebas experimentales en entorno local con Ganache y medición de costos de gas, pero no pruebas a gran escala real.</t>
  </si>
  <si>
    <t>Aborda problemas de seguridad, privacidad y confianza en sistemas tradicionales mediante autenticación con zk-SNARK en blockchain.</t>
  </si>
  <si>
    <t>Utiliza Ethereum y zk-SNARKs para autenticación descentralizada; considera eficiencia mediante off-chain/on-chain balance.</t>
  </si>
  <si>
    <t>Aplica zk-SNARKs y ECDSA para validar identidad sin revelar información privada del votante.</t>
  </si>
  <si>
    <t>La verificación de identidad y votos se realiza en blockchain mediante zk-SNARKs, lo que proporciona auditabilidad.</t>
  </si>
  <si>
    <t>Realiza implementación en múltiples redes blockchain, pero no en entornos del mundo real o a gran escala.</t>
  </si>
  <si>
    <t>ZkSNARKs and Ticket-Based E-Voting: A Blockchain System Proof of Concept</t>
  </si>
  <si>
    <t>Se enfoca en mejorar transparencia y seguridad en votación electrónica usando zk-SNARKs y tickets sobre blockchain.</t>
  </si>
  <si>
    <t>Usa árbol de Merkle y zk-SNARKs con verificación off-chain y on-chain, mejora autenticación y seguridad.</t>
  </si>
  <si>
    <t>Emplea tickets y zk-SNARKs para mantener el anonimato del votante sin sacrificar la autenticidad.</t>
  </si>
  <si>
    <t>Verificación de validez del ticket con zk-SNARKs y árboles de Merkle; valida que el voto no se ha usado antes.</t>
  </si>
  <si>
    <t>No presenta pruebas en escenarios reales; es un sistema de prueba de concepto teórico y metodológico.</t>
  </si>
  <si>
    <t>Proporciona transparencia pública de resultados y mantiene privacidad con ZKPs y encriptación homomórfica.</t>
  </si>
  <si>
    <t>No aborda aplicación en contextos académicos/universitarios.</t>
  </si>
  <si>
    <t>Emplea blockchain con contratos inteligentes, homomorphic Paillier encryption y pruebas ZKP para seguridad y anonimato.</t>
  </si>
  <si>
    <t>ZKP para validar elegibilidad sin revelar identidad; utiliza canal anónimo (e.g., Tor).</t>
  </si>
  <si>
    <t>Permite verificación pública de votos y su agregación, garantizando integridad mediante blockchain.</t>
  </si>
  <si>
    <t>Implementación de prueba de concepto, sin validaciones en contextos reales o pruebas de escalabilidad.</t>
  </si>
  <si>
    <t>A Transparent Scalable E-Voting Protocol Based on Open Vote Network Protocol and Zk-STARKs</t>
  </si>
  <si>
    <t>El sistema mejora la transparencia y escalabilidad utilizando zk-STARKs, lo que permite evitar configuraciones de confianza (a diferencia de zk-SNARKs), y permite verificación universal, ausencia de disputas y secreto perfecto del voto.</t>
  </si>
  <si>
    <t>Utiliza Open Vote Network con mejoras criptográficas: pruebas CDS, cifrado ElGamal, zk-STARKs como solución Layer-2 para escalabilidad.</t>
  </si>
  <si>
    <t>Se emplea cifrado ElGamal junto con pruebas de conocimiento cero no interactivas (Fiat-Shamir), pero sin mecanismos explícitos de autenticación de votantes.</t>
  </si>
  <si>
    <t>Verificabilidad universal y pruebas de validez criptográficas para asegurar integridad del voto sin resolución interactiva de disputas.</t>
  </si>
  <si>
    <t>Validación experimental mediante simulaciones con distintos tamaños de lote; no se implementa en un entorno real.</t>
  </si>
  <si>
    <t>A2V: Anonymous and Accountable Voting Framework via Blockchain</t>
  </si>
  <si>
    <t>A2V proporciona anonimato del votante con responsabilidad, combinando privacidad (identidades ocultas con claves de un solo uso) y mecanismos de auditoría en blockchain.</t>
  </si>
  <si>
    <t>No se menciona aplicación en contextos académicos/universitarios.</t>
  </si>
  <si>
    <t>Blockchain pública con contratos inteligentes y esquema de umbral secreto (t,n); monitoreo automático para doble votación; utiliza identidad temporal y compartición secreta.</t>
  </si>
  <si>
    <t>Claves públicas temporales generadas a partir de identidades reales; las identidades reales solo se reconstruyen si hay fraude detectado.</t>
  </si>
  <si>
    <t>Auditoría continua con reconstrucción de identidades mediante umbral de comité y contratos inteligentes para asegurar integridad y detección de fraudes.</t>
  </si>
  <si>
    <t>No aborda implementación real; validación teórica y estructural.</t>
  </si>
  <si>
    <t>ACB-Vote: Efficient, Flexible, and Privacy-Preserving Blockchain-Based Score Voting With Anonymously Convertible Ballots</t>
  </si>
  <si>
    <t>Proporciona mayor expresividad que el voto binario, mantiene el anonimato usando firmas BBS+ y CLS, y permite auditoría sin comprometer privacidad.</t>
  </si>
  <si>
    <t>No se reportan aplicaciones en contextos universitarios o reales.</t>
  </si>
  <si>
    <t>Utiliza blockchain, firmas de conocimiento, BBS+ y CLS; se evita uso intensivo de pruebas de rango con mecanismos de conversión para verificar votos múltiples.</t>
  </si>
  <si>
    <t>Autenticación con CLS: permite detectar múltiples votos manteniendo el anonimato mediante pseudónimos convertibles.</t>
  </si>
  <si>
    <t>Mecanismo de verificación agregada y conversión de votos anónimos para asegurar integridad sin revelar identidades.</t>
  </si>
  <si>
    <t>Validación experimental; no probado en escenarios reales.</t>
  </si>
  <si>
    <t>Ahmed Ben Ayed, Mohamed Amin Belhajji</t>
  </si>
  <si>
    <t>Explora fortalezas (transparencia, inmutabilidad) y debilidades (minería, conflicto de bloques, terminales vulnerables) de blockchain respecto a confianza y seguridad en sistemas de votación.</t>
  </si>
  <si>
    <t>Describe algunos casos reales como Estonia e iVote, pero no vinculados directamente a blockchain en contextos académicos.</t>
  </si>
  <si>
    <t>Discusión general sobre smart contracts y cadenas privadas; no propone una implementación concreta.</t>
  </si>
  <si>
    <t>Discute potenciales vulnerabilidades como ataques DoS, hombre en el medio y problemas externos a la blockchain.</t>
  </si>
  <si>
    <t>Identifica problemas de implementación en pruebas reales como el caso de Washington D.C., pero no realiza pruebas propias.</t>
  </si>
  <si>
    <t>El enfoque descentralizado basado en Ethereum mejora seguridad, transparencia e imparcialidad frente a servidores centrales vulnerables.</t>
  </si>
  <si>
    <t>No reporta aplicaciones en contextos universitarios; implementación es de laboratorio con Ganache y Metamask.</t>
  </si>
  <si>
    <t>Implementado sobre Ethereum con contratos inteligentes en Solidity; validación por PoW; identidad del votante basada en dirección pública Ethereum.</t>
  </si>
  <si>
    <t>Autenticación mediante dirección Ethereum (clave pública); sin mecanismo adicional de anonimato o privacidad explícita.</t>
  </si>
  <si>
    <t>Integridad mediante validación de contratos inteligentes; pero no se discuten mecanismos específicos de auditoría.</t>
  </si>
  <si>
    <t>Implementación de prueba en entorno local; no se reportan pruebas en escenarios reales.</t>
  </si>
  <si>
    <t>Chandu Vaidya, Chinmay Kirnapure, Jitesh Rithe, Devashish Sonkusare, Prathmesh Khade, Kartik Kharche</t>
  </si>
  <si>
    <t>Plantea que el sistema mejora la transparencia y seguridad mediante smart contracts en Ethereum, sin necesidad de autoridad central.</t>
  </si>
  <si>
    <t>No menciona implementación en contextos académicos o universitarios. Información insuficiente.</t>
  </si>
  <si>
    <t>Utiliza red privada basada en Ethereum con contratos inteligentes y MetaMask; enfrenta desafíos de autenticación y verificación pero no profundiza en anonimato.</t>
  </si>
  <si>
    <t>Autenticación mediante registro previo en la interfaz del sistema; no detalla mecanismos de equilibrio entre identidad y anonimato.</t>
  </si>
  <si>
    <t>Usa blockchain para registrar transacciones de votos como método de auditoría, pero no detalla mecanismos específicos de verificación.</t>
  </si>
  <si>
    <t>Sistema probado en entorno de simulación. No se menciona validación en escenarios reales. Información insuficiente.</t>
  </si>
  <si>
    <t>Compara con sistemas centralizados resaltando que blockchain e IPFS eliminan punto único de fallo y mejoran la transparencia.</t>
  </si>
  <si>
    <t>No menciona aplicación directa en entornos académicos o universitarios. Información insuficiente.</t>
  </si>
  <si>
    <t>Usa Binance Smart Chain y IPFS. Aborda desafíos con encriptación (SHA256 y Keccak256) para privacidad y verificación de votantes.</t>
  </si>
  <si>
    <t>Método de autenticación mediante CID generado por IPFS y validado con smart contract; equilibra autenticidad e identidad con técnicas de cifrado.</t>
  </si>
  <si>
    <t>La verificación se realiza mediante coincidencia de CIDs cifrados entre IPFS y smart contract, asegurando integridad del sistema.</t>
  </si>
  <si>
    <t>Discute escalabilidad potencial y desafíos de implementación, pero no reporta pruebas en escenarios reales. Información insuficiente.</t>
  </si>
  <si>
    <t>Haibo Yi</t>
  </si>
  <si>
    <t>Blockchain se presenta como solución frente a sistemas tradicionales al evitar manipulación y centralización.</t>
  </si>
  <si>
    <t>No aplica el sistema a contextos académicos. Información insuficiente.</t>
  </si>
  <si>
    <t>Utiliza funciones aleatorias verificables poscuánticas y arquitectura propia de blockchain para alta seguridad y eficiencia.</t>
  </si>
  <si>
    <t>No se especifican métodos concretos de autenticación ni mecanismos de anonimato. Información insuficiente.</t>
  </si>
  <si>
    <t>Se enfoca en seguridad criptográfica general y verificación por consenso poscuántico, sin detalles de auditoría específica.</t>
  </si>
  <si>
    <t>Pruebas basadas en comparación de algoritmos y simulaciones. No hay pruebas en contextos reales.</t>
  </si>
  <si>
    <t>An Electronic Voting Scheme Based on Blockchain Technology and Zero-Knowledge-Proofs</t>
  </si>
  <si>
    <t>Sepehr Damavandi, Sadegh Dorri Nogoorani</t>
  </si>
  <si>
    <t>Sistema mejora la verificación, transparencia y descentralización frente a esquemas tradicionales.</t>
  </si>
  <si>
    <t>No se reporta implementación en contexto académico. Información insuficiente.</t>
  </si>
  <si>
    <t>Uso de blockchain y ZK-SNARKs para preservar privacidad y verificar votos; provee resistencia a coerción y manipulaciones.</t>
  </si>
  <si>
    <t>Propuesta modular de autenticación con credenciales de votantes, aunque sin detalles sobre equilibrio identidad/anonimato.</t>
  </si>
  <si>
    <t>Auditoría pública garantizada por pruebas ZK-SNARKs; sistema es verificable end-to-end.</t>
  </si>
  <si>
    <t>No se reportan pruebas en escenarios reales. Diseño orientado a aplicabilidad futura.</t>
  </si>
  <si>
    <t>M. Elhoseny, Hashem Alyami, Majid Altuwairiqi, Papiya Dutta, Bala D. Veerasamy, Piyush Kumar Shukla</t>
  </si>
  <si>
    <t>Propone mejoras respecto a modelos tradicionales mediante privacidad, transparencia y seguridad en blockchain.</t>
  </si>
  <si>
    <t>No se menciona aplicación en universidades ni comparación de resultados. Información insuficiente.</t>
  </si>
  <si>
    <t>Emplea blockchain con HAHE (encriptación homomórfica asistida) y consenso HBFTA; aborda privacidad y validación robusta.</t>
  </si>
  <si>
    <t>Utiliza verificación basada en curvas elípticas y validación con emparejamiento bilineal; no profundiza en identidad/anonimato.</t>
  </si>
  <si>
    <t>Incluye mecanismos como HBFTA y contratos inteligentes para verificar integridad y evitar manipulaciones.</t>
  </si>
  <si>
    <t>No hay evidencia de pruebas en escenarios reales. Resultados se basan en simulaciones. Información insuficiente.</t>
  </si>
  <si>
    <t>Comparado con sistemas tradicionales, el sistema EtherVote mejora la transparencia (uso de hash de transacción para verificación), la seguridad (sin servidores centrales) y la confianza (por su descentralización y trazabilidad).</t>
  </si>
  <si>
    <t>No se menciona aplicación en contextos académicos o universitarios. Es un sistema general.</t>
  </si>
  <si>
    <t>Ethereum público, uso de smart contracts y cifrado de datos. Se aborda seguridad con cifrado y anonimato mediante identificación con Metamask.</t>
  </si>
  <si>
    <t>Autenticación con Metamask combinada con multifactor y sin base de datos central.</t>
  </si>
  <si>
    <t>La verificación se realiza con el hash de transacción. No se mencionan auditorías externas explícitas.</t>
  </si>
  <si>
    <t>Evaluación funcional, con casos de prueba y detección de vulnerabilidades, pero no se menciona validación en escenarios reales.</t>
  </si>
  <si>
    <t>An E-Voting System Based on Tornado Cash</t>
  </si>
  <si>
    <t>Sistema pseudo-anónimo que mejora la privacidad con Tornado Cash, comparado con sistemas tradicionales que no ofrecen anonimato equivalente.</t>
  </si>
  <si>
    <t>Diseñado para contextos como consejos administrativos o empresas, no en entornos académicos.</t>
  </si>
  <si>
    <t>Ethereum, smart contracts, Tornado Cash como mezclador de tokens. Preserva anonimato con relayers y tokens fungibles.</t>
  </si>
  <si>
    <t>Autenticación online previa, entrega de token ERC20 para votar. El anonimato se logra usando Tornado Cash y relayers.</t>
  </si>
  <si>
    <t>Verificación mediante contrato inteligente que cuenta votos automáticamente al cerrar elecciones.</t>
  </si>
  <si>
    <t>No se reporta prueba en escenarios reales; sistema orientado a contextos pequeños y simulados.</t>
  </si>
  <si>
    <t>Mejora seguridad y privacidad mediante firmas de anillo e identidad basada en secreto compartido, superando limitaciones de sistemas tradicionales.</t>
  </si>
  <si>
    <t>Mencionado como útil para elecciones estudiantiles y corporativas, pero sin reporte de aplicación real.</t>
  </si>
  <si>
    <t>Blockchain asistida por IoT, con técnicas de firma de anillo e identidad compartida. Enfrenta desafíos de privacidad y seguridad criptográfica.</t>
  </si>
  <si>
    <t>Usa firmas basadas en identidad para autenticar y mantener el anonimato del votante.</t>
  </si>
  <si>
    <t>Cuenta distribuida con verificación pública usando técnicas de compartición secreta y servidores en la nube.</t>
  </si>
  <si>
    <t>Sistema evaluado experimentalmente, pero sin implementación documentada en escenarios del mundo real.</t>
  </si>
  <si>
    <t>Blockchain con autenticación biométrica mejora integridad y seguridad en comparación con sistemas tradicionales en centros de votación.</t>
  </si>
  <si>
    <t>Propuesto para elecciones nacionales en Taiwán; no se indica uso en contextos universitarios.</t>
  </si>
  <si>
    <t>Hyperledger Fabric, autenticación biométrica, base de datos distribuida. Enfrenta problemas de manipulación y suplantación.</t>
  </si>
  <si>
    <t>Biometría para evitar suplantación en el sitio. Uso de credenciales digitales y dispositivos móviles.</t>
  </si>
  <si>
    <t>Sistema garantiza inmutabilidad y trazabilidad, aunque no se detalla mecanismo de auditoría.</t>
  </si>
  <si>
    <t>Simulado en laboratorio, sin validación en un entorno electoral real.</t>
  </si>
  <si>
    <t>Los sistemas descentralizados ofrecen mayor integridad, resistencia a ataques y transparencia frente a sistemas centralizados.</t>
  </si>
  <si>
    <t>No se aplica a contextos universitarios; fue una simulación entre grupos estudiantiles.</t>
  </si>
  <si>
    <t>Ethereum privado, smart contracts. Enfrenta desafíos de rendimiento pero garantiza integridad y trazabilidad.</t>
  </si>
  <si>
    <t>Autenticación con dirección Ethereum y claves privadas mediante Metamask.</t>
  </si>
  <si>
    <t>Resultados almacenados en blockchain; pruebas de seguridad muestran resistencia a modificación de datos.</t>
  </si>
  <si>
    <t>Validación mediante simulación; sin despliegue en contextos reales.</t>
  </si>
  <si>
    <t>Mohammed Bamakhrama, Abdulla Al-Zaabi, Abdulrahman Al-Shateri,
Khalid Al-Ghailani, Majed Al-Kindi, Deepa Pavithran</t>
  </si>
  <si>
    <t>Blockchain Based e-Voting System (3)</t>
  </si>
  <si>
    <t>Blockchain Based E-Voting System (2)</t>
  </si>
  <si>
    <t>S3Voting: A Blockchain Sharding Based E-voting Approach with Security and Scalability</t>
  </si>
  <si>
    <t>Yasser Asrul Ahmad, Teddy Surya Gunawan, Muhammad Fadhil Shaharuddin, Fatchul Arifin</t>
  </si>
  <si>
    <t>El sistema basado en blockchain garantiza descentralización, verificación y transparencia mediante smart contracts, en contraste con sistemas tradicionales que dependen de terceros y pueden ser manipulados.</t>
  </si>
  <si>
    <t>No abordado explícitamente en contextos académicos reales; el sistema fue implementado en un entorno de prueba local (Ganache) sin validación en escenarios universitarios.</t>
  </si>
  <si>
    <t>Se utilizó Ethereum sobre Ganache con contratos inteligentes desarrollados en Solidity, empleando el marco Truffle. La red es privada y local. Se abordan desafíos como la verificación y seguridad, pero sin implementación de anonimato fuerte.</t>
  </si>
  <si>
    <t>El sistema no implementa mecanismos de autenticación en el entorno de pruebas (Ganache), por lo que no se aborda el equilibrio entre identidad y anonimato.</t>
  </si>
  <si>
    <t>La verificación se realiza mediante la inspección directa de las transacciones en la blockchain local por parte del votante. No se describen métodos de auditoría adicionales.</t>
  </si>
  <si>
    <t>Singapore</t>
  </si>
  <si>
    <t>Czech Republic</t>
  </si>
  <si>
    <t>USA</t>
  </si>
  <si>
    <t>Switzerland</t>
  </si>
  <si>
    <t>Romania</t>
  </si>
  <si>
    <t>Canada</t>
  </si>
  <si>
    <t>Uzbekistan</t>
  </si>
  <si>
    <t>Iran</t>
  </si>
  <si>
    <t>Turkey</t>
  </si>
  <si>
    <t>A decentralized, secure, and transparent blockchain-enabled E-voting for Indian elections based on UIDAI aadhar identification</t>
  </si>
  <si>
    <t>A Privacy Protection Method of Blockchain-based E-Voting Using Homomorphic Encryption and Order-preserving Encryption</t>
  </si>
  <si>
    <t>Bangladesh</t>
  </si>
  <si>
    <t>A Secure And Transparent Voting System Framework Using Finger Vein And Blockchain Technology</t>
  </si>
  <si>
    <t>Vietnam</t>
  </si>
  <si>
    <t>Audit model using controls from ISO/IEC 27002 for the information security of electronic voting...</t>
  </si>
  <si>
    <t>Benchmarking Local Blockchain Frameworks for Online Voting System...</t>
  </si>
  <si>
    <t>Blind Vote: Economical and Secret Blockchain-based Voting</t>
  </si>
  <si>
    <t>Block Chain-Powered E-Voting System: A Secure and Transparent Solution...</t>
  </si>
  <si>
    <t>Portugal</t>
  </si>
  <si>
    <t>Blockchain-Based Cryptographic Algorithm for Data Protection in Electronic Voting System</t>
  </si>
  <si>
    <t>Blockchain Based E-Voting System with Facial Recognition</t>
  </si>
  <si>
    <t>Blockchain Based New E-voting Protocol System</t>
  </si>
  <si>
    <t>Blockchain Based Reliable Electronic Voting Technology</t>
  </si>
  <si>
    <t>Blockchain Based Voting System Using Ethereum Network</t>
  </si>
  <si>
    <t>Blockchain-Democracy-A-Case-for-Constituency-Centric-E-Voting-on-Private-Ethereum-Networks.pdf</t>
  </si>
  <si>
    <t>Blockchain-enabled-e-voting-system-adoption-examining-the-mediating-role-of-perceived-transparen.pdf</t>
  </si>
  <si>
    <t>Blockchain-Enabled-Privacy-Preserved-Secure-e-voting-System-for-Smart-Cities.pdf</t>
  </si>
  <si>
    <t>Blockchain-Enabled-Voting.pdf</t>
  </si>
  <si>
    <t>Blockchain-E-Voting-System.pdf</t>
  </si>
  <si>
    <t>Blockchain-for-Fool-Proof-E-Voting-Systems.pdf</t>
  </si>
  <si>
    <t>Blockchain-for-the-electronic-voting-system-Case-study-Student-representative-vote-in-Tunisian-i.pdf</t>
  </si>
  <si>
    <t>Blockchain-powered-e-voting-a-step-towards-transparent-governance.pdf</t>
  </si>
  <si>
    <t>Blockchain-Technology-in-Secure-Voting-Systems-Enhancing-Transparency-and-Trust.pdf</t>
  </si>
  <si>
    <t>Blockchain-in-inter-organizational-collaboration-A-privacy-preseving-voting-system-for-collectiv.pdf</t>
  </si>
  <si>
    <t>Blockchain-Based Cardinal E-Voting System Using Biometrics, Watermarked QR Code...</t>
  </si>
  <si>
    <t>Malaysia</t>
  </si>
  <si>
    <t>Pakistan</t>
  </si>
  <si>
    <t>Ireland</t>
  </si>
  <si>
    <t>Taiwan</t>
  </si>
  <si>
    <t>Indonesia</t>
  </si>
  <si>
    <t>Brazil</t>
  </si>
  <si>
    <t>Peru</t>
  </si>
  <si>
    <t>Zimbabwe</t>
  </si>
  <si>
    <t>Jordan</t>
  </si>
  <si>
    <t>Egypt</t>
  </si>
  <si>
    <t>Hungary</t>
  </si>
  <si>
    <t>Building Efficient and Flexible Voting Protocols</t>
  </si>
  <si>
    <t>Building Voting Systems for a Fairer Future with Ethereum</t>
  </si>
  <si>
    <t>Citizens’ Perception of Blockchain-Based E-Voting Systems</t>
  </si>
  <si>
    <t>Cybersecurity and Electoral Processes. An Analysis of Block Chain Enabled Biometric Voter System...</t>
  </si>
  <si>
    <t>DBE-voting: A Privacy-Preserving and Auditable Blockchain-based E-voting System</t>
  </si>
  <si>
    <t>Poland</t>
  </si>
  <si>
    <t>Decentralizing Democracy: Secure and Transparent E-Voting Systems with Blockchain Technology in Palestine</t>
  </si>
  <si>
    <t>Palestine</t>
  </si>
  <si>
    <t>Design and Implementation of a Secure and Transparent E-Voting System using Blockchain Technology... Africa</t>
  </si>
  <si>
    <t>Ghana</t>
  </si>
  <si>
    <t>South Korea</t>
  </si>
  <si>
    <t>Designing A Secure Large Scale E-Voting System Leveraging Sharding Blockchain with Interoperability Protocol and Consensus ...</t>
  </si>
  <si>
    <t>Designing an E-voting Framework Using Blockchain: A Secure and Transparent Attendance Approach</t>
  </si>
  <si>
    <t>Oman</t>
  </si>
  <si>
    <t>Development of Blockchain-based e-Voting System Requirements Design and Security Perspective</t>
  </si>
  <si>
    <t>South Africa</t>
  </si>
  <si>
    <t>E-Voting-Using-Blockchain.pdf</t>
  </si>
  <si>
    <t>EASY_E-VOTE_An_Ethereum-based_Voting_System_using_IPFS_and_MetaMask_for_Student_Government_Elect.pdf</t>
  </si>
  <si>
    <t>Philippines</t>
  </si>
  <si>
    <t>Sri Lanka</t>
  </si>
  <si>
    <t>Enhancing Election Security Through Blockchain: An In-Depth Study of Encrypted NFTs and Smart Con</t>
  </si>
  <si>
    <t>Enhancing Electoral Integrity: A Hybrid Blockchain-Based E-Voting System...</t>
  </si>
  <si>
    <t>Enhancing E-Voting Security with Quantum-Resistant Encryption: A Blockchain-Based Approach...</t>
  </si>
  <si>
    <t>Enhancing Security and Scalability in Electronic Voting Through Privacy-Preserving Cryptography...</t>
  </si>
  <si>
    <t>Greece</t>
  </si>
  <si>
    <t>Enhancing the Protection of Information in Digital Voting Using Application of Block Chain Techn.</t>
  </si>
  <si>
    <t>Enhancing Trustworthiness and Interoperability of Electronic Voting Systems...</t>
  </si>
  <si>
    <t>Kosovo</t>
  </si>
  <si>
    <t>Saudi Arabia</t>
  </si>
  <si>
    <t>Exploring the implementation of a Blockchain-Based Election Conducting and Management System</t>
  </si>
  <si>
    <t>HAC-Bchain_A_Secure_and_Scalable_Blockchain-Shard_Based_E-Voting_System</t>
  </si>
  <si>
    <t>Implementation-of-an-E-voting-Prototype-using-Ethereum-Blockchain-in-Ganache-Network</t>
  </si>
  <si>
    <t>Implementation of blockchain‑based e‑voting system</t>
  </si>
  <si>
    <t>IMPLEMENTING A SECURED OFFLINE BLOCKCHAIN BASE ELECTRONIC VOTING SYSTEM</t>
  </si>
  <si>
    <t>Improving the End-to-End Protection in E-Voting Using BVM-Blockchain-Based E-Voting Mechanism</t>
  </si>
  <si>
    <t>Integrating Aadhaar Cards and Blockchain Technology with Smart Contracts to Enable Security in O...</t>
  </si>
  <si>
    <t>Intelligent Online Voting System for Twenty-First Century and Smart Cities 5.0</t>
  </si>
  <si>
    <t>Iraqi-EVoting-System-Based-on-Smart-Contract-Using-Private-Blockchain-TechnologyInformatica-Slov.pdf</t>
  </si>
  <si>
    <t>Iraq</t>
  </si>
  <si>
    <t>MBCSD-IoT: A Multi-level Blockchain-assisted SDN-based IoT architecture for secured E-Voting System</t>
  </si>
  <si>
    <t>Multi-party confidential verifiable electronic voting scheme based on blockchain</t>
  </si>
  <si>
    <t>Next-Gen Voting: A Blockchain-Based e-voting System for Fast and Secure Digital Elections</t>
  </si>
  <si>
    <t>Croatia</t>
  </si>
  <si>
    <t>Nigeria</t>
  </si>
  <si>
    <t>Reliable Blockchain-Based Digital System of Voting</t>
  </si>
  <si>
    <t>Retrieval_of_Data_from_the_Database_of_a_BCTVoting_System.pdf</t>
  </si>
  <si>
    <t>Revolutionizing Indian Elections: Introducing Blockchain to Ballot Based Voting.pdf</t>
  </si>
  <si>
    <t>Revolutionizing_College_Elections_with_a_Secure_Blockchain_Voting_Solution.pdf</t>
  </si>
  <si>
    <t>Revolutionizing_Democracy_Leveraging_Blockchain_for_Secure_and_Transparent_Online_Voting.pdf</t>
  </si>
  <si>
    <t>Revolutionizing_Voting_Blockchain-Powered_E-Voting_with_Solana.pdf</t>
  </si>
  <si>
    <t>S3Voting-A-Blockchain-Sharding-Based-E-Voting-Approach-With-Security-and-Scalability.pdf</t>
  </si>
  <si>
    <t>Sancus-an-Anonymous-and-Trustworthy-Blockchain-based-Electronic-Voting-Architecture.pdf</t>
  </si>
  <si>
    <t>SBvote-Scalable-SelfTallying-BlockchainBased-VotingProceedings-of-the-ACM-Symposium-on-Applied-C.pdf</t>
  </si>
  <si>
    <t>Scalability_Evaluation_of_zk-SNARK_Authentication_in_Blockchain-Based_E-Voting.pdf</t>
  </si>
  <si>
    <t>Scalability_of_Blockchain_based_E-voting_system_using_Multiobjective_Genetic_Algorithm_with_Shar.pdf</t>
  </si>
  <si>
    <t>Secure E-voting system using blockchain based on solidity technology</t>
  </si>
  <si>
    <t>Libya</t>
  </si>
  <si>
    <t>Bulgaria</t>
  </si>
  <si>
    <t>Self-Tallying-Electronic-Voting-Based-on-Blockchain</t>
  </si>
  <si>
    <t>Self-tallying-e-voting-with-public-traceability-based-on-blockchain</t>
  </si>
  <si>
    <t>Sharing-Responsibilities-through-Distributed-Key-Generation-in-the-Chirotonia-e-Voting-Framework</t>
  </si>
  <si>
    <t>Smart-Contract-Based-E-Voting-System-Using-Homomorphic-Encryption-and-Zero-Knowledge-Proof</t>
  </si>
  <si>
    <t>Japan</t>
  </si>
  <si>
    <t>Tlaotic: Blockchain-based digital ballot box compatible with Mexican Electoral Processes</t>
  </si>
  <si>
    <t>Mexico</t>
  </si>
  <si>
    <t>United Kingdom</t>
  </si>
  <si>
    <t>Transparent Blockchain-Based Electronic Voting System- A Smart Voting Using Ethereum</t>
  </si>
  <si>
    <t>Unleashing Innovation: Experimental Evaluation of Blockchain Assisted Electronic Voting System using Secured Authentication Scheme</t>
  </si>
  <si>
    <t>Bosnia and Herzegovina</t>
  </si>
  <si>
    <t>Nepal</t>
  </si>
  <si>
    <t>Australia</t>
  </si>
  <si>
    <t>Qatar</t>
  </si>
  <si>
    <t>Brunéi</t>
  </si>
  <si>
    <t>Yemen</t>
  </si>
  <si>
    <t>Austria</t>
  </si>
  <si>
    <t>Spain</t>
  </si>
  <si>
    <t>UAE</t>
  </si>
  <si>
    <t>Tunisia</t>
  </si>
  <si>
    <t>Morocco</t>
  </si>
  <si>
    <t>Algeria</t>
  </si>
  <si>
    <t>France</t>
  </si>
  <si>
    <t>UK</t>
  </si>
  <si>
    <t>Cuba</t>
  </si>
  <si>
    <t>Norway</t>
  </si>
  <si>
    <t>Israel</t>
  </si>
  <si>
    <t>Germany</t>
  </si>
  <si>
    <t>Mauritius</t>
  </si>
  <si>
    <t>Slovakia</t>
  </si>
  <si>
    <t>Lebanon</t>
  </si>
  <si>
    <t>Suma de Participación</t>
  </si>
  <si>
    <t>Porcentaje</t>
  </si>
  <si>
    <t>Otros…</t>
  </si>
  <si>
    <t>Tipo de publicación</t>
  </si>
  <si>
    <t>Thesis</t>
  </si>
  <si>
    <t>Cuenta de Tipo de publicación</t>
  </si>
  <si>
    <t>Tipo documento</t>
  </si>
  <si>
    <t>Book Chapter</t>
  </si>
  <si>
    <t>Cantidad</t>
  </si>
  <si>
    <t>Eje X</t>
  </si>
  <si>
    <t>Eje Y</t>
  </si>
  <si>
    <t>Etiquetas</t>
  </si>
  <si>
    <t>Conference
paper</t>
  </si>
  <si>
    <t>Book
chapter</t>
  </si>
  <si>
    <t>Criterio</t>
  </si>
  <si>
    <t>Sistema Tradicional</t>
  </si>
  <si>
    <t>Electrónico Convencional</t>
  </si>
  <si>
    <t>Blockchain</t>
  </si>
  <si>
    <t>Transparencia</t>
  </si>
  <si>
    <t>Seguridad</t>
  </si>
  <si>
    <t>Confianza</t>
  </si>
  <si>
    <t>Anonimato</t>
  </si>
  <si>
    <t>Verificabilidad</t>
  </si>
  <si>
    <t>Método de Autenticación</t>
  </si>
  <si>
    <t>Número de Estudios</t>
  </si>
  <si>
    <t>Biométricos</t>
  </si>
  <si>
    <t>Criptográficos</t>
  </si>
  <si>
    <t>Identidad Nacional</t>
  </si>
  <si>
    <t>Multifactoriales</t>
  </si>
  <si>
    <t>IoT / Dispositivo</t>
  </si>
  <si>
    <t>Otros</t>
  </si>
  <si>
    <t>Categoría</t>
  </si>
  <si>
    <t>Número de estudios</t>
  </si>
  <si>
    <t>Registros inmutables</t>
  </si>
  <si>
    <t>Recibos verificables / Trazabilidad</t>
  </si>
  <si>
    <t>Firmas y ZKP</t>
  </si>
  <si>
    <t>Auditoría con contratos inteligentes</t>
  </si>
  <si>
    <t>Criptografía avanzada</t>
  </si>
  <si>
    <t>Auditoría externa / observadores</t>
  </si>
  <si>
    <t>Mecanismos combinados</t>
  </si>
  <si>
    <t>Otros mecanismos</t>
  </si>
  <si>
    <t>Verificación pública / universal</t>
  </si>
  <si>
    <t>Theoretical/Conceptual</t>
  </si>
  <si>
    <t>Experimental/Simulated</t>
  </si>
  <si>
    <t>Others</t>
  </si>
  <si>
    <t>Paper</t>
  </si>
  <si>
    <t>Transparency</t>
  </si>
  <si>
    <t>Security</t>
  </si>
  <si>
    <t>Trust</t>
  </si>
  <si>
    <t>Anonymity</t>
  </si>
  <si>
    <t>Verifiability</t>
  </si>
  <si>
    <t>Traditional System</t>
  </si>
  <si>
    <t>Conventional Electronic</t>
  </si>
  <si>
    <t>Biometrics</t>
  </si>
  <si>
    <t>Cryptographic</t>
  </si>
  <si>
    <t>National Identity</t>
  </si>
  <si>
    <t>Multifactorial</t>
  </si>
  <si>
    <t>IoT / Device</t>
  </si>
  <si>
    <t>Other mechanisms</t>
  </si>
  <si>
    <t>Immutable records</t>
  </si>
  <si>
    <t>Verifiable receipts / Traceability</t>
  </si>
  <si>
    <t>Signatures and ZKPs</t>
  </si>
  <si>
    <t>Auditing with smart contracts</t>
  </si>
  <si>
    <t>Advanced cryptography</t>
  </si>
  <si>
    <t>External audit / observers</t>
  </si>
  <si>
    <t>Combined mechanisms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</si>
</sst>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1"/>
      <color theme="1"/>
      <name val="Calibri"/>
      <family val="2"/>
      <scheme val="minor"/>
    </font>
    <font>
      <b/>
      <sz val="11"/>
      <color theme="1"/>
      <name val="Calibri"/>
      <family val="2"/>
      <scheme val="minor"/>
    </font>
    <font>
      <sz val="9"/>
      <color rgb="FF000000"/>
      <name val="Segoe UI"/>
      <family val="2"/>
    </font>
    <font>
      <sz val="11"/>
      <name val="Calibri"/>
      <family val="2"/>
      <scheme val="minor"/>
    </font>
    <font>
      <u/>
      <sz val="11"/>
      <color theme="10"/>
      <name val="Calibri"/>
      <family val="2"/>
      <scheme val="minor"/>
    </font>
    <font>
      <b/>
      <sz val="11"/>
      <name val="Calibri"/>
      <family val="2"/>
      <scheme val="minor"/>
    </font>
    <font>
      <sz val="8"/>
      <name val="Calibri"/>
      <family val="2"/>
      <scheme val="minor"/>
    </font>
    <font>
      <sz val="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5">
    <border>
      <left/>
      <right/>
      <top/>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style="thin">
        <color theme="9" tint="0.39997558519241921"/>
      </top>
      <bottom/>
      <diagonal/>
    </border>
    <border>
      <left/>
      <right style="thin">
        <color theme="9" tint="0.39997558519241921"/>
      </right>
      <top style="thin">
        <color theme="9" tint="0.39997558519241921"/>
      </top>
      <bottom/>
      <diagonal/>
    </border>
  </borders>
  <cellStyleXfs count="2">
    <xf numFmtId="0" fontId="0" fillId="0" borderId="0"/>
    <xf numFmtId="0" fontId="4" fillId="0" borderId="0" applyNumberFormat="0" applyFill="0" applyBorder="0" applyAlignment="0" applyProtection="0"/>
  </cellStyleXfs>
  <cellXfs count="31">
    <xf numFmtId="0" fontId="0" fillId="0" borderId="0" xfId="0"/>
    <xf numFmtId="22" fontId="0" fillId="0" borderId="0" xfId="0" applyNumberFormat="1"/>
    <xf numFmtId="14" fontId="0" fillId="0" borderId="0" xfId="0" applyNumberFormat="1"/>
    <xf numFmtId="0" fontId="1" fillId="0" borderId="0" xfId="0" applyFont="1" applyAlignment="1">
      <alignment horizontal="center"/>
    </xf>
    <xf numFmtId="0" fontId="0" fillId="0" borderId="0" xfId="0" quotePrefix="1"/>
    <xf numFmtId="0" fontId="2" fillId="0" borderId="0" xfId="0" applyFont="1"/>
    <xf numFmtId="0" fontId="3" fillId="0" borderId="0" xfId="0" applyFont="1"/>
    <xf numFmtId="0" fontId="4" fillId="0" borderId="0" xfId="1"/>
    <xf numFmtId="0" fontId="3" fillId="0" borderId="3" xfId="0" applyFont="1" applyBorder="1"/>
    <xf numFmtId="0" fontId="3" fillId="0" borderId="4" xfId="0" applyFont="1" applyBorder="1"/>
    <xf numFmtId="0" fontId="3" fillId="0" borderId="1" xfId="0" applyFont="1" applyBorder="1"/>
    <xf numFmtId="0" fontId="3" fillId="0" borderId="2" xfId="0" applyFont="1" applyBorder="1"/>
    <xf numFmtId="0" fontId="0" fillId="0" borderId="3" xfId="0" applyBorder="1"/>
    <xf numFmtId="0" fontId="0" fillId="0" borderId="0" xfId="0" pivotButton="1"/>
    <xf numFmtId="0" fontId="0" fillId="0" borderId="0" xfId="0" applyAlignment="1">
      <alignment horizontal="left"/>
    </xf>
    <xf numFmtId="0" fontId="5" fillId="0" borderId="0" xfId="0" applyFont="1"/>
    <xf numFmtId="2" fontId="0" fillId="0" borderId="0" xfId="0" applyNumberFormat="1"/>
    <xf numFmtId="0" fontId="7" fillId="0" borderId="3" xfId="0" applyFont="1" applyBorder="1"/>
    <xf numFmtId="0" fontId="7" fillId="0" borderId="1" xfId="0" applyFont="1" applyBorder="1"/>
    <xf numFmtId="0" fontId="7" fillId="0" borderId="0" xfId="0" applyFont="1"/>
    <xf numFmtId="1" fontId="0" fillId="0" borderId="0" xfId="0" applyNumberFormat="1" applyAlignment="1">
      <alignment horizontal="left"/>
    </xf>
    <xf numFmtId="0" fontId="1" fillId="0" borderId="0" xfId="0" applyFont="1"/>
    <xf numFmtId="1" fontId="0" fillId="0" borderId="0" xfId="0" applyNumberFormat="1"/>
    <xf numFmtId="0" fontId="0" fillId="2" borderId="0" xfId="0" applyFill="1"/>
    <xf numFmtId="0" fontId="0" fillId="3" borderId="0" xfId="0" applyFill="1"/>
    <xf numFmtId="0" fontId="0" fillId="4" borderId="0" xfId="0" applyFill="1"/>
    <xf numFmtId="0" fontId="0" fillId="5" borderId="0" xfId="0" applyFill="1"/>
    <xf numFmtId="164" fontId="0" fillId="0" borderId="0" xfId="0" applyNumberFormat="1"/>
    <xf numFmtId="164" fontId="1" fillId="0" borderId="0" xfId="0" applyNumberFormat="1" applyFont="1"/>
    <xf numFmtId="0" fontId="0" fillId="0" borderId="0" xfId="0" applyAlignment="1">
      <alignment horizontal="left" indent="1"/>
    </xf>
    <xf numFmtId="0" fontId="0" fillId="0" borderId="0" xfId="0" applyAlignment="1">
      <alignment wrapText="1"/>
    </xf>
  </cellXfs>
  <cellStyles count="2">
    <cellStyle name="Hipervínculo" xfId="1" builtinId="8"/>
    <cellStyle name="Normal" xfId="0" builtinId="0"/>
  </cellStyles>
  <dxfs count="420">
    <dxf>
      <numFmt numFmtId="164" formatCode="0.0"/>
    </dxf>
    <dxf>
      <numFmt numFmtId="164" formatCode="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auto="1"/>
        <name val="Calibri"/>
        <family val="2"/>
        <scheme val="minor"/>
      </font>
      <numFmt numFmtId="0" formatCode="General"/>
      <border diagonalUp="0" diagonalDown="0">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1"/>
        <color auto="1"/>
        <name val="Calibri"/>
        <family val="2"/>
        <scheme val="minor"/>
      </font>
      <border diagonalUp="0" diagonalDown="0">
        <left/>
        <right style="thin">
          <color theme="9" tint="0.39997558519241921"/>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numFmt numFmtId="0" formatCode="General"/>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0"/>
        <color auto="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auto="1"/>
        <name val="Calibri"/>
        <family val="2"/>
        <scheme val="minor"/>
      </font>
      <border diagonalUp="0" diagonalDown="0">
        <left/>
        <right/>
        <top style="thin">
          <color theme="9" tint="0.39997558519241921"/>
        </top>
        <bottom/>
        <vertical/>
        <horizontal/>
      </border>
    </dxf>
    <dxf>
      <border outline="0">
        <left style="thin">
          <color theme="9" tint="0.39997558519241921"/>
        </left>
        <right style="thin">
          <color theme="9" tint="0.39997558519241921"/>
        </right>
        <top style="thin">
          <color theme="9" tint="0.39997558519241921"/>
        </top>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dxf>
    <dxf>
      <numFmt numFmtId="0" formatCode="General"/>
    </dxf>
    <dxf>
      <numFmt numFmtId="0" formatCode="General"/>
    </dxf>
    <dxf>
      <numFmt numFmtId="19" formatCode="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mm/yyyy\ h:mm"/>
    </dxf>
    <dxf>
      <numFmt numFmtId="27" formatCode="d/mm/yyyy\ h:mm"/>
    </dxf>
    <dxf>
      <numFmt numFmtId="27" formatCode="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mm/yyyy\ h:mm"/>
    </dxf>
    <dxf>
      <numFmt numFmtId="27" formatCode="d/mm/yyyy\ h:mm"/>
    </dxf>
    <dxf>
      <numFmt numFmtId="27" formatCode="d/mm/yyyy\ h:mm"/>
    </dxf>
    <dxf>
      <numFmt numFmtId="19" formatCode="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mm/yyyy\ h:mm"/>
    </dxf>
    <dxf>
      <numFmt numFmtId="27" formatCode="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tyles" Target="style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[Compilado.xlsx]Gráficos!TablaDinámica1</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Gráficos!$B$1</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Gráficos!$A$2:$A$6</c:f>
              <c:strCache>
                <c:ptCount val="4"/>
                <c:pt idx="0">
                  <c:v>2022</c:v>
                </c:pt>
                <c:pt idx="1">
                  <c:v>2023</c:v>
                </c:pt>
                <c:pt idx="2">
                  <c:v>2024</c:v>
                </c:pt>
                <c:pt idx="3">
                  <c:v>2025</c:v>
                </c:pt>
              </c:strCache>
            </c:strRef>
          </c:cat>
          <c:val>
            <c:numRef>
              <c:f>Gráficos!$B$2:$B$6</c:f>
              <c:numCache>
                <c:formatCode>General</c:formatCode>
                <c:ptCount val="4"/>
                <c:pt idx="0">
                  <c:v>80</c:v>
                </c:pt>
                <c:pt idx="1">
                  <c:v>123</c:v>
                </c:pt>
                <c:pt idx="2">
                  <c:v>118</c:v>
                </c:pt>
                <c:pt idx="3">
                  <c:v>17</c:v>
                </c:pt>
              </c:numCache>
            </c:numRef>
          </c:val>
          <c:extLst>
            <c:ext xmlns:c16="http://schemas.microsoft.com/office/drawing/2014/chart" uri="{C3380CC4-5D6E-409C-BE32-E72D297353CC}">
              <c16:uniqueId val="{00000000-C17C-4DC4-A28A-B30339D6C8D0}"/>
            </c:ext>
          </c:extLst>
        </c:ser>
        <c:dLbls>
          <c:showLegendKey val="0"/>
          <c:showVal val="0"/>
          <c:showCatName val="0"/>
          <c:showSerName val="0"/>
          <c:showPercent val="0"/>
          <c:showBubbleSize val="0"/>
        </c:dLbls>
        <c:gapWidth val="219"/>
        <c:overlap val="-27"/>
        <c:axId val="1171651040"/>
        <c:axId val="1171528640"/>
      </c:barChart>
      <c:catAx>
        <c:axId val="117165104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Año de Publicación</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171528640"/>
        <c:crosses val="autoZero"/>
        <c:auto val="1"/>
        <c:lblAlgn val="ctr"/>
        <c:lblOffset val="100"/>
        <c:noMultiLvlLbl val="0"/>
      </c:catAx>
      <c:valAx>
        <c:axId val="1171528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Número de Artículos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1716510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Graphics!$X$1</c:f>
              <c:strCache>
                <c:ptCount val="1"/>
                <c:pt idx="0">
                  <c:v>Participación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CFE-4B1B-A7AE-7CBB19858D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CFE-4B1B-A7AE-7CBB19858D1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CFE-4B1B-A7AE-7CBB19858D1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CFE-4B1B-A7AE-7CBB19858D1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CFE-4B1B-A7AE-7CBB19858D1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CFE-4B1B-A7AE-7CBB19858D1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CFE-4B1B-A7AE-7CBB19858D1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CFE-4B1B-A7AE-7CBB19858D1E}"/>
              </c:ext>
            </c:extLst>
          </c:dPt>
          <c:dLbls>
            <c:dLbl>
              <c:idx val="7"/>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es-CO"/>
                </a:p>
              </c:txPr>
              <c:showLegendKey val="0"/>
              <c:showVal val="0"/>
              <c:showCatName val="1"/>
              <c:showSerName val="0"/>
              <c:showPercent val="1"/>
              <c:showBubbleSize val="0"/>
              <c:extLst>
                <c:ext xmlns:c16="http://schemas.microsoft.com/office/drawing/2014/chart" uri="{C3380CC4-5D6E-409C-BE32-E72D297353CC}">
                  <c16:uniqueId val="{0000000F-1CFE-4B1B-A7AE-7CBB19858D1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Graphics!$W$2:$W$9</c:f>
              <c:strCache>
                <c:ptCount val="8"/>
                <c:pt idx="0">
                  <c:v>India</c:v>
                </c:pt>
                <c:pt idx="1">
                  <c:v>China</c:v>
                </c:pt>
                <c:pt idx="2">
                  <c:v>USA</c:v>
                </c:pt>
                <c:pt idx="3">
                  <c:v>Malaysia</c:v>
                </c:pt>
                <c:pt idx="4">
                  <c:v>Bangladesh</c:v>
                </c:pt>
                <c:pt idx="5">
                  <c:v>Indonesia</c:v>
                </c:pt>
                <c:pt idx="6">
                  <c:v>Iraq</c:v>
                </c:pt>
                <c:pt idx="7">
                  <c:v>Others</c:v>
                </c:pt>
              </c:strCache>
            </c:strRef>
          </c:cat>
          <c:val>
            <c:numRef>
              <c:f>Graphics!$X$2:$X$9</c:f>
              <c:numCache>
                <c:formatCode>0.0</c:formatCode>
                <c:ptCount val="8"/>
                <c:pt idx="0">
                  <c:v>147.5916666666667</c:v>
                </c:pt>
                <c:pt idx="1">
                  <c:v>33.240476190476194</c:v>
                </c:pt>
                <c:pt idx="2">
                  <c:v>13.614682539682537</c:v>
                </c:pt>
                <c:pt idx="3">
                  <c:v>9.094444444444445</c:v>
                </c:pt>
                <c:pt idx="4">
                  <c:v>8.5611111111111118</c:v>
                </c:pt>
                <c:pt idx="5">
                  <c:v>8.0333333333333332</c:v>
                </c:pt>
                <c:pt idx="6">
                  <c:v>7.9</c:v>
                </c:pt>
                <c:pt idx="7">
                  <c:v>109.96261904761907</c:v>
                </c:pt>
              </c:numCache>
            </c:numRef>
          </c:val>
          <c:extLst>
            <c:ext xmlns:c16="http://schemas.microsoft.com/office/drawing/2014/chart" uri="{C3380CC4-5D6E-409C-BE32-E72D297353CC}">
              <c16:uniqueId val="{00000010-1CFE-4B1B-A7AE-7CBB19858D1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44444444444442E-2"/>
          <c:y val="5.0925925925925923E-2"/>
          <c:w val="0.875"/>
          <c:h val="0.82870370370370372"/>
        </c:manualLayout>
      </c:layout>
      <c:bubbleChart>
        <c:varyColors val="0"/>
        <c:ser>
          <c:idx val="0"/>
          <c:order val="0"/>
          <c:spPr>
            <a:solidFill>
              <a:schemeClr val="accent1">
                <a:alpha val="75000"/>
              </a:schemeClr>
            </a:solidFill>
            <a:ln w="12700">
              <a:noFill/>
            </a:ln>
            <a:effectLst/>
          </c:spPr>
          <c:invertIfNegative val="0"/>
          <c:dLbls>
            <c:dLbl>
              <c:idx val="0"/>
              <c:tx>
                <c:rich>
                  <a:bodyPr/>
                  <a:lstStyle/>
                  <a:p>
                    <a:fld id="{D36BB706-F237-48DA-92A4-97E7A8CF74D5}"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8C3-4DAD-AAA4-1C43F5CB7F23}"/>
                </c:ext>
              </c:extLst>
            </c:dLbl>
            <c:dLbl>
              <c:idx val="1"/>
              <c:tx>
                <c:rich>
                  <a:bodyPr/>
                  <a:lstStyle/>
                  <a:p>
                    <a:fld id="{03A53F73-4EA4-4930-83AF-7D7B1AEC3C2D}"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8C3-4DAD-AAA4-1C43F5CB7F23}"/>
                </c:ext>
              </c:extLst>
            </c:dLbl>
            <c:dLbl>
              <c:idx val="2"/>
              <c:layout>
                <c:manualLayout>
                  <c:x val="-8.8888888888888892E-2"/>
                  <c:y val="0"/>
                </c:manualLayout>
              </c:layout>
              <c:tx>
                <c:rich>
                  <a:bodyPr/>
                  <a:lstStyle/>
                  <a:p>
                    <a:fld id="{1CD6C2D7-FEC6-4B92-93C0-0F3CD9211D96}"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8C3-4DAD-AAA4-1C43F5CB7F23}"/>
                </c:ext>
              </c:extLst>
            </c:dLbl>
            <c:dLbl>
              <c:idx val="3"/>
              <c:tx>
                <c:rich>
                  <a:bodyPr/>
                  <a:lstStyle/>
                  <a:p>
                    <a:fld id="{42F12DDD-9507-4AED-B590-28B93BA1375E}"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8C3-4DAD-AAA4-1C43F5CB7F23}"/>
                </c:ext>
              </c:extLst>
            </c:dLbl>
            <c:dLbl>
              <c:idx val="4"/>
              <c:tx>
                <c:rich>
                  <a:bodyPr/>
                  <a:lstStyle/>
                  <a:p>
                    <a:fld id="{B864C788-B954-49B5-B680-8627FE122C02}"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8C3-4DAD-AAA4-1C43F5CB7F23}"/>
                </c:ext>
              </c:extLst>
            </c:dLbl>
            <c:dLbl>
              <c:idx val="5"/>
              <c:tx>
                <c:rich>
                  <a:bodyPr/>
                  <a:lstStyle/>
                  <a:p>
                    <a:fld id="{18598CDE-5A1E-4E0F-9B03-860DF7B6C5F1}"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8C3-4DAD-AAA4-1C43F5CB7F23}"/>
                </c:ext>
              </c:extLst>
            </c:dLbl>
            <c:dLbl>
              <c:idx val="6"/>
              <c:layout>
                <c:manualLayout>
                  <c:x val="-0.11666666666666667"/>
                  <c:y val="0"/>
                </c:manualLayout>
              </c:layout>
              <c:tx>
                <c:rich>
                  <a:bodyPr/>
                  <a:lstStyle/>
                  <a:p>
                    <a:fld id="{C64DD54B-2AEB-4508-938A-9B844B20A010}"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8C3-4DAD-AAA4-1C43F5CB7F23}"/>
                </c:ext>
              </c:extLst>
            </c:dLbl>
            <c:dLbl>
              <c:idx val="7"/>
              <c:tx>
                <c:rich>
                  <a:bodyPr/>
                  <a:lstStyle/>
                  <a:p>
                    <a:fld id="{12F42839-F9A1-4426-A7F2-64A4BCF37352}"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8C3-4DAD-AAA4-1C43F5CB7F23}"/>
                </c:ext>
              </c:extLst>
            </c:dLbl>
            <c:dLbl>
              <c:idx val="8"/>
              <c:tx>
                <c:rich>
                  <a:bodyPr/>
                  <a:lstStyle/>
                  <a:p>
                    <a:fld id="{AF928398-50CF-471A-B894-AEC22F7471CD}"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8C3-4DAD-AAA4-1C43F5CB7F23}"/>
                </c:ext>
              </c:extLst>
            </c:dLbl>
            <c:dLbl>
              <c:idx val="9"/>
              <c:tx>
                <c:rich>
                  <a:bodyPr/>
                  <a:lstStyle/>
                  <a:p>
                    <a:fld id="{226C57E7-A447-4663-9FB7-64CA17C728D6}"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8C3-4DAD-AAA4-1C43F5CB7F23}"/>
                </c:ext>
              </c:extLst>
            </c:dLbl>
            <c:dLbl>
              <c:idx val="10"/>
              <c:tx>
                <c:rich>
                  <a:bodyPr/>
                  <a:lstStyle/>
                  <a:p>
                    <a:fld id="{2CFDD65B-366F-424A-82B4-990DD16D2A2A}"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8C3-4DAD-AAA4-1C43F5CB7F23}"/>
                </c:ext>
              </c:extLst>
            </c:dLbl>
            <c:dLbl>
              <c:idx val="11"/>
              <c:tx>
                <c:rich>
                  <a:bodyPr/>
                  <a:lstStyle/>
                  <a:p>
                    <a:fld id="{50C5C25A-2FC7-4368-BC0E-5581E7B629C4}"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8C3-4DAD-AAA4-1C43F5CB7F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Graphics!$AC$20:$AC$31</c:f>
              <c:numCache>
                <c:formatCode>General</c:formatCode>
                <c:ptCount val="12"/>
                <c:pt idx="0">
                  <c:v>1</c:v>
                </c:pt>
                <c:pt idx="1">
                  <c:v>1</c:v>
                </c:pt>
                <c:pt idx="2">
                  <c:v>1</c:v>
                </c:pt>
                <c:pt idx="3">
                  <c:v>1</c:v>
                </c:pt>
                <c:pt idx="4">
                  <c:v>2</c:v>
                </c:pt>
                <c:pt idx="5">
                  <c:v>2</c:v>
                </c:pt>
                <c:pt idx="6">
                  <c:v>2</c:v>
                </c:pt>
                <c:pt idx="7">
                  <c:v>2</c:v>
                </c:pt>
                <c:pt idx="8">
                  <c:v>3</c:v>
                </c:pt>
                <c:pt idx="9">
                  <c:v>3</c:v>
                </c:pt>
                <c:pt idx="10">
                  <c:v>3</c:v>
                </c:pt>
                <c:pt idx="11">
                  <c:v>3</c:v>
                </c:pt>
              </c:numCache>
            </c:numRef>
          </c:xVal>
          <c:yVal>
            <c:numRef>
              <c:f>Graphics!$AD$20:$AD$31</c:f>
              <c:numCache>
                <c:formatCode>General</c:formatCode>
                <c:ptCount val="12"/>
                <c:pt idx="0">
                  <c:v>1</c:v>
                </c:pt>
                <c:pt idx="1">
                  <c:v>2</c:v>
                </c:pt>
                <c:pt idx="2">
                  <c:v>3</c:v>
                </c:pt>
                <c:pt idx="3">
                  <c:v>4</c:v>
                </c:pt>
                <c:pt idx="4">
                  <c:v>1</c:v>
                </c:pt>
                <c:pt idx="5">
                  <c:v>2</c:v>
                </c:pt>
                <c:pt idx="6">
                  <c:v>3</c:v>
                </c:pt>
                <c:pt idx="7">
                  <c:v>4</c:v>
                </c:pt>
                <c:pt idx="8">
                  <c:v>1</c:v>
                </c:pt>
                <c:pt idx="9">
                  <c:v>2</c:v>
                </c:pt>
                <c:pt idx="10">
                  <c:v>3</c:v>
                </c:pt>
                <c:pt idx="11">
                  <c:v>4</c:v>
                </c:pt>
              </c:numCache>
            </c:numRef>
          </c:yVal>
          <c:bubbleSize>
            <c:numRef>
              <c:f>Graphics!$AB$20:$AB$31</c:f>
              <c:numCache>
                <c:formatCode>General</c:formatCode>
                <c:ptCount val="12"/>
                <c:pt idx="0">
                  <c:v>1</c:v>
                </c:pt>
                <c:pt idx="1">
                  <c:v>6</c:v>
                </c:pt>
                <c:pt idx="2">
                  <c:v>98</c:v>
                </c:pt>
                <c:pt idx="3">
                  <c:v>1</c:v>
                </c:pt>
                <c:pt idx="4">
                  <c:v>2</c:v>
                </c:pt>
                <c:pt idx="5">
                  <c:v>13</c:v>
                </c:pt>
                <c:pt idx="6">
                  <c:v>205</c:v>
                </c:pt>
                <c:pt idx="7">
                  <c:v>0</c:v>
                </c:pt>
                <c:pt idx="8">
                  <c:v>0</c:v>
                </c:pt>
                <c:pt idx="9">
                  <c:v>0</c:v>
                </c:pt>
                <c:pt idx="10">
                  <c:v>12</c:v>
                </c:pt>
                <c:pt idx="11">
                  <c:v>0</c:v>
                </c:pt>
              </c:numCache>
            </c:numRef>
          </c:bubbleSize>
          <c:bubble3D val="0"/>
          <c:extLst>
            <c:ext xmlns:c15="http://schemas.microsoft.com/office/drawing/2012/chart" uri="{02D57815-91ED-43cb-92C2-25804820EDAC}">
              <c15:datalabelsRange>
                <c15:f>Graphics!$AB$20:$AB$31</c15:f>
                <c15:dlblRangeCache>
                  <c:ptCount val="12"/>
                  <c:pt idx="0">
                    <c:v>1</c:v>
                  </c:pt>
                  <c:pt idx="1">
                    <c:v>6</c:v>
                  </c:pt>
                  <c:pt idx="2">
                    <c:v>98</c:v>
                  </c:pt>
                  <c:pt idx="3">
                    <c:v>1</c:v>
                  </c:pt>
                  <c:pt idx="4">
                    <c:v>2</c:v>
                  </c:pt>
                  <c:pt idx="5">
                    <c:v>13</c:v>
                  </c:pt>
                  <c:pt idx="6">
                    <c:v>205</c:v>
                  </c:pt>
                  <c:pt idx="7">
                    <c:v>0</c:v>
                  </c:pt>
                  <c:pt idx="8">
                    <c:v>0</c:v>
                  </c:pt>
                  <c:pt idx="9">
                    <c:v>0</c:v>
                  </c:pt>
                  <c:pt idx="10">
                    <c:v>12</c:v>
                  </c:pt>
                  <c:pt idx="11">
                    <c:v>0</c:v>
                  </c:pt>
                </c15:dlblRangeCache>
              </c15:datalabelsRange>
            </c:ext>
            <c:ext xmlns:c16="http://schemas.microsoft.com/office/drawing/2014/chart" uri="{C3380CC4-5D6E-409C-BE32-E72D297353CC}">
              <c16:uniqueId val="{0000000C-58C3-4DAD-AAA4-1C43F5CB7F23}"/>
            </c:ext>
          </c:extLst>
        </c:ser>
        <c:ser>
          <c:idx val="1"/>
          <c:order val="1"/>
          <c:tx>
            <c:strRef>
              <c:f>Graphics!$Z$34</c:f>
              <c:strCache>
                <c:ptCount val="1"/>
                <c:pt idx="0">
                  <c:v>Paper</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Graphics!$AA$34</c:f>
              <c:numCache>
                <c:formatCode>General</c:formatCode>
                <c:ptCount val="1"/>
                <c:pt idx="0">
                  <c:v>1</c:v>
                </c:pt>
              </c:numCache>
            </c:numRef>
          </c:xVal>
          <c:yVal>
            <c:numRef>
              <c:f>Graphics!$AB$34</c:f>
              <c:numCache>
                <c:formatCode>General</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D-58C3-4DAD-AAA4-1C43F5CB7F23}"/>
            </c:ext>
          </c:extLst>
        </c:ser>
        <c:ser>
          <c:idx val="2"/>
          <c:order val="2"/>
          <c:tx>
            <c:strRef>
              <c:f>Graphics!$Z$35</c:f>
              <c:strCache>
                <c:ptCount val="1"/>
                <c:pt idx="0">
                  <c:v>Conference
paper</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Graphics!$AA$35</c:f>
              <c:numCache>
                <c:formatCode>General</c:formatCode>
                <c:ptCount val="1"/>
                <c:pt idx="0">
                  <c:v>2</c:v>
                </c:pt>
              </c:numCache>
            </c:numRef>
          </c:xVal>
          <c:yVal>
            <c:numRef>
              <c:f>Graphics!$AB$35</c:f>
              <c:numCache>
                <c:formatCode>General</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E-58C3-4DAD-AAA4-1C43F5CB7F23}"/>
            </c:ext>
          </c:extLst>
        </c:ser>
        <c:ser>
          <c:idx val="3"/>
          <c:order val="3"/>
          <c:tx>
            <c:strRef>
              <c:f>Graphics!$Z$36</c:f>
              <c:strCache>
                <c:ptCount val="1"/>
                <c:pt idx="0">
                  <c:v>Book
chapter</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Graphics!$AA$36</c:f>
              <c:numCache>
                <c:formatCode>General</c:formatCode>
                <c:ptCount val="1"/>
                <c:pt idx="0">
                  <c:v>3</c:v>
                </c:pt>
              </c:numCache>
            </c:numRef>
          </c:xVal>
          <c:yVal>
            <c:numRef>
              <c:f>Graphics!$AB$36</c:f>
              <c:numCache>
                <c:formatCode>General</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F-58C3-4DAD-AAA4-1C43F5CB7F23}"/>
            </c:ext>
          </c:extLst>
        </c:ser>
        <c:ser>
          <c:idx val="4"/>
          <c:order val="4"/>
          <c:tx>
            <c:strRef>
              <c:f>Graphics!$Z$37</c:f>
              <c:strCache>
                <c:ptCount val="1"/>
                <c:pt idx="0">
                  <c:v>ACM</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Graphics!$AA$37</c:f>
              <c:numCache>
                <c:formatCode>General</c:formatCode>
                <c:ptCount val="1"/>
                <c:pt idx="0">
                  <c:v>0</c:v>
                </c:pt>
              </c:numCache>
            </c:numRef>
          </c:xVal>
          <c:yVal>
            <c:numRef>
              <c:f>Graphics!$AB$37</c:f>
              <c:numCache>
                <c:formatCode>General</c:formatCode>
                <c:ptCount val="1"/>
                <c:pt idx="0">
                  <c:v>1</c:v>
                </c:pt>
              </c:numCache>
            </c:numRef>
          </c:yVal>
          <c:bubbleSize>
            <c:numLit>
              <c:formatCode>General</c:formatCode>
              <c:ptCount val="1"/>
              <c:pt idx="0">
                <c:v>1</c:v>
              </c:pt>
            </c:numLit>
          </c:bubbleSize>
          <c:bubble3D val="0"/>
          <c:extLst>
            <c:ext xmlns:c16="http://schemas.microsoft.com/office/drawing/2014/chart" uri="{C3380CC4-5D6E-409C-BE32-E72D297353CC}">
              <c16:uniqueId val="{00000010-58C3-4DAD-AAA4-1C43F5CB7F23}"/>
            </c:ext>
          </c:extLst>
        </c:ser>
        <c:ser>
          <c:idx val="5"/>
          <c:order val="5"/>
          <c:tx>
            <c:strRef>
              <c:f>Graphics!$Z$38</c:f>
              <c:strCache>
                <c:ptCount val="1"/>
                <c:pt idx="0">
                  <c:v>IEEE</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Graphics!$AA$38</c:f>
              <c:numCache>
                <c:formatCode>General</c:formatCode>
                <c:ptCount val="1"/>
                <c:pt idx="0">
                  <c:v>0</c:v>
                </c:pt>
              </c:numCache>
            </c:numRef>
          </c:xVal>
          <c:yVal>
            <c:numRef>
              <c:f>Graphics!$AB$38</c:f>
              <c:numCache>
                <c:formatCode>General</c:formatCode>
                <c:ptCount val="1"/>
                <c:pt idx="0">
                  <c:v>2</c:v>
                </c:pt>
              </c:numCache>
            </c:numRef>
          </c:yVal>
          <c:bubbleSize>
            <c:numLit>
              <c:formatCode>General</c:formatCode>
              <c:ptCount val="1"/>
              <c:pt idx="0">
                <c:v>1</c:v>
              </c:pt>
            </c:numLit>
          </c:bubbleSize>
          <c:bubble3D val="0"/>
          <c:extLst>
            <c:ext xmlns:c16="http://schemas.microsoft.com/office/drawing/2014/chart" uri="{C3380CC4-5D6E-409C-BE32-E72D297353CC}">
              <c16:uniqueId val="{00000011-58C3-4DAD-AAA4-1C43F5CB7F23}"/>
            </c:ext>
          </c:extLst>
        </c:ser>
        <c:ser>
          <c:idx val="6"/>
          <c:order val="6"/>
          <c:tx>
            <c:strRef>
              <c:f>Graphics!$Z$39</c:f>
              <c:strCache>
                <c:ptCount val="1"/>
                <c:pt idx="0">
                  <c:v>Scopus</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Graphics!$AA$39</c:f>
              <c:numCache>
                <c:formatCode>General</c:formatCode>
                <c:ptCount val="1"/>
                <c:pt idx="0">
                  <c:v>0</c:v>
                </c:pt>
              </c:numCache>
            </c:numRef>
          </c:xVal>
          <c:yVal>
            <c:numRef>
              <c:f>Graphics!$AB$39</c:f>
              <c:numCache>
                <c:formatCode>General</c:formatCode>
                <c:ptCount val="1"/>
                <c:pt idx="0">
                  <c:v>3</c:v>
                </c:pt>
              </c:numCache>
            </c:numRef>
          </c:yVal>
          <c:bubbleSize>
            <c:numLit>
              <c:formatCode>General</c:formatCode>
              <c:ptCount val="1"/>
              <c:pt idx="0">
                <c:v>1</c:v>
              </c:pt>
            </c:numLit>
          </c:bubbleSize>
          <c:bubble3D val="0"/>
          <c:extLst>
            <c:ext xmlns:c16="http://schemas.microsoft.com/office/drawing/2014/chart" uri="{C3380CC4-5D6E-409C-BE32-E72D297353CC}">
              <c16:uniqueId val="{00000012-58C3-4DAD-AAA4-1C43F5CB7F23}"/>
            </c:ext>
          </c:extLst>
        </c:ser>
        <c:ser>
          <c:idx val="7"/>
          <c:order val="7"/>
          <c:tx>
            <c:strRef>
              <c:f>Graphics!$Z$40</c:f>
              <c:strCache>
                <c:ptCount val="1"/>
                <c:pt idx="0">
                  <c:v>WOS</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Graphics!$AA$40</c:f>
              <c:numCache>
                <c:formatCode>General</c:formatCode>
                <c:ptCount val="1"/>
                <c:pt idx="0">
                  <c:v>0</c:v>
                </c:pt>
              </c:numCache>
            </c:numRef>
          </c:xVal>
          <c:yVal>
            <c:numRef>
              <c:f>Graphics!$AB$40</c:f>
              <c:numCache>
                <c:formatCode>General</c:formatCode>
                <c:ptCount val="1"/>
                <c:pt idx="0">
                  <c:v>4</c:v>
                </c:pt>
              </c:numCache>
            </c:numRef>
          </c:yVal>
          <c:bubbleSize>
            <c:numLit>
              <c:formatCode>General</c:formatCode>
              <c:ptCount val="1"/>
              <c:pt idx="0">
                <c:v>1</c:v>
              </c:pt>
            </c:numLit>
          </c:bubbleSize>
          <c:bubble3D val="0"/>
          <c:extLst>
            <c:ext xmlns:c16="http://schemas.microsoft.com/office/drawing/2014/chart" uri="{C3380CC4-5D6E-409C-BE32-E72D297353CC}">
              <c16:uniqueId val="{00000013-58C3-4DAD-AAA4-1C43F5CB7F23}"/>
            </c:ext>
          </c:extLst>
        </c:ser>
        <c:dLbls>
          <c:showLegendKey val="0"/>
          <c:showVal val="0"/>
          <c:showCatName val="0"/>
          <c:showSerName val="0"/>
          <c:showPercent val="0"/>
          <c:showBubbleSize val="0"/>
        </c:dLbls>
        <c:bubbleScale val="120"/>
        <c:showNegBubbles val="0"/>
        <c:axId val="103796016"/>
        <c:axId val="103806576"/>
      </c:bubbleChart>
      <c:valAx>
        <c:axId val="103796016"/>
        <c:scaling>
          <c:orientation val="minMax"/>
          <c:max val="4"/>
          <c:min val="0"/>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one"/>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03806576"/>
        <c:crosses val="autoZero"/>
        <c:crossBetween val="midCat"/>
        <c:majorUnit val="1"/>
      </c:valAx>
      <c:valAx>
        <c:axId val="103806576"/>
        <c:scaling>
          <c:orientation val="minMax"/>
          <c:min val="0"/>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one"/>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03796016"/>
        <c:crosses val="autoZero"/>
        <c:crossBetween val="midCat"/>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Graphics!$B$18</c:f>
              <c:strCache>
                <c:ptCount val="1"/>
                <c:pt idx="0">
                  <c:v>Traditional System</c:v>
                </c:pt>
              </c:strCache>
            </c:strRef>
          </c:tx>
          <c:spPr>
            <a:ln w="28575" cap="rnd">
              <a:solidFill>
                <a:schemeClr val="accent2"/>
              </a:solidFill>
              <a:round/>
            </a:ln>
            <a:effectLst/>
          </c:spPr>
          <c:marker>
            <c:symbol val="none"/>
          </c:marker>
          <c:cat>
            <c:strRef>
              <c:f>Graphics!$A$19:$A$23</c:f>
              <c:strCache>
                <c:ptCount val="5"/>
                <c:pt idx="0">
                  <c:v>Transparency</c:v>
                </c:pt>
                <c:pt idx="1">
                  <c:v>Security</c:v>
                </c:pt>
                <c:pt idx="2">
                  <c:v>Trust</c:v>
                </c:pt>
                <c:pt idx="3">
                  <c:v>Anonymity</c:v>
                </c:pt>
                <c:pt idx="4">
                  <c:v>Verifiability</c:v>
                </c:pt>
              </c:strCache>
            </c:strRef>
          </c:cat>
          <c:val>
            <c:numRef>
              <c:f>Graphics!$B$19:$B$23</c:f>
              <c:numCache>
                <c:formatCode>General</c:formatCode>
                <c:ptCount val="5"/>
                <c:pt idx="0">
                  <c:v>2</c:v>
                </c:pt>
                <c:pt idx="1">
                  <c:v>3</c:v>
                </c:pt>
                <c:pt idx="2">
                  <c:v>2</c:v>
                </c:pt>
                <c:pt idx="3">
                  <c:v>3</c:v>
                </c:pt>
                <c:pt idx="4">
                  <c:v>1</c:v>
                </c:pt>
              </c:numCache>
            </c:numRef>
          </c:val>
          <c:extLst>
            <c:ext xmlns:c16="http://schemas.microsoft.com/office/drawing/2014/chart" uri="{C3380CC4-5D6E-409C-BE32-E72D297353CC}">
              <c16:uniqueId val="{00000000-9A96-4672-AFEB-F1FE1CEE5F97}"/>
            </c:ext>
          </c:extLst>
        </c:ser>
        <c:ser>
          <c:idx val="1"/>
          <c:order val="1"/>
          <c:tx>
            <c:strRef>
              <c:f>Graphics!$C$18</c:f>
              <c:strCache>
                <c:ptCount val="1"/>
                <c:pt idx="0">
                  <c:v>Conventional Electronic</c:v>
                </c:pt>
              </c:strCache>
            </c:strRef>
          </c:tx>
          <c:spPr>
            <a:ln w="28575" cap="rnd">
              <a:solidFill>
                <a:schemeClr val="accent4"/>
              </a:solidFill>
              <a:round/>
            </a:ln>
            <a:effectLst/>
          </c:spPr>
          <c:marker>
            <c:symbol val="none"/>
          </c:marker>
          <c:cat>
            <c:strRef>
              <c:f>Graphics!$A$19:$A$23</c:f>
              <c:strCache>
                <c:ptCount val="5"/>
                <c:pt idx="0">
                  <c:v>Transparency</c:v>
                </c:pt>
                <c:pt idx="1">
                  <c:v>Security</c:v>
                </c:pt>
                <c:pt idx="2">
                  <c:v>Trust</c:v>
                </c:pt>
                <c:pt idx="3">
                  <c:v>Anonymity</c:v>
                </c:pt>
                <c:pt idx="4">
                  <c:v>Verifiability</c:v>
                </c:pt>
              </c:strCache>
            </c:strRef>
          </c:cat>
          <c:val>
            <c:numRef>
              <c:f>Graphics!$C$19:$C$23</c:f>
              <c:numCache>
                <c:formatCode>General</c:formatCode>
                <c:ptCount val="5"/>
                <c:pt idx="0">
                  <c:v>3</c:v>
                </c:pt>
                <c:pt idx="1">
                  <c:v>4</c:v>
                </c:pt>
                <c:pt idx="2">
                  <c:v>3</c:v>
                </c:pt>
                <c:pt idx="3">
                  <c:v>2</c:v>
                </c:pt>
                <c:pt idx="4">
                  <c:v>2</c:v>
                </c:pt>
              </c:numCache>
            </c:numRef>
          </c:val>
          <c:extLst>
            <c:ext xmlns:c16="http://schemas.microsoft.com/office/drawing/2014/chart" uri="{C3380CC4-5D6E-409C-BE32-E72D297353CC}">
              <c16:uniqueId val="{00000001-9A96-4672-AFEB-F1FE1CEE5F97}"/>
            </c:ext>
          </c:extLst>
        </c:ser>
        <c:ser>
          <c:idx val="2"/>
          <c:order val="2"/>
          <c:tx>
            <c:strRef>
              <c:f>Graphics!$D$18</c:f>
              <c:strCache>
                <c:ptCount val="1"/>
                <c:pt idx="0">
                  <c:v>Blockchain</c:v>
                </c:pt>
              </c:strCache>
            </c:strRef>
          </c:tx>
          <c:spPr>
            <a:ln w="28575" cap="rnd">
              <a:solidFill>
                <a:schemeClr val="accent6"/>
              </a:solidFill>
              <a:round/>
            </a:ln>
            <a:effectLst/>
          </c:spPr>
          <c:marker>
            <c:symbol val="none"/>
          </c:marker>
          <c:cat>
            <c:strRef>
              <c:f>Graphics!$A$19:$A$23</c:f>
              <c:strCache>
                <c:ptCount val="5"/>
                <c:pt idx="0">
                  <c:v>Transparency</c:v>
                </c:pt>
                <c:pt idx="1">
                  <c:v>Security</c:v>
                </c:pt>
                <c:pt idx="2">
                  <c:v>Trust</c:v>
                </c:pt>
                <c:pt idx="3">
                  <c:v>Anonymity</c:v>
                </c:pt>
                <c:pt idx="4">
                  <c:v>Verifiability</c:v>
                </c:pt>
              </c:strCache>
            </c:strRef>
          </c:cat>
          <c:val>
            <c:numRef>
              <c:f>Graphics!$D$19:$D$23</c:f>
              <c:numCache>
                <c:formatCode>General</c:formatCode>
                <c:ptCount val="5"/>
                <c:pt idx="0">
                  <c:v>5</c:v>
                </c:pt>
                <c:pt idx="1">
                  <c:v>5</c:v>
                </c:pt>
                <c:pt idx="2">
                  <c:v>5</c:v>
                </c:pt>
                <c:pt idx="3">
                  <c:v>4</c:v>
                </c:pt>
                <c:pt idx="4">
                  <c:v>5</c:v>
                </c:pt>
              </c:numCache>
            </c:numRef>
          </c:val>
          <c:extLst>
            <c:ext xmlns:c16="http://schemas.microsoft.com/office/drawing/2014/chart" uri="{C3380CC4-5D6E-409C-BE32-E72D297353CC}">
              <c16:uniqueId val="{00000002-9A96-4672-AFEB-F1FE1CEE5F97}"/>
            </c:ext>
          </c:extLst>
        </c:ser>
        <c:dLbls>
          <c:showLegendKey val="0"/>
          <c:showVal val="0"/>
          <c:showCatName val="0"/>
          <c:showSerName val="0"/>
          <c:showPercent val="0"/>
          <c:showBubbleSize val="0"/>
        </c:dLbls>
        <c:axId val="1033594400"/>
        <c:axId val="1033594880"/>
      </c:radarChart>
      <c:catAx>
        <c:axId val="103359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033594880"/>
        <c:crosses val="autoZero"/>
        <c:auto val="1"/>
        <c:lblAlgn val="ctr"/>
        <c:lblOffset val="100"/>
        <c:noMultiLvlLbl val="0"/>
      </c:catAx>
      <c:valAx>
        <c:axId val="103359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033594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Graphics!$AG$1</c:f>
              <c:strCache>
                <c:ptCount val="1"/>
                <c:pt idx="0">
                  <c:v>Número de Estudios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Graphics!$AF$2:$AF$7</c:f>
              <c:strCache>
                <c:ptCount val="6"/>
                <c:pt idx="0">
                  <c:v>Biometrics</c:v>
                </c:pt>
                <c:pt idx="1">
                  <c:v>Cryptographic</c:v>
                </c:pt>
                <c:pt idx="2">
                  <c:v>National Identity</c:v>
                </c:pt>
                <c:pt idx="3">
                  <c:v>Multifactorial</c:v>
                </c:pt>
                <c:pt idx="4">
                  <c:v>IoT / Device</c:v>
                </c:pt>
                <c:pt idx="5">
                  <c:v>Others</c:v>
                </c:pt>
              </c:strCache>
            </c:strRef>
          </c:cat>
          <c:val>
            <c:numRef>
              <c:f>Graphics!$AG$2:$AG$7</c:f>
              <c:numCache>
                <c:formatCode>General</c:formatCode>
                <c:ptCount val="6"/>
                <c:pt idx="0">
                  <c:v>22</c:v>
                </c:pt>
                <c:pt idx="1">
                  <c:v>26</c:v>
                </c:pt>
                <c:pt idx="2">
                  <c:v>14</c:v>
                </c:pt>
                <c:pt idx="3">
                  <c:v>19</c:v>
                </c:pt>
                <c:pt idx="4">
                  <c:v>11</c:v>
                </c:pt>
                <c:pt idx="5">
                  <c:v>4</c:v>
                </c:pt>
              </c:numCache>
            </c:numRef>
          </c:val>
          <c:extLst>
            <c:ext xmlns:c16="http://schemas.microsoft.com/office/drawing/2014/chart" uri="{C3380CC4-5D6E-409C-BE32-E72D297353CC}">
              <c16:uniqueId val="{00000000-D7E0-44AC-981B-FF4D0D94922C}"/>
            </c:ext>
          </c:extLst>
        </c:ser>
        <c:dLbls>
          <c:showLegendKey val="0"/>
          <c:showVal val="0"/>
          <c:showCatName val="0"/>
          <c:showSerName val="0"/>
          <c:showPercent val="0"/>
          <c:showBubbleSize val="0"/>
        </c:dLbls>
        <c:gapWidth val="182"/>
        <c:axId val="2083032991"/>
        <c:axId val="2083031071"/>
      </c:barChart>
      <c:catAx>
        <c:axId val="2083032991"/>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Authentication method</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2083031071"/>
        <c:crosses val="autoZero"/>
        <c:auto val="1"/>
        <c:lblAlgn val="ctr"/>
        <c:lblOffset val="100"/>
        <c:noMultiLvlLbl val="0"/>
      </c:catAx>
      <c:valAx>
        <c:axId val="20830310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Number of studies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2083032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Graphics!$AP$1</c:f>
              <c:strCache>
                <c:ptCount val="1"/>
                <c:pt idx="0">
                  <c:v>Número de estudios</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AADF-42DC-9AEF-440A0A3C1B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Graphics!$AO$2:$AO$10</c:f>
              <c:strCache>
                <c:ptCount val="9"/>
                <c:pt idx="0">
                  <c:v>Other mechanisms</c:v>
                </c:pt>
                <c:pt idx="1">
                  <c:v>Immutable records</c:v>
                </c:pt>
                <c:pt idx="2">
                  <c:v>Verifiable receipts / Traceability</c:v>
                </c:pt>
                <c:pt idx="3">
                  <c:v>Verificación pública / universal</c:v>
                </c:pt>
                <c:pt idx="4">
                  <c:v>Signatures and ZKPs</c:v>
                </c:pt>
                <c:pt idx="5">
                  <c:v>Auditing with smart contracts</c:v>
                </c:pt>
                <c:pt idx="6">
                  <c:v>Advanced cryptography</c:v>
                </c:pt>
                <c:pt idx="7">
                  <c:v>External audit / observers</c:v>
                </c:pt>
                <c:pt idx="8">
                  <c:v>Combined mechanisms</c:v>
                </c:pt>
              </c:strCache>
            </c:strRef>
          </c:cat>
          <c:val>
            <c:numRef>
              <c:f>Graphics!$AP$2:$AP$10</c:f>
              <c:numCache>
                <c:formatCode>General</c:formatCode>
                <c:ptCount val="9"/>
                <c:pt idx="0">
                  <c:v>133</c:v>
                </c:pt>
                <c:pt idx="1">
                  <c:v>110</c:v>
                </c:pt>
                <c:pt idx="2">
                  <c:v>85</c:v>
                </c:pt>
                <c:pt idx="3">
                  <c:v>38</c:v>
                </c:pt>
                <c:pt idx="4">
                  <c:v>27</c:v>
                </c:pt>
                <c:pt idx="5">
                  <c:v>19</c:v>
                </c:pt>
                <c:pt idx="6">
                  <c:v>15</c:v>
                </c:pt>
                <c:pt idx="7">
                  <c:v>15</c:v>
                </c:pt>
                <c:pt idx="8">
                  <c:v>2</c:v>
                </c:pt>
              </c:numCache>
            </c:numRef>
          </c:val>
          <c:extLst>
            <c:ext xmlns:c16="http://schemas.microsoft.com/office/drawing/2014/chart" uri="{C3380CC4-5D6E-409C-BE32-E72D297353CC}">
              <c16:uniqueId val="{00000002-AADF-42DC-9AEF-440A0A3C1B05}"/>
            </c:ext>
          </c:extLst>
        </c:ser>
        <c:dLbls>
          <c:showLegendKey val="0"/>
          <c:showVal val="0"/>
          <c:showCatName val="0"/>
          <c:showSerName val="0"/>
          <c:showPercent val="0"/>
          <c:showBubbleSize val="0"/>
        </c:dLbls>
        <c:gapWidth val="182"/>
        <c:axId val="2083032991"/>
        <c:axId val="2083031071"/>
      </c:barChart>
      <c:catAx>
        <c:axId val="2083032991"/>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Mechanisms / Methods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2083031071"/>
        <c:crosses val="autoZero"/>
        <c:auto val="1"/>
        <c:lblAlgn val="ctr"/>
        <c:lblOffset val="100"/>
        <c:noMultiLvlLbl val="0"/>
      </c:catAx>
      <c:valAx>
        <c:axId val="20830310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Number of studies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2083032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[Compilado.xlsx]Gráficos!TablaDinámica10</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Gráficos!$K$1:$K$2</c:f>
              <c:strCache>
                <c:ptCount val="1"/>
                <c:pt idx="0">
                  <c:v>Teórico/Conceptual</c:v>
                </c:pt>
              </c:strCache>
            </c:strRef>
          </c:tx>
          <c:spPr>
            <a:solidFill>
              <a:schemeClr val="accent1"/>
            </a:solidFill>
            <a:ln>
              <a:noFill/>
            </a:ln>
            <a:effectLst/>
          </c:spPr>
          <c:invertIfNegative val="0"/>
          <c:cat>
            <c:strRef>
              <c:f>Gráficos!$J$3:$J$7</c:f>
              <c:strCache>
                <c:ptCount val="4"/>
                <c:pt idx="0">
                  <c:v>2022</c:v>
                </c:pt>
                <c:pt idx="1">
                  <c:v>2023</c:v>
                </c:pt>
                <c:pt idx="2">
                  <c:v>2024</c:v>
                </c:pt>
                <c:pt idx="3">
                  <c:v>2025</c:v>
                </c:pt>
              </c:strCache>
            </c:strRef>
          </c:cat>
          <c:val>
            <c:numRef>
              <c:f>Gráficos!$K$3:$K$7</c:f>
              <c:numCache>
                <c:formatCode>General</c:formatCode>
                <c:ptCount val="4"/>
                <c:pt idx="0">
                  <c:v>40</c:v>
                </c:pt>
                <c:pt idx="1">
                  <c:v>65</c:v>
                </c:pt>
                <c:pt idx="2">
                  <c:v>56</c:v>
                </c:pt>
                <c:pt idx="3">
                  <c:v>3</c:v>
                </c:pt>
              </c:numCache>
            </c:numRef>
          </c:val>
          <c:extLst>
            <c:ext xmlns:c16="http://schemas.microsoft.com/office/drawing/2014/chart" uri="{C3380CC4-5D6E-409C-BE32-E72D297353CC}">
              <c16:uniqueId val="{00000003-F915-40DB-806C-E21676ABEA8F}"/>
            </c:ext>
          </c:extLst>
        </c:ser>
        <c:ser>
          <c:idx val="1"/>
          <c:order val="1"/>
          <c:tx>
            <c:strRef>
              <c:f>Gráficos!$L$1:$L$2</c:f>
              <c:strCache>
                <c:ptCount val="1"/>
                <c:pt idx="0">
                  <c:v>Experimental/Simulado</c:v>
                </c:pt>
              </c:strCache>
            </c:strRef>
          </c:tx>
          <c:spPr>
            <a:solidFill>
              <a:schemeClr val="accent2"/>
            </a:solidFill>
            <a:ln>
              <a:noFill/>
            </a:ln>
            <a:effectLst/>
          </c:spPr>
          <c:invertIfNegative val="0"/>
          <c:cat>
            <c:strRef>
              <c:f>Gráficos!$J$3:$J$7</c:f>
              <c:strCache>
                <c:ptCount val="4"/>
                <c:pt idx="0">
                  <c:v>2022</c:v>
                </c:pt>
                <c:pt idx="1">
                  <c:v>2023</c:v>
                </c:pt>
                <c:pt idx="2">
                  <c:v>2024</c:v>
                </c:pt>
                <c:pt idx="3">
                  <c:v>2025</c:v>
                </c:pt>
              </c:strCache>
            </c:strRef>
          </c:cat>
          <c:val>
            <c:numRef>
              <c:f>Gráficos!$L$3:$L$7</c:f>
              <c:numCache>
                <c:formatCode>General</c:formatCode>
                <c:ptCount val="4"/>
                <c:pt idx="0">
                  <c:v>33</c:v>
                </c:pt>
                <c:pt idx="1">
                  <c:v>49</c:v>
                </c:pt>
                <c:pt idx="2">
                  <c:v>60</c:v>
                </c:pt>
                <c:pt idx="3">
                  <c:v>14</c:v>
                </c:pt>
              </c:numCache>
            </c:numRef>
          </c:val>
          <c:extLst>
            <c:ext xmlns:c16="http://schemas.microsoft.com/office/drawing/2014/chart" uri="{C3380CC4-5D6E-409C-BE32-E72D297353CC}">
              <c16:uniqueId val="{00000004-F915-40DB-806C-E21676ABEA8F}"/>
            </c:ext>
          </c:extLst>
        </c:ser>
        <c:ser>
          <c:idx val="2"/>
          <c:order val="2"/>
          <c:tx>
            <c:strRef>
              <c:f>Gráficos!$M$1:$M$2</c:f>
              <c:strCache>
                <c:ptCount val="1"/>
                <c:pt idx="0">
                  <c:v>Real</c:v>
                </c:pt>
              </c:strCache>
            </c:strRef>
          </c:tx>
          <c:spPr>
            <a:solidFill>
              <a:schemeClr val="accent3"/>
            </a:solidFill>
            <a:ln>
              <a:noFill/>
            </a:ln>
            <a:effectLst/>
          </c:spPr>
          <c:invertIfNegative val="0"/>
          <c:cat>
            <c:strRef>
              <c:f>Gráficos!$J$3:$J$7</c:f>
              <c:strCache>
                <c:ptCount val="4"/>
                <c:pt idx="0">
                  <c:v>2022</c:v>
                </c:pt>
                <c:pt idx="1">
                  <c:v>2023</c:v>
                </c:pt>
                <c:pt idx="2">
                  <c:v>2024</c:v>
                </c:pt>
                <c:pt idx="3">
                  <c:v>2025</c:v>
                </c:pt>
              </c:strCache>
            </c:strRef>
          </c:cat>
          <c:val>
            <c:numRef>
              <c:f>Gráficos!$M$3:$M$7</c:f>
              <c:numCache>
                <c:formatCode>General</c:formatCode>
                <c:ptCount val="4"/>
                <c:pt idx="0">
                  <c:v>7</c:v>
                </c:pt>
                <c:pt idx="1">
                  <c:v>9</c:v>
                </c:pt>
                <c:pt idx="2">
                  <c:v>2</c:v>
                </c:pt>
              </c:numCache>
            </c:numRef>
          </c:val>
          <c:extLst>
            <c:ext xmlns:c16="http://schemas.microsoft.com/office/drawing/2014/chart" uri="{C3380CC4-5D6E-409C-BE32-E72D297353CC}">
              <c16:uniqueId val="{00000005-F915-40DB-806C-E21676ABEA8F}"/>
            </c:ext>
          </c:extLst>
        </c:ser>
        <c:dLbls>
          <c:showLegendKey val="0"/>
          <c:showVal val="0"/>
          <c:showCatName val="0"/>
          <c:showSerName val="0"/>
          <c:showPercent val="0"/>
          <c:showBubbleSize val="0"/>
        </c:dLbls>
        <c:gapWidth val="150"/>
        <c:axId val="1429364048"/>
        <c:axId val="1429361648"/>
      </c:barChart>
      <c:catAx>
        <c:axId val="142936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crossAx val="1429361648"/>
        <c:crosses val="autoZero"/>
        <c:auto val="1"/>
        <c:lblAlgn val="ctr"/>
        <c:lblOffset val="100"/>
        <c:noMultiLvlLbl val="0"/>
      </c:catAx>
      <c:valAx>
        <c:axId val="1429361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r>
                  <a:rPr lang="es-CO" b="1"/>
                  <a:t>Número de artículos</a:t>
                </a:r>
              </a:p>
            </c:rich>
          </c:tx>
          <c:layout>
            <c:manualLayout>
              <c:xMode val="edge"/>
              <c:yMode val="edge"/>
              <c:x val="0.21388888888888888"/>
              <c:y val="0.1552785068533100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crossAx val="1429364048"/>
        <c:crosses val="autoZero"/>
        <c:crossBetween val="between"/>
      </c:valAx>
      <c:dTable>
        <c:showHorzBorder val="1"/>
        <c:showVertBorder val="1"/>
        <c:showOutline val="1"/>
        <c:showKeys val="1"/>
        <c:spPr>
          <a:noFill/>
          <a:ln w="9525" cap="flat" cmpd="sng" algn="ctr">
            <a:solidFill>
              <a:schemeClr val="tx1">
                <a:lumMod val="95000"/>
                <a:lumOff val="5000"/>
              </a:schemeClr>
            </a:solidFill>
            <a:round/>
          </a:ln>
          <a:effectLst/>
        </c:spPr>
        <c:txPr>
          <a:bodyPr rot="0" spcFirstLastPara="1" vertOverflow="ellipsis" vert="horz" wrap="square" anchor="ctr" anchorCtr="1"/>
          <a:lstStyle/>
          <a:p>
            <a:pPr rtl="0">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Gráficos!$X$1</c:f>
              <c:strCache>
                <c:ptCount val="1"/>
                <c:pt idx="0">
                  <c:v>Participación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198-4A8E-9032-4AD1B42B50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198-4A8E-9032-4AD1B42B50D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198-4A8E-9032-4AD1B42B50D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198-4A8E-9032-4AD1B42B50D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198-4A8E-9032-4AD1B42B50D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198-4A8E-9032-4AD1B42B50D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198-4A8E-9032-4AD1B42B50D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1-26CD-4D10-B290-46E0BC5B4CF1}"/>
              </c:ext>
            </c:extLst>
          </c:dPt>
          <c:dLbls>
            <c:dLbl>
              <c:idx val="7"/>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es-CO"/>
                </a:p>
              </c:txPr>
              <c:showLegendKey val="0"/>
              <c:showVal val="0"/>
              <c:showCatName val="1"/>
              <c:showSerName val="0"/>
              <c:showPercent val="1"/>
              <c:showBubbleSize val="0"/>
              <c:extLst>
                <c:ext xmlns:c16="http://schemas.microsoft.com/office/drawing/2014/chart" uri="{C3380CC4-5D6E-409C-BE32-E72D297353CC}">
                  <c16:uniqueId val="{00000001-26CD-4D10-B290-46E0BC5B4CF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Gráficos!$W$2:$W$9</c:f>
              <c:strCache>
                <c:ptCount val="8"/>
                <c:pt idx="0">
                  <c:v>India</c:v>
                </c:pt>
                <c:pt idx="1">
                  <c:v>China</c:v>
                </c:pt>
                <c:pt idx="2">
                  <c:v>USA</c:v>
                </c:pt>
                <c:pt idx="3">
                  <c:v>Malaysia</c:v>
                </c:pt>
                <c:pt idx="4">
                  <c:v>Bangladesh</c:v>
                </c:pt>
                <c:pt idx="5">
                  <c:v>Indonesia</c:v>
                </c:pt>
                <c:pt idx="6">
                  <c:v>Iraq</c:v>
                </c:pt>
                <c:pt idx="7">
                  <c:v>Otros…</c:v>
                </c:pt>
              </c:strCache>
            </c:strRef>
          </c:cat>
          <c:val>
            <c:numRef>
              <c:f>Gráficos!$X$2:$X$9</c:f>
              <c:numCache>
                <c:formatCode>0.0</c:formatCode>
                <c:ptCount val="8"/>
                <c:pt idx="0">
                  <c:v>147.5916666666667</c:v>
                </c:pt>
                <c:pt idx="1">
                  <c:v>33.240476190476194</c:v>
                </c:pt>
                <c:pt idx="2">
                  <c:v>13.614682539682537</c:v>
                </c:pt>
                <c:pt idx="3">
                  <c:v>9.094444444444445</c:v>
                </c:pt>
                <c:pt idx="4">
                  <c:v>8.5611111111111118</c:v>
                </c:pt>
                <c:pt idx="5">
                  <c:v>8.0333333333333332</c:v>
                </c:pt>
                <c:pt idx="6">
                  <c:v>7.9</c:v>
                </c:pt>
                <c:pt idx="7">
                  <c:v>109.96261904761907</c:v>
                </c:pt>
              </c:numCache>
            </c:numRef>
          </c:val>
          <c:extLst>
            <c:ext xmlns:c16="http://schemas.microsoft.com/office/drawing/2014/chart" uri="{C3380CC4-5D6E-409C-BE32-E72D297353CC}">
              <c16:uniqueId val="{00000000-26CD-4D10-B290-46E0BC5B4C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44444444444442E-2"/>
          <c:y val="5.0925925925925923E-2"/>
          <c:w val="0.875"/>
          <c:h val="0.82870370370370372"/>
        </c:manualLayout>
      </c:layout>
      <c:bubbleChart>
        <c:varyColors val="0"/>
        <c:ser>
          <c:idx val="0"/>
          <c:order val="0"/>
          <c:spPr>
            <a:solidFill>
              <a:schemeClr val="accent1">
                <a:alpha val="75000"/>
              </a:schemeClr>
            </a:solidFill>
            <a:ln w="12700">
              <a:noFill/>
            </a:ln>
            <a:effectLst/>
          </c:spPr>
          <c:invertIfNegative val="0"/>
          <c:dLbls>
            <c:dLbl>
              <c:idx val="0"/>
              <c:tx>
                <c:rich>
                  <a:bodyPr/>
                  <a:lstStyle/>
                  <a:p>
                    <a:fld id="{1FBFBE76-34AE-4BF8-B2E2-E730A06124DC}"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650-4AF0-936D-339434973C22}"/>
                </c:ext>
              </c:extLst>
            </c:dLbl>
            <c:dLbl>
              <c:idx val="1"/>
              <c:tx>
                <c:rich>
                  <a:bodyPr/>
                  <a:lstStyle/>
                  <a:p>
                    <a:fld id="{DEA25C1D-E41E-4927-8B5E-E7EE943C0D31}"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50-4AF0-936D-339434973C22}"/>
                </c:ext>
              </c:extLst>
            </c:dLbl>
            <c:dLbl>
              <c:idx val="2"/>
              <c:layout>
                <c:manualLayout>
                  <c:x val="-8.8888888888888892E-2"/>
                  <c:y val="0"/>
                </c:manualLayout>
              </c:layout>
              <c:tx>
                <c:rich>
                  <a:bodyPr/>
                  <a:lstStyle/>
                  <a:p>
                    <a:fld id="{81D0C3B5-29A1-4945-8962-FADCC11F8092}"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650-4AF0-936D-339434973C22}"/>
                </c:ext>
              </c:extLst>
            </c:dLbl>
            <c:dLbl>
              <c:idx val="3"/>
              <c:tx>
                <c:rich>
                  <a:bodyPr/>
                  <a:lstStyle/>
                  <a:p>
                    <a:fld id="{DD04239B-40EB-4CA3-B38A-94619D86814D}"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650-4AF0-936D-339434973C22}"/>
                </c:ext>
              </c:extLst>
            </c:dLbl>
            <c:dLbl>
              <c:idx val="4"/>
              <c:tx>
                <c:rich>
                  <a:bodyPr/>
                  <a:lstStyle/>
                  <a:p>
                    <a:fld id="{D4749702-33D4-469A-B849-4B9F416D1E9B}"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650-4AF0-936D-339434973C22}"/>
                </c:ext>
              </c:extLst>
            </c:dLbl>
            <c:dLbl>
              <c:idx val="5"/>
              <c:tx>
                <c:rich>
                  <a:bodyPr/>
                  <a:lstStyle/>
                  <a:p>
                    <a:fld id="{D889CC6F-516C-4550-82D0-821F8E921C1B}"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650-4AF0-936D-339434973C22}"/>
                </c:ext>
              </c:extLst>
            </c:dLbl>
            <c:dLbl>
              <c:idx val="6"/>
              <c:layout>
                <c:manualLayout>
                  <c:x val="-0.11666666666666667"/>
                  <c:y val="0"/>
                </c:manualLayout>
              </c:layout>
              <c:tx>
                <c:rich>
                  <a:bodyPr/>
                  <a:lstStyle/>
                  <a:p>
                    <a:fld id="{0B4EBB71-96D2-42DC-9AA0-516675756D61}"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650-4AF0-936D-339434973C22}"/>
                </c:ext>
              </c:extLst>
            </c:dLbl>
            <c:dLbl>
              <c:idx val="7"/>
              <c:tx>
                <c:rich>
                  <a:bodyPr/>
                  <a:lstStyle/>
                  <a:p>
                    <a:fld id="{12F42839-F9A1-4426-A7F2-64A4BCF37352}"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650-4AF0-936D-339434973C22}"/>
                </c:ext>
              </c:extLst>
            </c:dLbl>
            <c:dLbl>
              <c:idx val="8"/>
              <c:tx>
                <c:rich>
                  <a:bodyPr/>
                  <a:lstStyle/>
                  <a:p>
                    <a:fld id="{AF928398-50CF-471A-B894-AEC22F7471CD}"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650-4AF0-936D-339434973C22}"/>
                </c:ext>
              </c:extLst>
            </c:dLbl>
            <c:dLbl>
              <c:idx val="9"/>
              <c:tx>
                <c:rich>
                  <a:bodyPr/>
                  <a:lstStyle/>
                  <a:p>
                    <a:fld id="{226C57E7-A447-4663-9FB7-64CA17C728D6}"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650-4AF0-936D-339434973C22}"/>
                </c:ext>
              </c:extLst>
            </c:dLbl>
            <c:dLbl>
              <c:idx val="10"/>
              <c:tx>
                <c:rich>
                  <a:bodyPr/>
                  <a:lstStyle/>
                  <a:p>
                    <a:fld id="{02E069E9-43E6-41FD-BADB-E2A1CA5028B9}" type="CELLRANGE">
                      <a:rPr lang="es-CO"/>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650-4AF0-936D-339434973C22}"/>
                </c:ext>
              </c:extLst>
            </c:dLbl>
            <c:dLbl>
              <c:idx val="11"/>
              <c:tx>
                <c:rich>
                  <a:bodyPr/>
                  <a:lstStyle/>
                  <a:p>
                    <a:fld id="{50C5C25A-2FC7-4368-BC0E-5581E7B629C4}"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650-4AF0-936D-339434973C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Gráficos!$AC$20:$AC$31</c:f>
              <c:numCache>
                <c:formatCode>General</c:formatCode>
                <c:ptCount val="12"/>
                <c:pt idx="0">
                  <c:v>1</c:v>
                </c:pt>
                <c:pt idx="1">
                  <c:v>1</c:v>
                </c:pt>
                <c:pt idx="2">
                  <c:v>1</c:v>
                </c:pt>
                <c:pt idx="3">
                  <c:v>1</c:v>
                </c:pt>
                <c:pt idx="4">
                  <c:v>2</c:v>
                </c:pt>
                <c:pt idx="5">
                  <c:v>2</c:v>
                </c:pt>
                <c:pt idx="6">
                  <c:v>2</c:v>
                </c:pt>
                <c:pt idx="7">
                  <c:v>2</c:v>
                </c:pt>
                <c:pt idx="8">
                  <c:v>3</c:v>
                </c:pt>
                <c:pt idx="9">
                  <c:v>3</c:v>
                </c:pt>
                <c:pt idx="10">
                  <c:v>3</c:v>
                </c:pt>
                <c:pt idx="11">
                  <c:v>3</c:v>
                </c:pt>
              </c:numCache>
            </c:numRef>
          </c:xVal>
          <c:yVal>
            <c:numRef>
              <c:f>Gráficos!$AD$20:$AD$31</c:f>
              <c:numCache>
                <c:formatCode>General</c:formatCode>
                <c:ptCount val="12"/>
                <c:pt idx="0">
                  <c:v>1</c:v>
                </c:pt>
                <c:pt idx="1">
                  <c:v>2</c:v>
                </c:pt>
                <c:pt idx="2">
                  <c:v>3</c:v>
                </c:pt>
                <c:pt idx="3">
                  <c:v>4</c:v>
                </c:pt>
                <c:pt idx="4">
                  <c:v>1</c:v>
                </c:pt>
                <c:pt idx="5">
                  <c:v>2</c:v>
                </c:pt>
                <c:pt idx="6">
                  <c:v>3</c:v>
                </c:pt>
                <c:pt idx="7">
                  <c:v>4</c:v>
                </c:pt>
                <c:pt idx="8">
                  <c:v>1</c:v>
                </c:pt>
                <c:pt idx="9">
                  <c:v>2</c:v>
                </c:pt>
                <c:pt idx="10">
                  <c:v>3</c:v>
                </c:pt>
                <c:pt idx="11">
                  <c:v>4</c:v>
                </c:pt>
              </c:numCache>
            </c:numRef>
          </c:yVal>
          <c:bubbleSize>
            <c:numRef>
              <c:f>Gráficos!$AB$20:$AB$31</c:f>
              <c:numCache>
                <c:formatCode>General</c:formatCode>
                <c:ptCount val="12"/>
                <c:pt idx="0">
                  <c:v>1</c:v>
                </c:pt>
                <c:pt idx="1">
                  <c:v>6</c:v>
                </c:pt>
                <c:pt idx="2">
                  <c:v>98</c:v>
                </c:pt>
                <c:pt idx="3">
                  <c:v>1</c:v>
                </c:pt>
                <c:pt idx="4">
                  <c:v>2</c:v>
                </c:pt>
                <c:pt idx="5">
                  <c:v>13</c:v>
                </c:pt>
                <c:pt idx="6">
                  <c:v>205</c:v>
                </c:pt>
                <c:pt idx="7">
                  <c:v>0</c:v>
                </c:pt>
                <c:pt idx="8">
                  <c:v>0</c:v>
                </c:pt>
                <c:pt idx="9">
                  <c:v>0</c:v>
                </c:pt>
                <c:pt idx="10">
                  <c:v>12</c:v>
                </c:pt>
                <c:pt idx="11">
                  <c:v>0</c:v>
                </c:pt>
              </c:numCache>
            </c:numRef>
          </c:bubbleSize>
          <c:bubble3D val="0"/>
          <c:extLst>
            <c:ext xmlns:c15="http://schemas.microsoft.com/office/drawing/2012/chart" uri="{02D57815-91ED-43cb-92C2-25804820EDAC}">
              <c15:datalabelsRange>
                <c15:f>Gráficos!$AB$20:$AB$31</c15:f>
                <c15:dlblRangeCache>
                  <c:ptCount val="12"/>
                  <c:pt idx="0">
                    <c:v>1</c:v>
                  </c:pt>
                  <c:pt idx="1">
                    <c:v>6</c:v>
                  </c:pt>
                  <c:pt idx="2">
                    <c:v>98</c:v>
                  </c:pt>
                  <c:pt idx="3">
                    <c:v>1</c:v>
                  </c:pt>
                  <c:pt idx="4">
                    <c:v>2</c:v>
                  </c:pt>
                  <c:pt idx="5">
                    <c:v>13</c:v>
                  </c:pt>
                  <c:pt idx="6">
                    <c:v>205</c:v>
                  </c:pt>
                  <c:pt idx="7">
                    <c:v>0</c:v>
                  </c:pt>
                  <c:pt idx="8">
                    <c:v>0</c:v>
                  </c:pt>
                  <c:pt idx="9">
                    <c:v>0</c:v>
                  </c:pt>
                  <c:pt idx="10">
                    <c:v>12</c:v>
                  </c:pt>
                  <c:pt idx="11">
                    <c:v>0</c:v>
                  </c:pt>
                </c15:dlblRangeCache>
              </c15:datalabelsRange>
            </c:ext>
            <c:ext xmlns:c16="http://schemas.microsoft.com/office/drawing/2014/chart" uri="{C3380CC4-5D6E-409C-BE32-E72D297353CC}">
              <c16:uniqueId val="{00000000-5650-4AF0-936D-339434973C22}"/>
            </c:ext>
          </c:extLst>
        </c:ser>
        <c:ser>
          <c:idx val="1"/>
          <c:order val="1"/>
          <c:tx>
            <c:strRef>
              <c:f>Gráficos!$Z$34</c:f>
              <c:strCache>
                <c:ptCount val="1"/>
                <c:pt idx="0">
                  <c:v>Article</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Gráficos!$AA$34</c:f>
              <c:numCache>
                <c:formatCode>General</c:formatCode>
                <c:ptCount val="1"/>
                <c:pt idx="0">
                  <c:v>1</c:v>
                </c:pt>
              </c:numCache>
            </c:numRef>
          </c:xVal>
          <c:yVal>
            <c:numRef>
              <c:f>Gráficos!$AB$34</c:f>
              <c:numCache>
                <c:formatCode>General</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1-5650-4AF0-936D-339434973C22}"/>
            </c:ext>
          </c:extLst>
        </c:ser>
        <c:ser>
          <c:idx val="2"/>
          <c:order val="2"/>
          <c:tx>
            <c:strRef>
              <c:f>Gráficos!$Z$35</c:f>
              <c:strCache>
                <c:ptCount val="1"/>
                <c:pt idx="0">
                  <c:v>Conference
paper</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Gráficos!$AA$35</c:f>
              <c:numCache>
                <c:formatCode>General</c:formatCode>
                <c:ptCount val="1"/>
                <c:pt idx="0">
                  <c:v>2</c:v>
                </c:pt>
              </c:numCache>
            </c:numRef>
          </c:xVal>
          <c:yVal>
            <c:numRef>
              <c:f>Gráficos!$AB$35</c:f>
              <c:numCache>
                <c:formatCode>General</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2-5650-4AF0-936D-339434973C22}"/>
            </c:ext>
          </c:extLst>
        </c:ser>
        <c:ser>
          <c:idx val="3"/>
          <c:order val="3"/>
          <c:tx>
            <c:strRef>
              <c:f>Gráficos!$Z$36</c:f>
              <c:strCache>
                <c:ptCount val="1"/>
                <c:pt idx="0">
                  <c:v>Book
chapter</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Gráficos!$AA$36</c:f>
              <c:numCache>
                <c:formatCode>General</c:formatCode>
                <c:ptCount val="1"/>
                <c:pt idx="0">
                  <c:v>3</c:v>
                </c:pt>
              </c:numCache>
            </c:numRef>
          </c:xVal>
          <c:yVal>
            <c:numRef>
              <c:f>Gráficos!$AB$36</c:f>
              <c:numCache>
                <c:formatCode>General</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3-5650-4AF0-936D-339434973C22}"/>
            </c:ext>
          </c:extLst>
        </c:ser>
        <c:ser>
          <c:idx val="4"/>
          <c:order val="4"/>
          <c:tx>
            <c:strRef>
              <c:f>Gráficos!$Z$37</c:f>
              <c:strCache>
                <c:ptCount val="1"/>
                <c:pt idx="0">
                  <c:v>ACM</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Gráficos!$AA$37</c:f>
              <c:numCache>
                <c:formatCode>General</c:formatCode>
                <c:ptCount val="1"/>
                <c:pt idx="0">
                  <c:v>0</c:v>
                </c:pt>
              </c:numCache>
            </c:numRef>
          </c:xVal>
          <c:yVal>
            <c:numRef>
              <c:f>Gráficos!$AB$37</c:f>
              <c:numCache>
                <c:formatCode>General</c:formatCode>
                <c:ptCount val="1"/>
                <c:pt idx="0">
                  <c:v>1</c:v>
                </c:pt>
              </c:numCache>
            </c:numRef>
          </c:yVal>
          <c:bubbleSize>
            <c:numLit>
              <c:formatCode>General</c:formatCode>
              <c:ptCount val="1"/>
              <c:pt idx="0">
                <c:v>1</c:v>
              </c:pt>
            </c:numLit>
          </c:bubbleSize>
          <c:bubble3D val="0"/>
          <c:extLst>
            <c:ext xmlns:c16="http://schemas.microsoft.com/office/drawing/2014/chart" uri="{C3380CC4-5D6E-409C-BE32-E72D297353CC}">
              <c16:uniqueId val="{00000004-5650-4AF0-936D-339434973C22}"/>
            </c:ext>
          </c:extLst>
        </c:ser>
        <c:ser>
          <c:idx val="5"/>
          <c:order val="5"/>
          <c:tx>
            <c:strRef>
              <c:f>Gráficos!$Z$38</c:f>
              <c:strCache>
                <c:ptCount val="1"/>
                <c:pt idx="0">
                  <c:v>IEEE</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Gráficos!$AA$38</c:f>
              <c:numCache>
                <c:formatCode>General</c:formatCode>
                <c:ptCount val="1"/>
                <c:pt idx="0">
                  <c:v>0</c:v>
                </c:pt>
              </c:numCache>
            </c:numRef>
          </c:xVal>
          <c:yVal>
            <c:numRef>
              <c:f>Gráficos!$AB$38</c:f>
              <c:numCache>
                <c:formatCode>General</c:formatCode>
                <c:ptCount val="1"/>
                <c:pt idx="0">
                  <c:v>2</c:v>
                </c:pt>
              </c:numCache>
            </c:numRef>
          </c:yVal>
          <c:bubbleSize>
            <c:numLit>
              <c:formatCode>General</c:formatCode>
              <c:ptCount val="1"/>
              <c:pt idx="0">
                <c:v>1</c:v>
              </c:pt>
            </c:numLit>
          </c:bubbleSize>
          <c:bubble3D val="0"/>
          <c:extLst>
            <c:ext xmlns:c16="http://schemas.microsoft.com/office/drawing/2014/chart" uri="{C3380CC4-5D6E-409C-BE32-E72D297353CC}">
              <c16:uniqueId val="{00000005-5650-4AF0-936D-339434973C22}"/>
            </c:ext>
          </c:extLst>
        </c:ser>
        <c:ser>
          <c:idx val="6"/>
          <c:order val="6"/>
          <c:tx>
            <c:strRef>
              <c:f>Gráficos!$Z$39</c:f>
              <c:strCache>
                <c:ptCount val="1"/>
                <c:pt idx="0">
                  <c:v>Scopus</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Gráficos!$AA$39</c:f>
              <c:numCache>
                <c:formatCode>General</c:formatCode>
                <c:ptCount val="1"/>
                <c:pt idx="0">
                  <c:v>0</c:v>
                </c:pt>
              </c:numCache>
            </c:numRef>
          </c:xVal>
          <c:yVal>
            <c:numRef>
              <c:f>Gráficos!$AB$39</c:f>
              <c:numCache>
                <c:formatCode>General</c:formatCode>
                <c:ptCount val="1"/>
                <c:pt idx="0">
                  <c:v>3</c:v>
                </c:pt>
              </c:numCache>
            </c:numRef>
          </c:yVal>
          <c:bubbleSize>
            <c:numLit>
              <c:formatCode>General</c:formatCode>
              <c:ptCount val="1"/>
              <c:pt idx="0">
                <c:v>1</c:v>
              </c:pt>
            </c:numLit>
          </c:bubbleSize>
          <c:bubble3D val="0"/>
          <c:extLst>
            <c:ext xmlns:c16="http://schemas.microsoft.com/office/drawing/2014/chart" uri="{C3380CC4-5D6E-409C-BE32-E72D297353CC}">
              <c16:uniqueId val="{00000006-5650-4AF0-936D-339434973C22}"/>
            </c:ext>
          </c:extLst>
        </c:ser>
        <c:ser>
          <c:idx val="7"/>
          <c:order val="7"/>
          <c:tx>
            <c:strRef>
              <c:f>Gráficos!$Z$40</c:f>
              <c:strCache>
                <c:ptCount val="1"/>
                <c:pt idx="0">
                  <c:v>WOS</c:v>
                </c:pt>
              </c:strCache>
            </c:strRef>
          </c:tx>
          <c:spPr>
            <a:noFill/>
            <a:ln w="25400">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Gráficos!$AA$40</c:f>
              <c:numCache>
                <c:formatCode>General</c:formatCode>
                <c:ptCount val="1"/>
                <c:pt idx="0">
                  <c:v>0</c:v>
                </c:pt>
              </c:numCache>
            </c:numRef>
          </c:xVal>
          <c:yVal>
            <c:numRef>
              <c:f>Gráficos!$AB$40</c:f>
              <c:numCache>
                <c:formatCode>General</c:formatCode>
                <c:ptCount val="1"/>
                <c:pt idx="0">
                  <c:v>4</c:v>
                </c:pt>
              </c:numCache>
            </c:numRef>
          </c:yVal>
          <c:bubbleSize>
            <c:numLit>
              <c:formatCode>General</c:formatCode>
              <c:ptCount val="1"/>
              <c:pt idx="0">
                <c:v>1</c:v>
              </c:pt>
            </c:numLit>
          </c:bubbleSize>
          <c:bubble3D val="0"/>
          <c:extLst>
            <c:ext xmlns:c16="http://schemas.microsoft.com/office/drawing/2014/chart" uri="{C3380CC4-5D6E-409C-BE32-E72D297353CC}">
              <c16:uniqueId val="{00000007-5650-4AF0-936D-339434973C22}"/>
            </c:ext>
          </c:extLst>
        </c:ser>
        <c:dLbls>
          <c:showLegendKey val="0"/>
          <c:showVal val="0"/>
          <c:showCatName val="0"/>
          <c:showSerName val="0"/>
          <c:showPercent val="0"/>
          <c:showBubbleSize val="0"/>
        </c:dLbls>
        <c:bubbleScale val="120"/>
        <c:showNegBubbles val="0"/>
        <c:axId val="103796016"/>
        <c:axId val="103806576"/>
      </c:bubbleChart>
      <c:valAx>
        <c:axId val="103796016"/>
        <c:scaling>
          <c:orientation val="minMax"/>
          <c:max val="4"/>
          <c:min val="0"/>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one"/>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03806576"/>
        <c:crosses val="autoZero"/>
        <c:crossBetween val="midCat"/>
        <c:majorUnit val="1"/>
      </c:valAx>
      <c:valAx>
        <c:axId val="103806576"/>
        <c:scaling>
          <c:orientation val="minMax"/>
          <c:min val="0"/>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one"/>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03796016"/>
        <c:crosses val="autoZero"/>
        <c:crossBetween val="midCat"/>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Gráficos!$B$18</c:f>
              <c:strCache>
                <c:ptCount val="1"/>
                <c:pt idx="0">
                  <c:v>Sistema Tradicional</c:v>
                </c:pt>
              </c:strCache>
            </c:strRef>
          </c:tx>
          <c:spPr>
            <a:ln w="28575" cap="rnd">
              <a:solidFill>
                <a:schemeClr val="accent2"/>
              </a:solidFill>
              <a:round/>
            </a:ln>
            <a:effectLst/>
          </c:spPr>
          <c:marker>
            <c:symbol val="none"/>
          </c:marker>
          <c:cat>
            <c:strRef>
              <c:f>Gráficos!$A$19:$A$23</c:f>
              <c:strCache>
                <c:ptCount val="5"/>
                <c:pt idx="0">
                  <c:v>Transparencia</c:v>
                </c:pt>
                <c:pt idx="1">
                  <c:v>Seguridad</c:v>
                </c:pt>
                <c:pt idx="2">
                  <c:v>Confianza</c:v>
                </c:pt>
                <c:pt idx="3">
                  <c:v>Anonimato</c:v>
                </c:pt>
                <c:pt idx="4">
                  <c:v>Verificabilidad</c:v>
                </c:pt>
              </c:strCache>
            </c:strRef>
          </c:cat>
          <c:val>
            <c:numRef>
              <c:f>Gráficos!$B$19:$B$23</c:f>
              <c:numCache>
                <c:formatCode>General</c:formatCode>
                <c:ptCount val="5"/>
                <c:pt idx="0">
                  <c:v>2</c:v>
                </c:pt>
                <c:pt idx="1">
                  <c:v>3</c:v>
                </c:pt>
                <c:pt idx="2">
                  <c:v>2</c:v>
                </c:pt>
                <c:pt idx="3">
                  <c:v>3</c:v>
                </c:pt>
                <c:pt idx="4">
                  <c:v>1</c:v>
                </c:pt>
              </c:numCache>
            </c:numRef>
          </c:val>
          <c:extLst>
            <c:ext xmlns:c16="http://schemas.microsoft.com/office/drawing/2014/chart" uri="{C3380CC4-5D6E-409C-BE32-E72D297353CC}">
              <c16:uniqueId val="{00000000-41E1-4335-BD41-5D7461A77161}"/>
            </c:ext>
          </c:extLst>
        </c:ser>
        <c:ser>
          <c:idx val="1"/>
          <c:order val="1"/>
          <c:tx>
            <c:strRef>
              <c:f>Gráficos!$C$18</c:f>
              <c:strCache>
                <c:ptCount val="1"/>
                <c:pt idx="0">
                  <c:v>Electrónico Convencional</c:v>
                </c:pt>
              </c:strCache>
            </c:strRef>
          </c:tx>
          <c:spPr>
            <a:ln w="28575" cap="rnd">
              <a:solidFill>
                <a:schemeClr val="accent4"/>
              </a:solidFill>
              <a:round/>
            </a:ln>
            <a:effectLst/>
          </c:spPr>
          <c:marker>
            <c:symbol val="none"/>
          </c:marker>
          <c:cat>
            <c:strRef>
              <c:f>Gráficos!$A$19:$A$23</c:f>
              <c:strCache>
                <c:ptCount val="5"/>
                <c:pt idx="0">
                  <c:v>Transparencia</c:v>
                </c:pt>
                <c:pt idx="1">
                  <c:v>Seguridad</c:v>
                </c:pt>
                <c:pt idx="2">
                  <c:v>Confianza</c:v>
                </c:pt>
                <c:pt idx="3">
                  <c:v>Anonimato</c:v>
                </c:pt>
                <c:pt idx="4">
                  <c:v>Verificabilidad</c:v>
                </c:pt>
              </c:strCache>
            </c:strRef>
          </c:cat>
          <c:val>
            <c:numRef>
              <c:f>Gráficos!$C$19:$C$23</c:f>
              <c:numCache>
                <c:formatCode>General</c:formatCode>
                <c:ptCount val="5"/>
                <c:pt idx="0">
                  <c:v>3</c:v>
                </c:pt>
                <c:pt idx="1">
                  <c:v>4</c:v>
                </c:pt>
                <c:pt idx="2">
                  <c:v>3</c:v>
                </c:pt>
                <c:pt idx="3">
                  <c:v>2</c:v>
                </c:pt>
                <c:pt idx="4">
                  <c:v>2</c:v>
                </c:pt>
              </c:numCache>
            </c:numRef>
          </c:val>
          <c:extLst>
            <c:ext xmlns:c16="http://schemas.microsoft.com/office/drawing/2014/chart" uri="{C3380CC4-5D6E-409C-BE32-E72D297353CC}">
              <c16:uniqueId val="{00000001-41E1-4335-BD41-5D7461A77161}"/>
            </c:ext>
          </c:extLst>
        </c:ser>
        <c:ser>
          <c:idx val="2"/>
          <c:order val="2"/>
          <c:tx>
            <c:strRef>
              <c:f>Gráficos!$D$18</c:f>
              <c:strCache>
                <c:ptCount val="1"/>
                <c:pt idx="0">
                  <c:v>Blockchain</c:v>
                </c:pt>
              </c:strCache>
            </c:strRef>
          </c:tx>
          <c:spPr>
            <a:ln w="28575" cap="rnd">
              <a:solidFill>
                <a:schemeClr val="accent6"/>
              </a:solidFill>
              <a:round/>
            </a:ln>
            <a:effectLst/>
          </c:spPr>
          <c:marker>
            <c:symbol val="none"/>
          </c:marker>
          <c:cat>
            <c:strRef>
              <c:f>Gráficos!$A$19:$A$23</c:f>
              <c:strCache>
                <c:ptCount val="5"/>
                <c:pt idx="0">
                  <c:v>Transparencia</c:v>
                </c:pt>
                <c:pt idx="1">
                  <c:v>Seguridad</c:v>
                </c:pt>
                <c:pt idx="2">
                  <c:v>Confianza</c:v>
                </c:pt>
                <c:pt idx="3">
                  <c:v>Anonimato</c:v>
                </c:pt>
                <c:pt idx="4">
                  <c:v>Verificabilidad</c:v>
                </c:pt>
              </c:strCache>
            </c:strRef>
          </c:cat>
          <c:val>
            <c:numRef>
              <c:f>Gráficos!$D$19:$D$23</c:f>
              <c:numCache>
                <c:formatCode>General</c:formatCode>
                <c:ptCount val="5"/>
                <c:pt idx="0">
                  <c:v>5</c:v>
                </c:pt>
                <c:pt idx="1">
                  <c:v>5</c:v>
                </c:pt>
                <c:pt idx="2">
                  <c:v>5</c:v>
                </c:pt>
                <c:pt idx="3">
                  <c:v>4</c:v>
                </c:pt>
                <c:pt idx="4">
                  <c:v>5</c:v>
                </c:pt>
              </c:numCache>
            </c:numRef>
          </c:val>
          <c:extLst>
            <c:ext xmlns:c16="http://schemas.microsoft.com/office/drawing/2014/chart" uri="{C3380CC4-5D6E-409C-BE32-E72D297353CC}">
              <c16:uniqueId val="{00000002-41E1-4335-BD41-5D7461A77161}"/>
            </c:ext>
          </c:extLst>
        </c:ser>
        <c:dLbls>
          <c:showLegendKey val="0"/>
          <c:showVal val="0"/>
          <c:showCatName val="0"/>
          <c:showSerName val="0"/>
          <c:showPercent val="0"/>
          <c:showBubbleSize val="0"/>
        </c:dLbls>
        <c:axId val="1033594400"/>
        <c:axId val="1033594880"/>
      </c:radarChart>
      <c:catAx>
        <c:axId val="103359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033594880"/>
        <c:crosses val="autoZero"/>
        <c:auto val="1"/>
        <c:lblAlgn val="ctr"/>
        <c:lblOffset val="100"/>
        <c:noMultiLvlLbl val="0"/>
      </c:catAx>
      <c:valAx>
        <c:axId val="103359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033594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Gráficos!$AG$1</c:f>
              <c:strCache>
                <c:ptCount val="1"/>
                <c:pt idx="0">
                  <c:v>Número de Estudios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Gráficos!$AF$2:$AF$7</c:f>
              <c:strCache>
                <c:ptCount val="6"/>
                <c:pt idx="0">
                  <c:v>Biométricos</c:v>
                </c:pt>
                <c:pt idx="1">
                  <c:v>Criptográficos</c:v>
                </c:pt>
                <c:pt idx="2">
                  <c:v>Identidad Nacional</c:v>
                </c:pt>
                <c:pt idx="3">
                  <c:v>Multifactoriales</c:v>
                </c:pt>
                <c:pt idx="4">
                  <c:v>IoT / Dispositivo</c:v>
                </c:pt>
                <c:pt idx="5">
                  <c:v>Otros</c:v>
                </c:pt>
              </c:strCache>
            </c:strRef>
          </c:cat>
          <c:val>
            <c:numRef>
              <c:f>Gráficos!$AG$2:$AG$7</c:f>
              <c:numCache>
                <c:formatCode>General</c:formatCode>
                <c:ptCount val="6"/>
                <c:pt idx="0">
                  <c:v>22</c:v>
                </c:pt>
                <c:pt idx="1">
                  <c:v>26</c:v>
                </c:pt>
                <c:pt idx="2">
                  <c:v>14</c:v>
                </c:pt>
                <c:pt idx="3">
                  <c:v>19</c:v>
                </c:pt>
                <c:pt idx="4">
                  <c:v>11</c:v>
                </c:pt>
                <c:pt idx="5">
                  <c:v>4</c:v>
                </c:pt>
              </c:numCache>
            </c:numRef>
          </c:val>
          <c:extLst>
            <c:ext xmlns:c16="http://schemas.microsoft.com/office/drawing/2014/chart" uri="{C3380CC4-5D6E-409C-BE32-E72D297353CC}">
              <c16:uniqueId val="{00000000-8279-4B1E-BC1D-B6784764A3EC}"/>
            </c:ext>
          </c:extLst>
        </c:ser>
        <c:dLbls>
          <c:showLegendKey val="0"/>
          <c:showVal val="0"/>
          <c:showCatName val="0"/>
          <c:showSerName val="0"/>
          <c:showPercent val="0"/>
          <c:showBubbleSize val="0"/>
        </c:dLbls>
        <c:gapWidth val="182"/>
        <c:axId val="2083032991"/>
        <c:axId val="2083031071"/>
      </c:barChart>
      <c:catAx>
        <c:axId val="2083032991"/>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Método de autenticación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2083031071"/>
        <c:crosses val="autoZero"/>
        <c:auto val="1"/>
        <c:lblAlgn val="ctr"/>
        <c:lblOffset val="100"/>
        <c:noMultiLvlLbl val="0"/>
      </c:catAx>
      <c:valAx>
        <c:axId val="20830310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Número de estudios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2083032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Gráficos!$AP$1</c:f>
              <c:strCache>
                <c:ptCount val="1"/>
                <c:pt idx="0">
                  <c:v>Número de estudios</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09AD-49B0-95A2-5226E79EF03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Gráficos!$AO$2:$AO$10</c:f>
              <c:strCache>
                <c:ptCount val="9"/>
                <c:pt idx="0">
                  <c:v>Otros mecanismos</c:v>
                </c:pt>
                <c:pt idx="1">
                  <c:v>Registros inmutables</c:v>
                </c:pt>
                <c:pt idx="2">
                  <c:v>Recibos verificables / Trazabilidad</c:v>
                </c:pt>
                <c:pt idx="3">
                  <c:v>Verificación pública / universal</c:v>
                </c:pt>
                <c:pt idx="4">
                  <c:v>Firmas y ZKP</c:v>
                </c:pt>
                <c:pt idx="5">
                  <c:v>Auditoría con contratos inteligentes</c:v>
                </c:pt>
                <c:pt idx="6">
                  <c:v>Criptografía avanzada</c:v>
                </c:pt>
                <c:pt idx="7">
                  <c:v>Auditoría externa / observadores</c:v>
                </c:pt>
                <c:pt idx="8">
                  <c:v>Mecanismos combinados</c:v>
                </c:pt>
              </c:strCache>
            </c:strRef>
          </c:cat>
          <c:val>
            <c:numRef>
              <c:f>Gráficos!$AP$2:$AP$10</c:f>
              <c:numCache>
                <c:formatCode>General</c:formatCode>
                <c:ptCount val="9"/>
                <c:pt idx="0">
                  <c:v>133</c:v>
                </c:pt>
                <c:pt idx="1">
                  <c:v>110</c:v>
                </c:pt>
                <c:pt idx="2">
                  <c:v>85</c:v>
                </c:pt>
                <c:pt idx="3">
                  <c:v>38</c:v>
                </c:pt>
                <c:pt idx="4">
                  <c:v>27</c:v>
                </c:pt>
                <c:pt idx="5">
                  <c:v>19</c:v>
                </c:pt>
                <c:pt idx="6">
                  <c:v>15</c:v>
                </c:pt>
                <c:pt idx="7">
                  <c:v>15</c:v>
                </c:pt>
                <c:pt idx="8">
                  <c:v>2</c:v>
                </c:pt>
              </c:numCache>
            </c:numRef>
          </c:val>
          <c:extLst>
            <c:ext xmlns:c16="http://schemas.microsoft.com/office/drawing/2014/chart" uri="{C3380CC4-5D6E-409C-BE32-E72D297353CC}">
              <c16:uniqueId val="{00000000-09AD-49B0-95A2-5226E79EF037}"/>
            </c:ext>
          </c:extLst>
        </c:ser>
        <c:dLbls>
          <c:showLegendKey val="0"/>
          <c:showVal val="0"/>
          <c:showCatName val="0"/>
          <c:showSerName val="0"/>
          <c:showPercent val="0"/>
          <c:showBubbleSize val="0"/>
        </c:dLbls>
        <c:gapWidth val="182"/>
        <c:axId val="2083032991"/>
        <c:axId val="2083031071"/>
      </c:barChart>
      <c:catAx>
        <c:axId val="2083032991"/>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Mecanismos /</a:t>
                </a:r>
                <a:r>
                  <a:rPr lang="es-CO" b="1" baseline="0"/>
                  <a:t> Métodos</a:t>
                </a:r>
                <a:endParaRPr lang="es-CO"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2083031071"/>
        <c:crosses val="autoZero"/>
        <c:auto val="1"/>
        <c:lblAlgn val="ctr"/>
        <c:lblOffset val="100"/>
        <c:noMultiLvlLbl val="0"/>
      </c:catAx>
      <c:valAx>
        <c:axId val="20830310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Número de estudios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2083032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[Compilado.xlsx]Graphics!TablaDinámica1</c:name>
    <c:fmtId val="2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Graphics!$B$1</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mbria" panose="02040503050406030204" pitchFamily="18" charset="0"/>
                    <a:ea typeface="Cambria" panose="02040503050406030204" pitchFamily="18"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Graphics!$A$2:$A$6</c:f>
              <c:strCache>
                <c:ptCount val="4"/>
                <c:pt idx="0">
                  <c:v>2022</c:v>
                </c:pt>
                <c:pt idx="1">
                  <c:v>2023</c:v>
                </c:pt>
                <c:pt idx="2">
                  <c:v>2024</c:v>
                </c:pt>
                <c:pt idx="3">
                  <c:v>2025</c:v>
                </c:pt>
              </c:strCache>
            </c:strRef>
          </c:cat>
          <c:val>
            <c:numRef>
              <c:f>Graphics!$B$2:$B$6</c:f>
              <c:numCache>
                <c:formatCode>General</c:formatCode>
                <c:ptCount val="4"/>
                <c:pt idx="0">
                  <c:v>80</c:v>
                </c:pt>
                <c:pt idx="1">
                  <c:v>123</c:v>
                </c:pt>
                <c:pt idx="2">
                  <c:v>118</c:v>
                </c:pt>
                <c:pt idx="3">
                  <c:v>17</c:v>
                </c:pt>
              </c:numCache>
            </c:numRef>
          </c:val>
          <c:extLst>
            <c:ext xmlns:c16="http://schemas.microsoft.com/office/drawing/2014/chart" uri="{C3380CC4-5D6E-409C-BE32-E72D297353CC}">
              <c16:uniqueId val="{00000000-64EB-416A-A125-7E880C2FC3D7}"/>
            </c:ext>
          </c:extLst>
        </c:ser>
        <c:dLbls>
          <c:showLegendKey val="0"/>
          <c:showVal val="0"/>
          <c:showCatName val="0"/>
          <c:showSerName val="0"/>
          <c:showPercent val="0"/>
          <c:showBubbleSize val="0"/>
        </c:dLbls>
        <c:gapWidth val="219"/>
        <c:overlap val="-27"/>
        <c:axId val="1171651040"/>
        <c:axId val="1171528640"/>
      </c:barChart>
      <c:catAx>
        <c:axId val="117165104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Year of publication</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171528640"/>
        <c:crosses val="autoZero"/>
        <c:auto val="1"/>
        <c:lblAlgn val="ctr"/>
        <c:lblOffset val="100"/>
        <c:noMultiLvlLbl val="0"/>
      </c:catAx>
      <c:valAx>
        <c:axId val="1171528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r>
                  <a:rPr lang="es-CO" b="1"/>
                  <a:t>Number of papers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mbria" panose="02040503050406030204" pitchFamily="18" charset="0"/>
                <a:ea typeface="Cambria" panose="02040503050406030204" pitchFamily="18" charset="0"/>
                <a:cs typeface="+mn-cs"/>
              </a:defRPr>
            </a:pPr>
            <a:endParaRPr lang="es-CO"/>
          </a:p>
        </c:txPr>
        <c:crossAx val="11716510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[Compilado.xlsx]Graphics!TablaDinámica10</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Graphics!$K$1:$K$2</c:f>
              <c:strCache>
                <c:ptCount val="1"/>
                <c:pt idx="0">
                  <c:v>Theoretical/Conceptual</c:v>
                </c:pt>
              </c:strCache>
            </c:strRef>
          </c:tx>
          <c:spPr>
            <a:solidFill>
              <a:schemeClr val="accent1"/>
            </a:solidFill>
            <a:ln>
              <a:noFill/>
            </a:ln>
            <a:effectLst/>
          </c:spPr>
          <c:invertIfNegative val="0"/>
          <c:cat>
            <c:strRef>
              <c:f>Graphics!$J$3:$J$7</c:f>
              <c:strCache>
                <c:ptCount val="4"/>
                <c:pt idx="0">
                  <c:v>2022</c:v>
                </c:pt>
                <c:pt idx="1">
                  <c:v>2023</c:v>
                </c:pt>
                <c:pt idx="2">
                  <c:v>2024</c:v>
                </c:pt>
                <c:pt idx="3">
                  <c:v>2025</c:v>
                </c:pt>
              </c:strCache>
            </c:strRef>
          </c:cat>
          <c:val>
            <c:numRef>
              <c:f>Graphics!$K$3:$K$7</c:f>
              <c:numCache>
                <c:formatCode>General</c:formatCode>
                <c:ptCount val="4"/>
                <c:pt idx="0">
                  <c:v>40</c:v>
                </c:pt>
                <c:pt idx="1">
                  <c:v>65</c:v>
                </c:pt>
                <c:pt idx="2">
                  <c:v>56</c:v>
                </c:pt>
                <c:pt idx="3">
                  <c:v>3</c:v>
                </c:pt>
              </c:numCache>
            </c:numRef>
          </c:val>
          <c:extLst>
            <c:ext xmlns:c16="http://schemas.microsoft.com/office/drawing/2014/chart" uri="{C3380CC4-5D6E-409C-BE32-E72D297353CC}">
              <c16:uniqueId val="{00000000-BA9F-4EAD-B28E-FBCFE736B3F7}"/>
            </c:ext>
          </c:extLst>
        </c:ser>
        <c:ser>
          <c:idx val="1"/>
          <c:order val="1"/>
          <c:tx>
            <c:strRef>
              <c:f>Graphics!$L$1:$L$2</c:f>
              <c:strCache>
                <c:ptCount val="1"/>
                <c:pt idx="0">
                  <c:v>Experimental/Simulated</c:v>
                </c:pt>
              </c:strCache>
            </c:strRef>
          </c:tx>
          <c:spPr>
            <a:solidFill>
              <a:schemeClr val="accent2"/>
            </a:solidFill>
            <a:ln>
              <a:noFill/>
            </a:ln>
            <a:effectLst/>
          </c:spPr>
          <c:invertIfNegative val="0"/>
          <c:cat>
            <c:strRef>
              <c:f>Graphics!$J$3:$J$7</c:f>
              <c:strCache>
                <c:ptCount val="4"/>
                <c:pt idx="0">
                  <c:v>2022</c:v>
                </c:pt>
                <c:pt idx="1">
                  <c:v>2023</c:v>
                </c:pt>
                <c:pt idx="2">
                  <c:v>2024</c:v>
                </c:pt>
                <c:pt idx="3">
                  <c:v>2025</c:v>
                </c:pt>
              </c:strCache>
            </c:strRef>
          </c:cat>
          <c:val>
            <c:numRef>
              <c:f>Graphics!$L$3:$L$7</c:f>
              <c:numCache>
                <c:formatCode>General</c:formatCode>
                <c:ptCount val="4"/>
                <c:pt idx="0">
                  <c:v>33</c:v>
                </c:pt>
                <c:pt idx="1">
                  <c:v>49</c:v>
                </c:pt>
                <c:pt idx="2">
                  <c:v>60</c:v>
                </c:pt>
                <c:pt idx="3">
                  <c:v>14</c:v>
                </c:pt>
              </c:numCache>
            </c:numRef>
          </c:val>
          <c:extLst>
            <c:ext xmlns:c16="http://schemas.microsoft.com/office/drawing/2014/chart" uri="{C3380CC4-5D6E-409C-BE32-E72D297353CC}">
              <c16:uniqueId val="{00000001-BA9F-4EAD-B28E-FBCFE736B3F7}"/>
            </c:ext>
          </c:extLst>
        </c:ser>
        <c:ser>
          <c:idx val="2"/>
          <c:order val="2"/>
          <c:tx>
            <c:strRef>
              <c:f>Graphics!$M$1:$M$2</c:f>
              <c:strCache>
                <c:ptCount val="1"/>
                <c:pt idx="0">
                  <c:v>Real</c:v>
                </c:pt>
              </c:strCache>
            </c:strRef>
          </c:tx>
          <c:spPr>
            <a:solidFill>
              <a:schemeClr val="accent3"/>
            </a:solidFill>
            <a:ln>
              <a:noFill/>
            </a:ln>
            <a:effectLst/>
          </c:spPr>
          <c:invertIfNegative val="0"/>
          <c:cat>
            <c:strRef>
              <c:f>Graphics!$J$3:$J$7</c:f>
              <c:strCache>
                <c:ptCount val="4"/>
                <c:pt idx="0">
                  <c:v>2022</c:v>
                </c:pt>
                <c:pt idx="1">
                  <c:v>2023</c:v>
                </c:pt>
                <c:pt idx="2">
                  <c:v>2024</c:v>
                </c:pt>
                <c:pt idx="3">
                  <c:v>2025</c:v>
                </c:pt>
              </c:strCache>
            </c:strRef>
          </c:cat>
          <c:val>
            <c:numRef>
              <c:f>Graphics!$M$3:$M$7</c:f>
              <c:numCache>
                <c:formatCode>General</c:formatCode>
                <c:ptCount val="4"/>
                <c:pt idx="0">
                  <c:v>7</c:v>
                </c:pt>
                <c:pt idx="1">
                  <c:v>9</c:v>
                </c:pt>
                <c:pt idx="2">
                  <c:v>2</c:v>
                </c:pt>
              </c:numCache>
            </c:numRef>
          </c:val>
          <c:extLst>
            <c:ext xmlns:c16="http://schemas.microsoft.com/office/drawing/2014/chart" uri="{C3380CC4-5D6E-409C-BE32-E72D297353CC}">
              <c16:uniqueId val="{00000002-BA9F-4EAD-B28E-FBCFE736B3F7}"/>
            </c:ext>
          </c:extLst>
        </c:ser>
        <c:dLbls>
          <c:showLegendKey val="0"/>
          <c:showVal val="0"/>
          <c:showCatName val="0"/>
          <c:showSerName val="0"/>
          <c:showPercent val="0"/>
          <c:showBubbleSize val="0"/>
        </c:dLbls>
        <c:gapWidth val="150"/>
        <c:axId val="1429364048"/>
        <c:axId val="1429361648"/>
      </c:barChart>
      <c:catAx>
        <c:axId val="142936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crossAx val="1429361648"/>
        <c:crosses val="autoZero"/>
        <c:auto val="1"/>
        <c:lblAlgn val="ctr"/>
        <c:lblOffset val="100"/>
        <c:noMultiLvlLbl val="0"/>
      </c:catAx>
      <c:valAx>
        <c:axId val="1429361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r>
                  <a:rPr lang="es-CO" sz="1000" b="1" i="0" u="none" strike="noStrike" kern="1200" baseline="0">
                    <a:solidFill>
                      <a:sysClr val="windowText" lastClr="000000">
                        <a:lumMod val="65000"/>
                        <a:lumOff val="35000"/>
                      </a:sysClr>
                    </a:solidFill>
                    <a:latin typeface="Cambria" panose="02040503050406030204" pitchFamily="18" charset="0"/>
                    <a:ea typeface="Cambria" panose="02040503050406030204" pitchFamily="18" charset="0"/>
                  </a:rPr>
                  <a:t>Number of papers</a:t>
                </a:r>
              </a:p>
            </c:rich>
          </c:tx>
          <c:layout>
            <c:manualLayout>
              <c:xMode val="edge"/>
              <c:yMode val="edge"/>
              <c:x val="0.21388888888888888"/>
              <c:y val="0.1552785068533100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title>
        <c:numFmt formatCode="General" sourceLinked="1"/>
        <c:majorTickMark val="out"/>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crossAx val="1429364048"/>
        <c:crosses val="autoZero"/>
        <c:crossBetween val="between"/>
      </c:valAx>
      <c:dTable>
        <c:showHorzBorder val="1"/>
        <c:showVertBorder val="1"/>
        <c:showOutline val="1"/>
        <c:showKeys val="1"/>
        <c:spPr>
          <a:noFill/>
          <a:ln w="9525" cap="flat" cmpd="sng" algn="ctr">
            <a:solidFill>
              <a:schemeClr val="tx1">
                <a:lumMod val="95000"/>
                <a:lumOff val="5000"/>
              </a:schemeClr>
            </a:solidFill>
            <a:round/>
          </a:ln>
          <a:effectLst/>
        </c:spPr>
        <c:txPr>
          <a:bodyPr rot="0" spcFirstLastPara="1" vertOverflow="ellipsis" vert="horz" wrap="square" anchor="ctr" anchorCtr="1"/>
          <a:lstStyle/>
          <a:p>
            <a:pPr rtl="0">
              <a:defRPr sz="900" b="0" i="0" u="none" strike="noStrike" kern="1200" baseline="0">
                <a:solidFill>
                  <a:schemeClr val="tx1">
                    <a:lumMod val="95000"/>
                    <a:lumOff val="5000"/>
                  </a:schemeClr>
                </a:solidFill>
                <a:latin typeface="Cambria" panose="02040503050406030204" pitchFamily="18" charset="0"/>
                <a:ea typeface="Cambria" panose="02040503050406030204" pitchFamily="18" charset="0"/>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latin typeface="Cambria" panose="02040503050406030204" pitchFamily="18" charset="0"/>
          <a:ea typeface="Cambria" panose="02040503050406030204" pitchFamily="18"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xdr:col>
      <xdr:colOff>480060</xdr:colOff>
      <xdr:row>0</xdr:row>
      <xdr:rowOff>163830</xdr:rowOff>
    </xdr:from>
    <xdr:to>
      <xdr:col>8</xdr:col>
      <xdr:colOff>297180</xdr:colOff>
      <xdr:row>15</xdr:row>
      <xdr:rowOff>163830</xdr:rowOff>
    </xdr:to>
    <xdr:graphicFrame macro="">
      <xdr:nvGraphicFramePr>
        <xdr:cNvPr id="5" name="Gráfico 4">
          <a:extLst>
            <a:ext uri="{FF2B5EF4-FFF2-40B4-BE49-F238E27FC236}">
              <a16:creationId xmlns:a16="http://schemas.microsoft.com/office/drawing/2014/main" id="{7FAF4098-CD5A-0CCE-34B2-AB1F9BA706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10</xdr:row>
      <xdr:rowOff>0</xdr:rowOff>
    </xdr:from>
    <xdr:to>
      <xdr:col>13</xdr:col>
      <xdr:colOff>434340</xdr:colOff>
      <xdr:row>25</xdr:row>
      <xdr:rowOff>0</xdr:rowOff>
    </xdr:to>
    <xdr:graphicFrame macro="">
      <xdr:nvGraphicFramePr>
        <xdr:cNvPr id="2" name="Gráfico 1">
          <a:extLst>
            <a:ext uri="{FF2B5EF4-FFF2-40B4-BE49-F238E27FC236}">
              <a16:creationId xmlns:a16="http://schemas.microsoft.com/office/drawing/2014/main" id="{54773D8C-209F-485F-B1AD-073B8CB7C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617220</xdr:colOff>
      <xdr:row>0</xdr:row>
      <xdr:rowOff>179070</xdr:rowOff>
    </xdr:from>
    <xdr:to>
      <xdr:col>30</xdr:col>
      <xdr:colOff>434340</xdr:colOff>
      <xdr:row>15</xdr:row>
      <xdr:rowOff>179070</xdr:rowOff>
    </xdr:to>
    <xdr:graphicFrame macro="">
      <xdr:nvGraphicFramePr>
        <xdr:cNvPr id="11" name="Gráfico 10">
          <a:extLst>
            <a:ext uri="{FF2B5EF4-FFF2-40B4-BE49-F238E27FC236}">
              <a16:creationId xmlns:a16="http://schemas.microsoft.com/office/drawing/2014/main" id="{F0407350-86C7-DDC5-1752-9B99BD6C0D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723900</xdr:colOff>
      <xdr:row>16</xdr:row>
      <xdr:rowOff>110490</xdr:rowOff>
    </xdr:from>
    <xdr:to>
      <xdr:col>36</xdr:col>
      <xdr:colOff>541020</xdr:colOff>
      <xdr:row>31</xdr:row>
      <xdr:rowOff>110490</xdr:rowOff>
    </xdr:to>
    <xdr:graphicFrame macro="">
      <xdr:nvGraphicFramePr>
        <xdr:cNvPr id="4" name="Gráfico 3">
          <a:extLst>
            <a:ext uri="{FF2B5EF4-FFF2-40B4-BE49-F238E27FC236}">
              <a16:creationId xmlns:a16="http://schemas.microsoft.com/office/drawing/2014/main" id="{839A41CE-4505-8775-D3D5-571F9A1394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510540</xdr:colOff>
      <xdr:row>24</xdr:row>
      <xdr:rowOff>102870</xdr:rowOff>
    </xdr:from>
    <xdr:to>
      <xdr:col>7</xdr:col>
      <xdr:colOff>129540</xdr:colOff>
      <xdr:row>37</xdr:row>
      <xdr:rowOff>102870</xdr:rowOff>
    </xdr:to>
    <xdr:graphicFrame macro="">
      <xdr:nvGraphicFramePr>
        <xdr:cNvPr id="3" name="Gráfico 2">
          <a:extLst>
            <a:ext uri="{FF2B5EF4-FFF2-40B4-BE49-F238E27FC236}">
              <a16:creationId xmlns:a16="http://schemas.microsoft.com/office/drawing/2014/main" id="{770E2D1D-DE53-36D6-9978-7EA18456AF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609600</xdr:colOff>
      <xdr:row>1</xdr:row>
      <xdr:rowOff>26670</xdr:rowOff>
    </xdr:from>
    <xdr:to>
      <xdr:col>39</xdr:col>
      <xdr:colOff>426720</xdr:colOff>
      <xdr:row>16</xdr:row>
      <xdr:rowOff>26670</xdr:rowOff>
    </xdr:to>
    <xdr:graphicFrame macro="">
      <xdr:nvGraphicFramePr>
        <xdr:cNvPr id="6" name="Gráfico 5">
          <a:extLst>
            <a:ext uri="{FF2B5EF4-FFF2-40B4-BE49-F238E27FC236}">
              <a16:creationId xmlns:a16="http://schemas.microsoft.com/office/drawing/2014/main" id="{A9A0DDE6-EA57-2D12-6B74-385D10942F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518160</xdr:colOff>
      <xdr:row>1</xdr:row>
      <xdr:rowOff>106680</xdr:rowOff>
    </xdr:from>
    <xdr:to>
      <xdr:col>48</xdr:col>
      <xdr:colOff>335280</xdr:colOff>
      <xdr:row>16</xdr:row>
      <xdr:rowOff>106680</xdr:rowOff>
    </xdr:to>
    <xdr:graphicFrame macro="">
      <xdr:nvGraphicFramePr>
        <xdr:cNvPr id="7" name="Gráfico 6">
          <a:extLst>
            <a:ext uri="{FF2B5EF4-FFF2-40B4-BE49-F238E27FC236}">
              <a16:creationId xmlns:a16="http://schemas.microsoft.com/office/drawing/2014/main" id="{2C2A46A0-6E59-4D29-BE9F-F9910BE99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480060</xdr:colOff>
      <xdr:row>0</xdr:row>
      <xdr:rowOff>163830</xdr:rowOff>
    </xdr:from>
    <xdr:to>
      <xdr:col>8</xdr:col>
      <xdr:colOff>297180</xdr:colOff>
      <xdr:row>15</xdr:row>
      <xdr:rowOff>163830</xdr:rowOff>
    </xdr:to>
    <xdr:graphicFrame macro="">
      <xdr:nvGraphicFramePr>
        <xdr:cNvPr id="2" name="Gráfico 1">
          <a:extLst>
            <a:ext uri="{FF2B5EF4-FFF2-40B4-BE49-F238E27FC236}">
              <a16:creationId xmlns:a16="http://schemas.microsoft.com/office/drawing/2014/main" id="{2443250C-CBAF-4169-AAAA-E123B0159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10</xdr:row>
      <xdr:rowOff>0</xdr:rowOff>
    </xdr:from>
    <xdr:to>
      <xdr:col>13</xdr:col>
      <xdr:colOff>434340</xdr:colOff>
      <xdr:row>25</xdr:row>
      <xdr:rowOff>0</xdr:rowOff>
    </xdr:to>
    <xdr:graphicFrame macro="">
      <xdr:nvGraphicFramePr>
        <xdr:cNvPr id="3" name="Gráfico 2">
          <a:extLst>
            <a:ext uri="{FF2B5EF4-FFF2-40B4-BE49-F238E27FC236}">
              <a16:creationId xmlns:a16="http://schemas.microsoft.com/office/drawing/2014/main" id="{EAE8771D-3F55-4DA5-9962-37A3BAA1B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617220</xdr:colOff>
      <xdr:row>0</xdr:row>
      <xdr:rowOff>179070</xdr:rowOff>
    </xdr:from>
    <xdr:to>
      <xdr:col>30</xdr:col>
      <xdr:colOff>434340</xdr:colOff>
      <xdr:row>15</xdr:row>
      <xdr:rowOff>179070</xdr:rowOff>
    </xdr:to>
    <xdr:graphicFrame macro="">
      <xdr:nvGraphicFramePr>
        <xdr:cNvPr id="4" name="Gráfico 3">
          <a:extLst>
            <a:ext uri="{FF2B5EF4-FFF2-40B4-BE49-F238E27FC236}">
              <a16:creationId xmlns:a16="http://schemas.microsoft.com/office/drawing/2014/main" id="{92A9938B-36F4-43AD-93E3-F596A35C9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723900</xdr:colOff>
      <xdr:row>16</xdr:row>
      <xdr:rowOff>110490</xdr:rowOff>
    </xdr:from>
    <xdr:to>
      <xdr:col>36</xdr:col>
      <xdr:colOff>541020</xdr:colOff>
      <xdr:row>31</xdr:row>
      <xdr:rowOff>110490</xdr:rowOff>
    </xdr:to>
    <xdr:graphicFrame macro="">
      <xdr:nvGraphicFramePr>
        <xdr:cNvPr id="5" name="Gráfico 4">
          <a:extLst>
            <a:ext uri="{FF2B5EF4-FFF2-40B4-BE49-F238E27FC236}">
              <a16:creationId xmlns:a16="http://schemas.microsoft.com/office/drawing/2014/main" id="{30B48031-FF9A-49E1-8020-9D94D9F0B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510540</xdr:colOff>
      <xdr:row>24</xdr:row>
      <xdr:rowOff>102870</xdr:rowOff>
    </xdr:from>
    <xdr:to>
      <xdr:col>7</xdr:col>
      <xdr:colOff>129540</xdr:colOff>
      <xdr:row>37</xdr:row>
      <xdr:rowOff>102870</xdr:rowOff>
    </xdr:to>
    <xdr:graphicFrame macro="">
      <xdr:nvGraphicFramePr>
        <xdr:cNvPr id="6" name="Gráfico 5">
          <a:extLst>
            <a:ext uri="{FF2B5EF4-FFF2-40B4-BE49-F238E27FC236}">
              <a16:creationId xmlns:a16="http://schemas.microsoft.com/office/drawing/2014/main" id="{002F4FE9-BC4C-47F4-9980-8BFEB30B4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609600</xdr:colOff>
      <xdr:row>1</xdr:row>
      <xdr:rowOff>26670</xdr:rowOff>
    </xdr:from>
    <xdr:to>
      <xdr:col>39</xdr:col>
      <xdr:colOff>426720</xdr:colOff>
      <xdr:row>16</xdr:row>
      <xdr:rowOff>26670</xdr:rowOff>
    </xdr:to>
    <xdr:graphicFrame macro="">
      <xdr:nvGraphicFramePr>
        <xdr:cNvPr id="7" name="Gráfico 6">
          <a:extLst>
            <a:ext uri="{FF2B5EF4-FFF2-40B4-BE49-F238E27FC236}">
              <a16:creationId xmlns:a16="http://schemas.microsoft.com/office/drawing/2014/main" id="{82993235-265E-4831-BC25-0EC96EEE0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518160</xdr:colOff>
      <xdr:row>1</xdr:row>
      <xdr:rowOff>106680</xdr:rowOff>
    </xdr:from>
    <xdr:to>
      <xdr:col>48</xdr:col>
      <xdr:colOff>335280</xdr:colOff>
      <xdr:row>16</xdr:row>
      <xdr:rowOff>106680</xdr:rowOff>
    </xdr:to>
    <xdr:graphicFrame macro="">
      <xdr:nvGraphicFramePr>
        <xdr:cNvPr id="8" name="Gráfico 7">
          <a:extLst>
            <a:ext uri="{FF2B5EF4-FFF2-40B4-BE49-F238E27FC236}">
              <a16:creationId xmlns:a16="http://schemas.microsoft.com/office/drawing/2014/main" id="{52BC220D-C592-433D-9F48-D590BA5DA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oscar\Downloads\Extracci&#243;n.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file:///C:\Users\oscar\Downloads\Extracci&#243;n.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SCAR REVELO SANCHEZ" refreshedDate="45849.721476388891" backgroundQuery="1" createdVersion="8" refreshedVersion="8" minRefreshableVersion="3" recordCount="338" xr:uid="{37B2CABA-F425-40B0-9469-C6E70CBE799F}">
  <cacheSource type="external" connectionId="49"/>
  <cacheFields count="15">
    <cacheField name="Fuente" numFmtId="0">
      <sharedItems count="4">
        <s v="Scopus"/>
        <s v="IEEE"/>
        <s v="ACM"/>
        <s v="WOS"/>
      </sharedItems>
    </cacheField>
    <cacheField name="Título del Documento" numFmtId="0">
      <sharedItems/>
    </cacheField>
    <cacheField name="Año" numFmtId="0">
      <sharedItems containsSemiMixedTypes="0" containsString="0" containsNumber="1" containsInteger="1" minValue="2022" maxValue="2025" count="4">
        <n v="2024"/>
        <n v="2023"/>
        <n v="2022"/>
        <n v="2025"/>
      </sharedItems>
    </cacheField>
    <cacheField name="1. Objetivos Claros" numFmtId="0">
      <sharedItems containsSemiMixedTypes="0" containsString="0" containsNumber="1" containsInteger="1" minValue="1" maxValue="2" count="2">
        <n v="2"/>
        <n v="1"/>
      </sharedItems>
    </cacheField>
    <cacheField name="2. Contexto del Estudio" numFmtId="0">
      <sharedItems containsSemiMixedTypes="0" containsString="0" containsNumber="1" containsInteger="1" minValue="1" maxValue="2" count="2">
        <n v="2"/>
        <n v="1"/>
      </sharedItems>
    </cacheField>
    <cacheField name="3. Justificación del Método" numFmtId="0">
      <sharedItems containsSemiMixedTypes="0" containsString="0" containsNumber="1" containsInteger="1" minValue="1" maxValue="2" count="2">
        <n v="1"/>
        <n v="2"/>
      </sharedItems>
    </cacheField>
    <cacheField name="4. Diseño Técnico Detallado" numFmtId="0">
      <sharedItems containsSemiMixedTypes="0" containsString="0" containsNumber="1" containsInteger="1" minValue="0" maxValue="2" count="3">
        <n v="1"/>
        <n v="2"/>
        <n v="0"/>
      </sharedItems>
    </cacheField>
    <cacheField name="5. Implementación" numFmtId="0">
      <sharedItems containsSemiMixedTypes="0" containsString="0" containsNumber="1" containsInteger="1" minValue="0" maxValue="2" count="3">
        <n v="2"/>
        <n v="1"/>
        <n v="0"/>
      </sharedItems>
    </cacheField>
    <cacheField name="6. Evaluación Empírica" numFmtId="0">
      <sharedItems containsSemiMixedTypes="0" containsString="0" containsNumber="1" containsInteger="1" minValue="0" maxValue="2" count="3">
        <n v="1"/>
        <n v="2"/>
        <n v="0"/>
      </sharedItems>
    </cacheField>
    <cacheField name="7. Análisis de Resultados" numFmtId="0">
      <sharedItems containsSemiMixedTypes="0" containsString="0" containsNumber="1" containsInteger="1" minValue="0" maxValue="2" count="3">
        <n v="1"/>
        <n v="2"/>
        <n v="0"/>
      </sharedItems>
    </cacheField>
    <cacheField name="8. Validez Externa" numFmtId="0">
      <sharedItems containsSemiMixedTypes="0" containsString="0" containsNumber="1" containsInteger="1" minValue="0" maxValue="2" count="3">
        <n v="1"/>
        <n v="2"/>
        <n v="0"/>
      </sharedItems>
    </cacheField>
    <cacheField name="9. Limitaciones" numFmtId="0">
      <sharedItems containsSemiMixedTypes="0" containsString="0" containsNumber="1" containsInteger="1" minValue="0" maxValue="2" count="3">
        <n v="0"/>
        <n v="1"/>
        <n v="2"/>
      </sharedItems>
    </cacheField>
    <cacheField name="10. Contribución" numFmtId="0">
      <sharedItems containsSemiMixedTypes="0" containsString="0" containsNumber="1" containsInteger="1" minValue="1" maxValue="2" count="2">
        <n v="1"/>
        <n v="2"/>
      </sharedItems>
    </cacheField>
    <cacheField name="Total de Puntos" numFmtId="0">
      <sharedItems containsSemiMixedTypes="0" containsString="0" containsNumber="1" containsInteger="1" minValue="12" maxValue="20" count="9">
        <n v="12"/>
        <n v="18"/>
        <n v="19"/>
        <n v="20"/>
        <n v="14"/>
        <n v="16"/>
        <n v="15"/>
        <n v="17"/>
        <n v="13"/>
      </sharedItems>
    </cacheField>
    <cacheField name="Escala 1-5" numFmtId="0">
      <sharedItems containsSemiMixedTypes="0" containsString="0" containsNumber="1" containsInteger="1" minValue="60" maxValue="100" count="9">
        <n v="60"/>
        <n v="90"/>
        <n v="95"/>
        <n v="100"/>
        <n v="70"/>
        <n v="80"/>
        <n v="75"/>
        <n v="85"/>
        <n v="65"/>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SCAR REVELO SANCHEZ" refreshedDate="45849.781977430554" createdVersion="8" refreshedVersion="8" minRefreshableVersion="3" recordCount="338" xr:uid="{BEF98FCA-7CB0-463D-B704-766935D2150D}">
  <cacheSource type="worksheet">
    <worksheetSource ref="A1:K339" sheet="Extracción" r:id="rId2"/>
  </cacheSource>
  <cacheFields count="11">
    <cacheField name="Fuente" numFmtId="0">
      <sharedItems/>
    </cacheField>
    <cacheField name="Título del Documento" numFmtId="0">
      <sharedItems/>
    </cacheField>
    <cacheField name="Autores del Documento" numFmtId="0">
      <sharedItems/>
    </cacheField>
    <cacheField name="RQ1" numFmtId="0">
      <sharedItems longText="1"/>
    </cacheField>
    <cacheField name="RQ2" numFmtId="0">
      <sharedItems/>
    </cacheField>
    <cacheField name="RQ3" numFmtId="0">
      <sharedItems longText="1"/>
    </cacheField>
    <cacheField name="RQ4" numFmtId="0">
      <sharedItems/>
    </cacheField>
    <cacheField name="RQ5" numFmtId="0">
      <sharedItems/>
    </cacheField>
    <cacheField name="RQ6" numFmtId="0">
      <sharedItems/>
    </cacheField>
    <cacheField name="RQ6+" numFmtId="0">
      <sharedItems count="3">
        <s v="Teórico/Conceptual"/>
        <s v="Real"/>
        <s v="Experimental/Simulado"/>
      </sharedItems>
    </cacheField>
    <cacheField name="Año de publicación" numFmtId="0">
      <sharedItems count="4">
        <s v="2024"/>
        <s v="2023"/>
        <s v="2022"/>
        <s v="2025"/>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SCAR REVELO SANCHEZ" refreshedDate="45864.827148379627" createdVersion="8" refreshedVersion="8" minRefreshableVersion="3" recordCount="424" xr:uid="{25C32DC5-6B95-4B7C-8154-8654258036BD}">
  <cacheSource type="worksheet">
    <worksheetSource ref="A1:B425" sheet="Países"/>
  </cacheSource>
  <cacheFields count="3">
    <cacheField name="País" numFmtId="0">
      <sharedItems count="68">
        <s v="China"/>
        <s v="Turkey"/>
        <s v="Estonia"/>
        <s v="Italy"/>
        <s v="Singapore"/>
        <s v="Czech Republic"/>
        <s v="India"/>
        <s v="USA"/>
        <s v="Switzerland"/>
        <s v="Romania"/>
        <s v="Colombia"/>
        <s v="Canada"/>
        <s v="Uzbekistan"/>
        <s v="Iran"/>
        <s v="Nigeria"/>
        <s v="South Africa"/>
        <s v="Malaysia"/>
        <s v="Australia"/>
        <s v="Qatar"/>
        <s v="Saudi Arabia"/>
        <s v="Pakistan"/>
        <s v="Ireland"/>
        <s v="Brunéi"/>
        <s v="Yemen"/>
        <s v="Algeria"/>
        <s v="Bangladesh"/>
        <s v="Austria"/>
        <s v="Morocco"/>
        <s v="Spain"/>
        <s v="Vietnam"/>
        <s v="UAE"/>
        <s v="Egypt"/>
        <s v="Oman"/>
        <s v="Greece"/>
        <s v="UK"/>
        <s v="Taiwan"/>
        <s v="Indonesia"/>
        <s v="Brazil"/>
        <s v="Peru"/>
        <s v="Portugal"/>
        <s v="Mexico"/>
        <s v="Tunisia"/>
        <s v="Zimbabwe"/>
        <s v="Jordan"/>
        <s v="France"/>
        <s v="Hungary"/>
        <s v="South Korea"/>
        <s v="Poland"/>
        <s v="Palestine"/>
        <s v="Ghana"/>
        <s v="Philippines"/>
        <s v="Cuba"/>
        <s v="Sri Lanka"/>
        <s v="Norway"/>
        <s v="Iraq"/>
        <s v="Kosovo"/>
        <s v="Israel"/>
        <s v="Germany"/>
        <s v="Mauritius"/>
        <s v="Slovakia"/>
        <s v="Croatia"/>
        <s v="Lebanon"/>
        <s v="Libya"/>
        <s v="Bulgaria"/>
        <s v="Japan"/>
        <s v="Bosnia and Herzegovina"/>
        <s v="Nepal"/>
        <s v="United Kingdom" u="1"/>
      </sharedItems>
    </cacheField>
    <cacheField name="Participación" numFmtId="0">
      <sharedItems containsSemiMixedTypes="0" containsString="0" containsNumber="1" minValue="5.5E-2" maxValue="1"/>
    </cacheField>
    <cacheField name="Porcentaje" numFmtId="0" formula="Participación/338*100" databaseField="0"/>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SCAR REVELO SANCHEZ" refreshedDate="45865.473253587959" createdVersion="8" refreshedVersion="8" minRefreshableVersion="3" recordCount="338" xr:uid="{F918F40B-5B83-44D2-A617-3BB409147235}">
  <cacheSource type="worksheet">
    <worksheetSource ref="A1:L339" sheet="Extracción" r:id="rId2"/>
  </cacheSource>
  <cacheFields count="12">
    <cacheField name="Fuente" numFmtId="0">
      <sharedItems count="4">
        <s v="Scopus"/>
        <s v="IEEE"/>
        <s v="ACM"/>
        <s v="WOS"/>
      </sharedItems>
    </cacheField>
    <cacheField name="Título del Documento" numFmtId="0">
      <sharedItems/>
    </cacheField>
    <cacheField name="Autores del Documento" numFmtId="0">
      <sharedItems/>
    </cacheField>
    <cacheField name="RQ1" numFmtId="0">
      <sharedItems longText="1"/>
    </cacheField>
    <cacheField name="RQ2" numFmtId="0">
      <sharedItems/>
    </cacheField>
    <cacheField name="RQ3" numFmtId="0">
      <sharedItems longText="1"/>
    </cacheField>
    <cacheField name="RQ4" numFmtId="0">
      <sharedItems/>
    </cacheField>
    <cacheField name="RQ5" numFmtId="0">
      <sharedItems/>
    </cacheField>
    <cacheField name="RQ6" numFmtId="0">
      <sharedItems/>
    </cacheField>
    <cacheField name="RQ6+" numFmtId="0">
      <sharedItems/>
    </cacheField>
    <cacheField name="Año de publicación" numFmtId="0">
      <sharedItems/>
    </cacheField>
    <cacheField name="Tipo de publicación" numFmtId="0">
      <sharedItems count="3">
        <s v="Article"/>
        <s v="Conference paper"/>
        <s v="Book chapte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8">
  <r>
    <x v="0"/>
    <s v="A biometrics-generated private/public key cryptography for a blockchain-based e-voting system"/>
    <x v="0"/>
    <x v="0"/>
    <x v="0"/>
    <x v="0"/>
    <x v="0"/>
    <x v="0"/>
    <x v="0"/>
    <x v="0"/>
    <x v="0"/>
    <x v="0"/>
    <x v="0"/>
    <x v="0"/>
    <x v="0"/>
  </r>
  <r>
    <x v="0"/>
    <s v="A Block-Chain Based Decentralized Mechanism to Ensure the Security of Electronic Voting System Using Solidity Language"/>
    <x v="0"/>
    <x v="0"/>
    <x v="0"/>
    <x v="1"/>
    <x v="1"/>
    <x v="0"/>
    <x v="1"/>
    <x v="1"/>
    <x v="0"/>
    <x v="1"/>
    <x v="1"/>
    <x v="1"/>
    <x v="1"/>
  </r>
  <r>
    <x v="0"/>
    <s v="A Blockchain-Based Distributed Anonymous Weighted Voting System"/>
    <x v="0"/>
    <x v="0"/>
    <x v="0"/>
    <x v="1"/>
    <x v="1"/>
    <x v="0"/>
    <x v="1"/>
    <x v="1"/>
    <x v="1"/>
    <x v="1"/>
    <x v="1"/>
    <x v="2"/>
    <x v="2"/>
  </r>
  <r>
    <x v="0"/>
    <s v="A Blockchain-Based E-Voting System"/>
    <x v="1"/>
    <x v="0"/>
    <x v="0"/>
    <x v="0"/>
    <x v="0"/>
    <x v="1"/>
    <x v="0"/>
    <x v="0"/>
    <x v="0"/>
    <x v="1"/>
    <x v="0"/>
    <x v="0"/>
    <x v="0"/>
  </r>
  <r>
    <x v="0"/>
    <s v="A Blockchain-Based Self-Tallying Voting Protocol in Decentralized IoT"/>
    <x v="2"/>
    <x v="0"/>
    <x v="0"/>
    <x v="1"/>
    <x v="1"/>
    <x v="0"/>
    <x v="1"/>
    <x v="1"/>
    <x v="1"/>
    <x v="1"/>
    <x v="1"/>
    <x v="2"/>
    <x v="2"/>
  </r>
  <r>
    <x v="0"/>
    <s v="A Blockchain-Based Self-Tallying Voting Protocol With Maximum Voter Privacy"/>
    <x v="2"/>
    <x v="0"/>
    <x v="0"/>
    <x v="1"/>
    <x v="1"/>
    <x v="0"/>
    <x v="1"/>
    <x v="1"/>
    <x v="1"/>
    <x v="2"/>
    <x v="1"/>
    <x v="3"/>
    <x v="3"/>
  </r>
  <r>
    <x v="0"/>
    <s v="A Blockchain-Based Voting System for Elections"/>
    <x v="0"/>
    <x v="0"/>
    <x v="0"/>
    <x v="1"/>
    <x v="1"/>
    <x v="1"/>
    <x v="0"/>
    <x v="0"/>
    <x v="0"/>
    <x v="1"/>
    <x v="0"/>
    <x v="4"/>
    <x v="4"/>
  </r>
  <r>
    <x v="0"/>
    <s v="A coercion-resistant blockchain-based E-voting protocol with receipts"/>
    <x v="1"/>
    <x v="0"/>
    <x v="0"/>
    <x v="1"/>
    <x v="1"/>
    <x v="1"/>
    <x v="0"/>
    <x v="0"/>
    <x v="1"/>
    <x v="1"/>
    <x v="1"/>
    <x v="5"/>
    <x v="5"/>
  </r>
  <r>
    <x v="0"/>
    <s v="A Cost-efficient and Scalable Framework for E-Voting System based on Ethereum Blockchain"/>
    <x v="2"/>
    <x v="0"/>
    <x v="0"/>
    <x v="1"/>
    <x v="1"/>
    <x v="1"/>
    <x v="0"/>
    <x v="0"/>
    <x v="0"/>
    <x v="1"/>
    <x v="1"/>
    <x v="6"/>
    <x v="6"/>
  </r>
  <r>
    <x v="0"/>
    <s v="A decentralized and trustless e-voting system based on blockchain technology"/>
    <x v="2"/>
    <x v="0"/>
    <x v="0"/>
    <x v="1"/>
    <x v="1"/>
    <x v="0"/>
    <x v="1"/>
    <x v="1"/>
    <x v="1"/>
    <x v="2"/>
    <x v="1"/>
    <x v="3"/>
    <x v="3"/>
  </r>
  <r>
    <x v="0"/>
    <s v="A Decentralized, Secure, and Transparent Blockchain-enabled E-voting for Indian elections based on UIDAI Aadhar Identification"/>
    <x v="1"/>
    <x v="0"/>
    <x v="0"/>
    <x v="1"/>
    <x v="1"/>
    <x v="1"/>
    <x v="0"/>
    <x v="0"/>
    <x v="1"/>
    <x v="1"/>
    <x v="1"/>
    <x v="5"/>
    <x v="5"/>
  </r>
  <r>
    <x v="0"/>
    <s v="A Distributed Self-Tallying Electronic Voting System Using the Smart Contract"/>
    <x v="0"/>
    <x v="0"/>
    <x v="0"/>
    <x v="1"/>
    <x v="1"/>
    <x v="0"/>
    <x v="1"/>
    <x v="1"/>
    <x v="1"/>
    <x v="2"/>
    <x v="1"/>
    <x v="3"/>
    <x v="3"/>
  </r>
  <r>
    <x v="0"/>
    <s v="A electronic voting protocol based on blockchain and homomorphic signcryption"/>
    <x v="2"/>
    <x v="0"/>
    <x v="0"/>
    <x v="1"/>
    <x v="1"/>
    <x v="0"/>
    <x v="0"/>
    <x v="0"/>
    <x v="1"/>
    <x v="1"/>
    <x v="1"/>
    <x v="7"/>
    <x v="7"/>
  </r>
  <r>
    <x v="0"/>
    <s v="A Framework for Building Blockchain Based Secured E-voting"/>
    <x v="1"/>
    <x v="0"/>
    <x v="0"/>
    <x v="1"/>
    <x v="0"/>
    <x v="1"/>
    <x v="0"/>
    <x v="0"/>
    <x v="0"/>
    <x v="0"/>
    <x v="0"/>
    <x v="0"/>
    <x v="0"/>
  </r>
  <r>
    <x v="0"/>
    <s v="A Framework for e-Voting System Based on Blockchain and Distributed Ledger Technologies"/>
    <x v="2"/>
    <x v="0"/>
    <x v="0"/>
    <x v="1"/>
    <x v="1"/>
    <x v="0"/>
    <x v="1"/>
    <x v="1"/>
    <x v="1"/>
    <x v="2"/>
    <x v="0"/>
    <x v="2"/>
    <x v="2"/>
  </r>
  <r>
    <x v="0"/>
    <s v="A Fully Anonymous e-Voting Protocol Employing Universal Zk-SNARKs and Smart Contracts"/>
    <x v="2"/>
    <x v="0"/>
    <x v="1"/>
    <x v="1"/>
    <x v="1"/>
    <x v="0"/>
    <x v="1"/>
    <x v="1"/>
    <x v="1"/>
    <x v="2"/>
    <x v="1"/>
    <x v="2"/>
    <x v="2"/>
  </r>
  <r>
    <x v="0"/>
    <s v="A Lightweight Digital Voting Platform Using Blockchain Technology"/>
    <x v="2"/>
    <x v="0"/>
    <x v="0"/>
    <x v="0"/>
    <x v="0"/>
    <x v="1"/>
    <x v="0"/>
    <x v="0"/>
    <x v="0"/>
    <x v="1"/>
    <x v="0"/>
    <x v="0"/>
    <x v="0"/>
  </r>
  <r>
    <x v="0"/>
    <s v="A Liquid Democracy Enabled Blockchain-Based Electronic Voting System"/>
    <x v="2"/>
    <x v="0"/>
    <x v="0"/>
    <x v="1"/>
    <x v="1"/>
    <x v="0"/>
    <x v="1"/>
    <x v="1"/>
    <x v="1"/>
    <x v="1"/>
    <x v="1"/>
    <x v="2"/>
    <x v="2"/>
  </r>
  <r>
    <x v="1"/>
    <s v="A Methodology for Vulnerability Assessment and Threat Modelling of an e-Voting Platform Based on Ethereum Blockchain"/>
    <x v="0"/>
    <x v="0"/>
    <x v="0"/>
    <x v="1"/>
    <x v="1"/>
    <x v="0"/>
    <x v="1"/>
    <x v="1"/>
    <x v="1"/>
    <x v="2"/>
    <x v="1"/>
    <x v="3"/>
    <x v="3"/>
  </r>
  <r>
    <x v="0"/>
    <s v="A Novel Electronic Voting system using a Blind Signature scheme and Blockchain"/>
    <x v="0"/>
    <x v="0"/>
    <x v="1"/>
    <x v="1"/>
    <x v="1"/>
    <x v="1"/>
    <x v="1"/>
    <x v="1"/>
    <x v="0"/>
    <x v="2"/>
    <x v="1"/>
    <x v="7"/>
    <x v="7"/>
  </r>
  <r>
    <x v="0"/>
    <s v="A novel smart contract based blockchain with sidechain for electronic voting"/>
    <x v="0"/>
    <x v="0"/>
    <x v="0"/>
    <x v="1"/>
    <x v="1"/>
    <x v="0"/>
    <x v="1"/>
    <x v="1"/>
    <x v="1"/>
    <x v="2"/>
    <x v="1"/>
    <x v="3"/>
    <x v="3"/>
  </r>
  <r>
    <x v="0"/>
    <s v="A Practical Multi-candidate Voting Protocol on Quantum Blockchain Adapted for Various Tally Principles"/>
    <x v="0"/>
    <x v="0"/>
    <x v="0"/>
    <x v="1"/>
    <x v="1"/>
    <x v="1"/>
    <x v="0"/>
    <x v="0"/>
    <x v="0"/>
    <x v="0"/>
    <x v="1"/>
    <x v="4"/>
    <x v="4"/>
  </r>
  <r>
    <x v="0"/>
    <s v="A Privacy Protection Method of Blockchain-Based E-Voting Using Homomorphic Encryption and Order-Preserving Encryption"/>
    <x v="1"/>
    <x v="0"/>
    <x v="0"/>
    <x v="1"/>
    <x v="0"/>
    <x v="0"/>
    <x v="0"/>
    <x v="0"/>
    <x v="0"/>
    <x v="0"/>
    <x v="1"/>
    <x v="4"/>
    <x v="4"/>
  </r>
  <r>
    <x v="0"/>
    <s v="A Privacy-Preserving E-Voting System Using Blockchain and Linkable Ring Signatures"/>
    <x v="0"/>
    <x v="0"/>
    <x v="0"/>
    <x v="1"/>
    <x v="1"/>
    <x v="0"/>
    <x v="0"/>
    <x v="0"/>
    <x v="0"/>
    <x v="1"/>
    <x v="1"/>
    <x v="5"/>
    <x v="5"/>
  </r>
  <r>
    <x v="0"/>
    <s v="A remote and cost-optimized voting system using blockchain and smart contract"/>
    <x v="1"/>
    <x v="0"/>
    <x v="0"/>
    <x v="1"/>
    <x v="1"/>
    <x v="0"/>
    <x v="1"/>
    <x v="1"/>
    <x v="1"/>
    <x v="1"/>
    <x v="1"/>
    <x v="2"/>
    <x v="2"/>
  </r>
  <r>
    <x v="0"/>
    <s v="A scalable decentralized privacy-preserving e-voting system based on zero-knowledge off-chain computations"/>
    <x v="1"/>
    <x v="0"/>
    <x v="0"/>
    <x v="1"/>
    <x v="1"/>
    <x v="0"/>
    <x v="1"/>
    <x v="1"/>
    <x v="1"/>
    <x v="1"/>
    <x v="1"/>
    <x v="2"/>
    <x v="2"/>
  </r>
  <r>
    <x v="0"/>
    <s v="A Secure and Decentralized Method of E-voting Using Blockchain and Smart Contracts"/>
    <x v="1"/>
    <x v="0"/>
    <x v="0"/>
    <x v="1"/>
    <x v="1"/>
    <x v="0"/>
    <x v="0"/>
    <x v="0"/>
    <x v="0"/>
    <x v="1"/>
    <x v="1"/>
    <x v="5"/>
    <x v="5"/>
  </r>
  <r>
    <x v="0"/>
    <s v="A Secure and Transparent Voting System Framework Using Finger Vein and Blockchain Technology"/>
    <x v="0"/>
    <x v="0"/>
    <x v="0"/>
    <x v="1"/>
    <x v="0"/>
    <x v="0"/>
    <x v="0"/>
    <x v="0"/>
    <x v="0"/>
    <x v="1"/>
    <x v="1"/>
    <x v="6"/>
    <x v="6"/>
  </r>
  <r>
    <x v="2"/>
    <s v="A Secure electronic Voting Protocol Base on Threshold Proof"/>
    <x v="0"/>
    <x v="0"/>
    <x v="0"/>
    <x v="1"/>
    <x v="1"/>
    <x v="0"/>
    <x v="1"/>
    <x v="1"/>
    <x v="0"/>
    <x v="1"/>
    <x v="1"/>
    <x v="1"/>
    <x v="1"/>
  </r>
  <r>
    <x v="0"/>
    <s v="A Secure Electronic Voting System Using Multifactor Authentication and Blockchain Technologies"/>
    <x v="2"/>
    <x v="0"/>
    <x v="0"/>
    <x v="1"/>
    <x v="0"/>
    <x v="0"/>
    <x v="0"/>
    <x v="0"/>
    <x v="0"/>
    <x v="1"/>
    <x v="1"/>
    <x v="6"/>
    <x v="6"/>
  </r>
  <r>
    <x v="0"/>
    <s v="A Self-Tallying Electronic Voting Based on Blockchain"/>
    <x v="2"/>
    <x v="0"/>
    <x v="0"/>
    <x v="1"/>
    <x v="1"/>
    <x v="0"/>
    <x v="1"/>
    <x v="1"/>
    <x v="0"/>
    <x v="1"/>
    <x v="1"/>
    <x v="1"/>
    <x v="1"/>
  </r>
  <r>
    <x v="0"/>
    <s v="A Solidity implementation of TAVS"/>
    <x v="1"/>
    <x v="0"/>
    <x v="0"/>
    <x v="1"/>
    <x v="1"/>
    <x v="0"/>
    <x v="0"/>
    <x v="0"/>
    <x v="0"/>
    <x v="1"/>
    <x v="1"/>
    <x v="5"/>
    <x v="5"/>
  </r>
  <r>
    <x v="0"/>
    <s v="A Transparent Scalable E-Voting Protocol Based on Open Vote Network Protocol and Zk-STARKs"/>
    <x v="1"/>
    <x v="0"/>
    <x v="0"/>
    <x v="1"/>
    <x v="1"/>
    <x v="0"/>
    <x v="1"/>
    <x v="1"/>
    <x v="1"/>
    <x v="2"/>
    <x v="1"/>
    <x v="3"/>
    <x v="3"/>
  </r>
  <r>
    <x v="0"/>
    <s v="A2V: Anonymous and Accountable Voting Framework via Blockchain"/>
    <x v="3"/>
    <x v="0"/>
    <x v="0"/>
    <x v="1"/>
    <x v="1"/>
    <x v="0"/>
    <x v="0"/>
    <x v="0"/>
    <x v="1"/>
    <x v="2"/>
    <x v="1"/>
    <x v="1"/>
    <x v="1"/>
  </r>
  <r>
    <x v="0"/>
    <s v="ACB-Vote: Efficient, Flexible, and Privacy- Preserving Blockchain-Based Score Voting With Anonymously Convertible Ballots"/>
    <x v="1"/>
    <x v="0"/>
    <x v="0"/>
    <x v="1"/>
    <x v="1"/>
    <x v="0"/>
    <x v="1"/>
    <x v="1"/>
    <x v="1"/>
    <x v="2"/>
    <x v="1"/>
    <x v="3"/>
    <x v="3"/>
  </r>
  <r>
    <x v="0"/>
    <s v="Addressing Most Common Vulnerabilities in Blockchain-Based Voting Systems"/>
    <x v="1"/>
    <x v="0"/>
    <x v="0"/>
    <x v="0"/>
    <x v="0"/>
    <x v="2"/>
    <x v="2"/>
    <x v="0"/>
    <x v="0"/>
    <x v="2"/>
    <x v="1"/>
    <x v="0"/>
    <x v="0"/>
  </r>
  <r>
    <x v="1"/>
    <s v="Always on Voting: A Framework for Repetitive Voting on the Blockchain"/>
    <x v="1"/>
    <x v="0"/>
    <x v="0"/>
    <x v="1"/>
    <x v="1"/>
    <x v="0"/>
    <x v="1"/>
    <x v="1"/>
    <x v="1"/>
    <x v="2"/>
    <x v="1"/>
    <x v="3"/>
    <x v="3"/>
  </r>
  <r>
    <x v="0"/>
    <s v="An Advanced Full Stack Decentralized Approach for Secure Election Voting Process"/>
    <x v="2"/>
    <x v="0"/>
    <x v="0"/>
    <x v="1"/>
    <x v="1"/>
    <x v="0"/>
    <x v="1"/>
    <x v="1"/>
    <x v="0"/>
    <x v="1"/>
    <x v="1"/>
    <x v="1"/>
    <x v="1"/>
  </r>
  <r>
    <x v="0"/>
    <s v="An Approach Towards Decentralized E-Voting"/>
    <x v="1"/>
    <x v="0"/>
    <x v="0"/>
    <x v="0"/>
    <x v="1"/>
    <x v="0"/>
    <x v="0"/>
    <x v="0"/>
    <x v="0"/>
    <x v="1"/>
    <x v="0"/>
    <x v="4"/>
    <x v="4"/>
  </r>
  <r>
    <x v="0"/>
    <s v="An Approach Towards Implementing Online Voting System Framework Using Blockchain Technology and Smart Contract"/>
    <x v="0"/>
    <x v="0"/>
    <x v="0"/>
    <x v="1"/>
    <x v="1"/>
    <x v="0"/>
    <x v="1"/>
    <x v="1"/>
    <x v="1"/>
    <x v="1"/>
    <x v="1"/>
    <x v="2"/>
    <x v="2"/>
  </r>
  <r>
    <x v="0"/>
    <s v="An efficient and secured voting system using blockchain and hybrid validation technique with deep learning"/>
    <x v="3"/>
    <x v="0"/>
    <x v="0"/>
    <x v="1"/>
    <x v="1"/>
    <x v="0"/>
    <x v="1"/>
    <x v="1"/>
    <x v="1"/>
    <x v="1"/>
    <x v="1"/>
    <x v="2"/>
    <x v="2"/>
  </r>
  <r>
    <x v="0"/>
    <s v="An Efficient E-Voting System for Business Intelligence Innovation Based on Blockchain"/>
    <x v="1"/>
    <x v="0"/>
    <x v="0"/>
    <x v="0"/>
    <x v="0"/>
    <x v="1"/>
    <x v="0"/>
    <x v="0"/>
    <x v="0"/>
    <x v="1"/>
    <x v="0"/>
    <x v="0"/>
    <x v="0"/>
  </r>
  <r>
    <x v="0"/>
    <s v="An Electronic Voting Scheme Based on Blockchain Technology and Zero-Knowledge Proofs"/>
    <x v="2"/>
    <x v="0"/>
    <x v="0"/>
    <x v="1"/>
    <x v="1"/>
    <x v="1"/>
    <x v="1"/>
    <x v="1"/>
    <x v="1"/>
    <x v="2"/>
    <x v="1"/>
    <x v="2"/>
    <x v="2"/>
  </r>
  <r>
    <x v="0"/>
    <s v="An Ethereum Based e-Voting System"/>
    <x v="0"/>
    <x v="0"/>
    <x v="0"/>
    <x v="1"/>
    <x v="1"/>
    <x v="0"/>
    <x v="1"/>
    <x v="1"/>
    <x v="1"/>
    <x v="1"/>
    <x v="1"/>
    <x v="2"/>
    <x v="2"/>
  </r>
  <r>
    <x v="0"/>
    <s v="An E-Voting System Based on Tornado Cash"/>
    <x v="1"/>
    <x v="0"/>
    <x v="0"/>
    <x v="1"/>
    <x v="1"/>
    <x v="0"/>
    <x v="0"/>
    <x v="0"/>
    <x v="1"/>
    <x v="1"/>
    <x v="1"/>
    <x v="7"/>
    <x v="7"/>
  </r>
  <r>
    <x v="0"/>
    <s v="An Improved Secure and Efficient E-Voting Scheme Based on Blockchain Systems"/>
    <x v="0"/>
    <x v="0"/>
    <x v="0"/>
    <x v="1"/>
    <x v="1"/>
    <x v="0"/>
    <x v="1"/>
    <x v="1"/>
    <x v="1"/>
    <x v="1"/>
    <x v="1"/>
    <x v="2"/>
    <x v="2"/>
  </r>
  <r>
    <x v="0"/>
    <s v="An On-Site Electronic Voting System Using Blockchain and Biometrics"/>
    <x v="1"/>
    <x v="0"/>
    <x v="0"/>
    <x v="1"/>
    <x v="1"/>
    <x v="0"/>
    <x v="0"/>
    <x v="0"/>
    <x v="0"/>
    <x v="1"/>
    <x v="1"/>
    <x v="5"/>
    <x v="5"/>
  </r>
  <r>
    <x v="0"/>
    <s v="Analysis of Centralized vs Decentralized Electronic Voting"/>
    <x v="2"/>
    <x v="0"/>
    <x v="0"/>
    <x v="0"/>
    <x v="0"/>
    <x v="0"/>
    <x v="1"/>
    <x v="1"/>
    <x v="0"/>
    <x v="1"/>
    <x v="0"/>
    <x v="6"/>
    <x v="6"/>
  </r>
  <r>
    <x v="0"/>
    <s v="Analysis of solutions for implementing a cost-effective blockchain-based e-voting system"/>
    <x v="0"/>
    <x v="0"/>
    <x v="0"/>
    <x v="1"/>
    <x v="1"/>
    <x v="0"/>
    <x v="0"/>
    <x v="0"/>
    <x v="0"/>
    <x v="1"/>
    <x v="1"/>
    <x v="5"/>
    <x v="5"/>
  </r>
  <r>
    <x v="0"/>
    <s v="Approach based on STPA extended with STRIDE and LINDDUN, and blockchain to develop a mission-critical e-voting system"/>
    <x v="0"/>
    <x v="0"/>
    <x v="0"/>
    <x v="1"/>
    <x v="1"/>
    <x v="0"/>
    <x v="1"/>
    <x v="1"/>
    <x v="1"/>
    <x v="2"/>
    <x v="1"/>
    <x v="3"/>
    <x v="3"/>
  </r>
  <r>
    <x v="0"/>
    <s v="ASEV: Anonymous and Scored-Based E-Voting Protocol on Blockchain"/>
    <x v="0"/>
    <x v="0"/>
    <x v="0"/>
    <x v="1"/>
    <x v="1"/>
    <x v="0"/>
    <x v="1"/>
    <x v="1"/>
    <x v="0"/>
    <x v="1"/>
    <x v="1"/>
    <x v="1"/>
    <x v="1"/>
  </r>
  <r>
    <x v="0"/>
    <s v="Audit model using controls from ISO/IEC 27002 for the information security of electronic voting based on IoT and Blockchain"/>
    <x v="1"/>
    <x v="0"/>
    <x v="0"/>
    <x v="1"/>
    <x v="0"/>
    <x v="0"/>
    <x v="1"/>
    <x v="0"/>
    <x v="1"/>
    <x v="1"/>
    <x v="0"/>
    <x v="5"/>
    <x v="5"/>
  </r>
  <r>
    <x v="0"/>
    <s v="Authentication of Voter Using Convolutional Neural Network and Blockchain"/>
    <x v="1"/>
    <x v="0"/>
    <x v="0"/>
    <x v="0"/>
    <x v="0"/>
    <x v="0"/>
    <x v="0"/>
    <x v="0"/>
    <x v="0"/>
    <x v="1"/>
    <x v="0"/>
    <x v="8"/>
    <x v="8"/>
  </r>
  <r>
    <x v="0"/>
    <s v="AvecVoting: Anonymous and Verifiable E-voting with Untrustworthy Counters on Blockchain"/>
    <x v="2"/>
    <x v="0"/>
    <x v="0"/>
    <x v="1"/>
    <x v="1"/>
    <x v="0"/>
    <x v="1"/>
    <x v="1"/>
    <x v="1"/>
    <x v="1"/>
    <x v="1"/>
    <x v="2"/>
    <x v="2"/>
  </r>
  <r>
    <x v="0"/>
    <s v="BBB-Voting: Self-Tallying End-to-End Verifiable 1-out-of-k Blockchain-Based Boardroom Voting"/>
    <x v="1"/>
    <x v="0"/>
    <x v="0"/>
    <x v="1"/>
    <x v="1"/>
    <x v="0"/>
    <x v="1"/>
    <x v="1"/>
    <x v="1"/>
    <x v="2"/>
    <x v="1"/>
    <x v="3"/>
    <x v="3"/>
  </r>
  <r>
    <x v="0"/>
    <s v="Benchmarking Local Blockchain Frameworks for Online Voting System: Comparative Analysis of Truffle and Hardhat Across Diverse Transaction Loads"/>
    <x v="0"/>
    <x v="0"/>
    <x v="1"/>
    <x v="1"/>
    <x v="1"/>
    <x v="1"/>
    <x v="0"/>
    <x v="0"/>
    <x v="0"/>
    <x v="1"/>
    <x v="0"/>
    <x v="8"/>
    <x v="8"/>
  </r>
  <r>
    <x v="0"/>
    <s v="BE-Voting: A Secure Blockchain Enabled Voting System"/>
    <x v="2"/>
    <x v="0"/>
    <x v="0"/>
    <x v="0"/>
    <x v="0"/>
    <x v="1"/>
    <x v="0"/>
    <x v="0"/>
    <x v="0"/>
    <x v="1"/>
    <x v="0"/>
    <x v="0"/>
    <x v="0"/>
  </r>
  <r>
    <x v="0"/>
    <s v="Bie Vote: A Biometric Identification Enabled Blockchain-Based Secure and Transparent Voting Framework"/>
    <x v="2"/>
    <x v="0"/>
    <x v="0"/>
    <x v="1"/>
    <x v="0"/>
    <x v="1"/>
    <x v="0"/>
    <x v="0"/>
    <x v="0"/>
    <x v="1"/>
    <x v="0"/>
    <x v="8"/>
    <x v="8"/>
  </r>
  <r>
    <x v="0"/>
    <s v="Blind Vote: Economical and Secret Blockchain-Based Voting"/>
    <x v="0"/>
    <x v="0"/>
    <x v="0"/>
    <x v="1"/>
    <x v="1"/>
    <x v="1"/>
    <x v="0"/>
    <x v="0"/>
    <x v="1"/>
    <x v="1"/>
    <x v="1"/>
    <x v="5"/>
    <x v="5"/>
  </r>
  <r>
    <x v="0"/>
    <s v="Block Chain Based Voting System"/>
    <x v="0"/>
    <x v="0"/>
    <x v="0"/>
    <x v="1"/>
    <x v="1"/>
    <x v="1"/>
    <x v="0"/>
    <x v="0"/>
    <x v="1"/>
    <x v="1"/>
    <x v="0"/>
    <x v="6"/>
    <x v="6"/>
  </r>
  <r>
    <x v="0"/>
    <s v="Block Chain-based E-Voting System using Smart Contract"/>
    <x v="1"/>
    <x v="0"/>
    <x v="0"/>
    <x v="0"/>
    <x v="1"/>
    <x v="1"/>
    <x v="0"/>
    <x v="0"/>
    <x v="1"/>
    <x v="0"/>
    <x v="0"/>
    <x v="8"/>
    <x v="8"/>
  </r>
  <r>
    <x v="0"/>
    <s v="Block Chain-Powered E-Voting System: A Secure and Transparent Solution with Three-Tiered OTP Security Mechanism"/>
    <x v="0"/>
    <x v="0"/>
    <x v="0"/>
    <x v="1"/>
    <x v="1"/>
    <x v="0"/>
    <x v="0"/>
    <x v="0"/>
    <x v="1"/>
    <x v="1"/>
    <x v="0"/>
    <x v="5"/>
    <x v="5"/>
  </r>
  <r>
    <x v="0"/>
    <s v="Blockchain and Fernet Encryption based Voting System"/>
    <x v="1"/>
    <x v="0"/>
    <x v="0"/>
    <x v="1"/>
    <x v="1"/>
    <x v="0"/>
    <x v="0"/>
    <x v="0"/>
    <x v="1"/>
    <x v="0"/>
    <x v="0"/>
    <x v="6"/>
    <x v="6"/>
  </r>
  <r>
    <x v="0"/>
    <s v="Blockchain and Internet of Things (IoT) Enabled Smart E-Voting System"/>
    <x v="1"/>
    <x v="0"/>
    <x v="0"/>
    <x v="1"/>
    <x v="1"/>
    <x v="0"/>
    <x v="0"/>
    <x v="0"/>
    <x v="1"/>
    <x v="1"/>
    <x v="0"/>
    <x v="5"/>
    <x v="5"/>
  </r>
  <r>
    <x v="0"/>
    <s v="Blockchain and SDN-IoT based secured voting system"/>
    <x v="1"/>
    <x v="0"/>
    <x v="0"/>
    <x v="1"/>
    <x v="1"/>
    <x v="1"/>
    <x v="0"/>
    <x v="0"/>
    <x v="1"/>
    <x v="1"/>
    <x v="0"/>
    <x v="6"/>
    <x v="6"/>
  </r>
  <r>
    <x v="0"/>
    <s v="Blockchain and smart contract enabled smart and secure electronic voting system"/>
    <x v="1"/>
    <x v="0"/>
    <x v="0"/>
    <x v="1"/>
    <x v="1"/>
    <x v="0"/>
    <x v="1"/>
    <x v="1"/>
    <x v="0"/>
    <x v="1"/>
    <x v="1"/>
    <x v="1"/>
    <x v="1"/>
  </r>
  <r>
    <x v="0"/>
    <s v="Blockchain Assisted Voting in Academic Councils"/>
    <x v="1"/>
    <x v="0"/>
    <x v="0"/>
    <x v="1"/>
    <x v="1"/>
    <x v="0"/>
    <x v="0"/>
    <x v="0"/>
    <x v="1"/>
    <x v="1"/>
    <x v="1"/>
    <x v="7"/>
    <x v="7"/>
  </r>
  <r>
    <x v="0"/>
    <s v="Blockchain Ballotbox: Empowering Democracy Through Tamper-Proof E-Voting"/>
    <x v="1"/>
    <x v="0"/>
    <x v="0"/>
    <x v="1"/>
    <x v="1"/>
    <x v="0"/>
    <x v="1"/>
    <x v="1"/>
    <x v="1"/>
    <x v="1"/>
    <x v="1"/>
    <x v="2"/>
    <x v="2"/>
  </r>
  <r>
    <x v="0"/>
    <s v="Blockchain Based Cryptographic Algorithm for Data Protection in Electronic Voting System"/>
    <x v="3"/>
    <x v="0"/>
    <x v="1"/>
    <x v="1"/>
    <x v="0"/>
    <x v="0"/>
    <x v="1"/>
    <x v="1"/>
    <x v="0"/>
    <x v="2"/>
    <x v="1"/>
    <x v="7"/>
    <x v="7"/>
  </r>
  <r>
    <x v="0"/>
    <s v="Blockchain based digital voting system: A secure and decentralized electoral process"/>
    <x v="2"/>
    <x v="0"/>
    <x v="0"/>
    <x v="1"/>
    <x v="0"/>
    <x v="1"/>
    <x v="0"/>
    <x v="0"/>
    <x v="0"/>
    <x v="1"/>
    <x v="1"/>
    <x v="4"/>
    <x v="4"/>
  </r>
  <r>
    <x v="0"/>
    <s v="Blockchain based Electronic Voting Machine"/>
    <x v="2"/>
    <x v="0"/>
    <x v="0"/>
    <x v="1"/>
    <x v="0"/>
    <x v="1"/>
    <x v="0"/>
    <x v="0"/>
    <x v="0"/>
    <x v="1"/>
    <x v="1"/>
    <x v="4"/>
    <x v="4"/>
  </r>
  <r>
    <x v="0"/>
    <s v="Blockchain based Electronic Voting System Design with Smart Contracts"/>
    <x v="1"/>
    <x v="0"/>
    <x v="0"/>
    <x v="1"/>
    <x v="1"/>
    <x v="0"/>
    <x v="1"/>
    <x v="1"/>
    <x v="1"/>
    <x v="2"/>
    <x v="1"/>
    <x v="3"/>
    <x v="3"/>
  </r>
  <r>
    <x v="0"/>
    <s v="Blockchain Based E-Voting System"/>
    <x v="0"/>
    <x v="0"/>
    <x v="1"/>
    <x v="1"/>
    <x v="0"/>
    <x v="1"/>
    <x v="0"/>
    <x v="0"/>
    <x v="0"/>
    <x v="0"/>
    <x v="1"/>
    <x v="0"/>
    <x v="0"/>
  </r>
  <r>
    <x v="0"/>
    <s v="Blockchain Based e-Voting System (2)"/>
    <x v="1"/>
    <x v="0"/>
    <x v="0"/>
    <x v="0"/>
    <x v="1"/>
    <x v="0"/>
    <x v="0"/>
    <x v="0"/>
    <x v="0"/>
    <x v="1"/>
    <x v="0"/>
    <x v="4"/>
    <x v="4"/>
  </r>
  <r>
    <x v="0"/>
    <s v="Blockchain Based E-Voting System (3)"/>
    <x v="2"/>
    <x v="0"/>
    <x v="0"/>
    <x v="0"/>
    <x v="0"/>
    <x v="0"/>
    <x v="0"/>
    <x v="0"/>
    <x v="0"/>
    <x v="0"/>
    <x v="0"/>
    <x v="0"/>
    <x v="0"/>
  </r>
  <r>
    <x v="0"/>
    <s v="Blockchain Based E-Voting System for Liquid Democracy"/>
    <x v="0"/>
    <x v="0"/>
    <x v="0"/>
    <x v="0"/>
    <x v="0"/>
    <x v="0"/>
    <x v="0"/>
    <x v="0"/>
    <x v="1"/>
    <x v="1"/>
    <x v="0"/>
    <x v="4"/>
    <x v="4"/>
  </r>
  <r>
    <x v="1"/>
    <s v="Blockchain based E-Voting System on Smartphones"/>
    <x v="0"/>
    <x v="0"/>
    <x v="0"/>
    <x v="1"/>
    <x v="1"/>
    <x v="0"/>
    <x v="1"/>
    <x v="1"/>
    <x v="1"/>
    <x v="1"/>
    <x v="1"/>
    <x v="2"/>
    <x v="2"/>
  </r>
  <r>
    <x v="0"/>
    <s v="Blockchain based E-Voting system with Facial Recognition"/>
    <x v="1"/>
    <x v="0"/>
    <x v="0"/>
    <x v="1"/>
    <x v="1"/>
    <x v="0"/>
    <x v="1"/>
    <x v="1"/>
    <x v="1"/>
    <x v="1"/>
    <x v="1"/>
    <x v="2"/>
    <x v="2"/>
  </r>
  <r>
    <x v="0"/>
    <s v="Blockchain Based New E-voting Protocol System without Trusted Tallying Authorities"/>
    <x v="2"/>
    <x v="0"/>
    <x v="0"/>
    <x v="1"/>
    <x v="1"/>
    <x v="0"/>
    <x v="1"/>
    <x v="1"/>
    <x v="1"/>
    <x v="2"/>
    <x v="1"/>
    <x v="3"/>
    <x v="3"/>
  </r>
  <r>
    <x v="0"/>
    <s v="Blockchain Based Online Voting System"/>
    <x v="2"/>
    <x v="0"/>
    <x v="0"/>
    <x v="1"/>
    <x v="1"/>
    <x v="1"/>
    <x v="0"/>
    <x v="0"/>
    <x v="0"/>
    <x v="1"/>
    <x v="1"/>
    <x v="6"/>
    <x v="6"/>
  </r>
  <r>
    <x v="0"/>
    <s v="Blockchain based Reliable Electronic Voting Technology"/>
    <x v="2"/>
    <x v="0"/>
    <x v="0"/>
    <x v="1"/>
    <x v="0"/>
    <x v="0"/>
    <x v="0"/>
    <x v="0"/>
    <x v="0"/>
    <x v="1"/>
    <x v="1"/>
    <x v="6"/>
    <x v="6"/>
  </r>
  <r>
    <x v="0"/>
    <s v="Blockchain Based Voting Decentralized Application"/>
    <x v="1"/>
    <x v="0"/>
    <x v="0"/>
    <x v="1"/>
    <x v="1"/>
    <x v="0"/>
    <x v="1"/>
    <x v="1"/>
    <x v="0"/>
    <x v="1"/>
    <x v="1"/>
    <x v="1"/>
    <x v="1"/>
  </r>
  <r>
    <x v="0"/>
    <s v="Blockchain Based Voting Framework With Non-Transferable Non-Fungible Tokens"/>
    <x v="1"/>
    <x v="0"/>
    <x v="0"/>
    <x v="1"/>
    <x v="0"/>
    <x v="1"/>
    <x v="2"/>
    <x v="0"/>
    <x v="0"/>
    <x v="1"/>
    <x v="1"/>
    <x v="8"/>
    <x v="8"/>
  </r>
  <r>
    <x v="1"/>
    <s v="Blockchain Based Voting System for Secure and Transparent Electoral Processes"/>
    <x v="0"/>
    <x v="0"/>
    <x v="0"/>
    <x v="1"/>
    <x v="0"/>
    <x v="1"/>
    <x v="1"/>
    <x v="0"/>
    <x v="0"/>
    <x v="1"/>
    <x v="1"/>
    <x v="6"/>
    <x v="6"/>
  </r>
  <r>
    <x v="0"/>
    <s v="Blockchain based voting system using Ethereum network"/>
    <x v="0"/>
    <x v="0"/>
    <x v="0"/>
    <x v="1"/>
    <x v="1"/>
    <x v="0"/>
    <x v="0"/>
    <x v="0"/>
    <x v="0"/>
    <x v="1"/>
    <x v="1"/>
    <x v="5"/>
    <x v="5"/>
  </r>
  <r>
    <x v="0"/>
    <s v="Blockchain Democracy: A Case for Constituency-Centric E-Voting on Private Ethereum Networks"/>
    <x v="0"/>
    <x v="0"/>
    <x v="0"/>
    <x v="1"/>
    <x v="1"/>
    <x v="1"/>
    <x v="0"/>
    <x v="0"/>
    <x v="1"/>
    <x v="1"/>
    <x v="1"/>
    <x v="5"/>
    <x v="5"/>
  </r>
  <r>
    <x v="0"/>
    <s v="Blockchain enabled e-voting system adoption: examining the mediating role of perceived transparency"/>
    <x v="3"/>
    <x v="0"/>
    <x v="0"/>
    <x v="1"/>
    <x v="1"/>
    <x v="1"/>
    <x v="1"/>
    <x v="1"/>
    <x v="1"/>
    <x v="2"/>
    <x v="1"/>
    <x v="2"/>
    <x v="2"/>
  </r>
  <r>
    <x v="0"/>
    <s v="Blockchain Enabled Privacy- Preserved Secure e-voting System for Smart Cities"/>
    <x v="0"/>
    <x v="0"/>
    <x v="0"/>
    <x v="1"/>
    <x v="1"/>
    <x v="0"/>
    <x v="0"/>
    <x v="0"/>
    <x v="0"/>
    <x v="1"/>
    <x v="1"/>
    <x v="5"/>
    <x v="5"/>
  </r>
  <r>
    <x v="0"/>
    <s v="Blockchain Enabled Voting"/>
    <x v="2"/>
    <x v="0"/>
    <x v="0"/>
    <x v="1"/>
    <x v="1"/>
    <x v="0"/>
    <x v="0"/>
    <x v="0"/>
    <x v="0"/>
    <x v="1"/>
    <x v="1"/>
    <x v="5"/>
    <x v="5"/>
  </r>
  <r>
    <x v="0"/>
    <s v="Blockchain E-Voting System"/>
    <x v="0"/>
    <x v="0"/>
    <x v="0"/>
    <x v="1"/>
    <x v="1"/>
    <x v="1"/>
    <x v="0"/>
    <x v="0"/>
    <x v="0"/>
    <x v="1"/>
    <x v="1"/>
    <x v="6"/>
    <x v="6"/>
  </r>
  <r>
    <x v="0"/>
    <s v="Blockchain for Fool-Proof E-Voting Systems"/>
    <x v="2"/>
    <x v="0"/>
    <x v="0"/>
    <x v="1"/>
    <x v="0"/>
    <x v="1"/>
    <x v="0"/>
    <x v="0"/>
    <x v="0"/>
    <x v="1"/>
    <x v="0"/>
    <x v="8"/>
    <x v="8"/>
  </r>
  <r>
    <x v="0"/>
    <s v="Blockchain for the electronic voting system: case study: student representative vote in Tunisian institute"/>
    <x v="2"/>
    <x v="0"/>
    <x v="0"/>
    <x v="1"/>
    <x v="1"/>
    <x v="0"/>
    <x v="0"/>
    <x v="0"/>
    <x v="0"/>
    <x v="1"/>
    <x v="0"/>
    <x v="6"/>
    <x v="6"/>
  </r>
  <r>
    <x v="0"/>
    <s v="Blockchain in inter-organizational collaboration: A privacy-preserving voting system for collective decision-making"/>
    <x v="0"/>
    <x v="0"/>
    <x v="0"/>
    <x v="1"/>
    <x v="1"/>
    <x v="0"/>
    <x v="1"/>
    <x v="1"/>
    <x v="1"/>
    <x v="2"/>
    <x v="1"/>
    <x v="3"/>
    <x v="3"/>
  </r>
  <r>
    <x v="0"/>
    <s v="Blockchain powered e-voting: a step towards transparent governance"/>
    <x v="0"/>
    <x v="0"/>
    <x v="0"/>
    <x v="0"/>
    <x v="0"/>
    <x v="1"/>
    <x v="0"/>
    <x v="0"/>
    <x v="0"/>
    <x v="1"/>
    <x v="1"/>
    <x v="8"/>
    <x v="8"/>
  </r>
  <r>
    <x v="0"/>
    <s v="Blockchain Technology in Secure Voting Systems: Enhancing Transparency and Trust"/>
    <x v="0"/>
    <x v="0"/>
    <x v="0"/>
    <x v="1"/>
    <x v="0"/>
    <x v="2"/>
    <x v="0"/>
    <x v="0"/>
    <x v="0"/>
    <x v="1"/>
    <x v="1"/>
    <x v="8"/>
    <x v="8"/>
  </r>
  <r>
    <x v="0"/>
    <s v="Blockchain Technology Integrated Electronic Vote Casting System"/>
    <x v="2"/>
    <x v="0"/>
    <x v="0"/>
    <x v="1"/>
    <x v="1"/>
    <x v="0"/>
    <x v="0"/>
    <x v="0"/>
    <x v="0"/>
    <x v="1"/>
    <x v="0"/>
    <x v="6"/>
    <x v="6"/>
  </r>
  <r>
    <x v="1"/>
    <s v="Blockchain Voting: A Solution to the Challenges of Traditional Electoral Systems"/>
    <x v="0"/>
    <x v="0"/>
    <x v="0"/>
    <x v="1"/>
    <x v="1"/>
    <x v="0"/>
    <x v="1"/>
    <x v="1"/>
    <x v="1"/>
    <x v="1"/>
    <x v="1"/>
    <x v="2"/>
    <x v="2"/>
  </r>
  <r>
    <x v="0"/>
    <s v="Blockchain-Based Cardinal E-Voting System Using Biometrics, Watermarked QR Code and Partial Homomorphic Encryption"/>
    <x v="1"/>
    <x v="0"/>
    <x v="0"/>
    <x v="1"/>
    <x v="1"/>
    <x v="0"/>
    <x v="1"/>
    <x v="1"/>
    <x v="1"/>
    <x v="2"/>
    <x v="1"/>
    <x v="3"/>
    <x v="3"/>
  </r>
  <r>
    <x v="0"/>
    <s v="Blockchain-Based Decentralized E-Voting System Using Smart Contract"/>
    <x v="2"/>
    <x v="0"/>
    <x v="0"/>
    <x v="1"/>
    <x v="0"/>
    <x v="0"/>
    <x v="0"/>
    <x v="0"/>
    <x v="2"/>
    <x v="0"/>
    <x v="1"/>
    <x v="8"/>
    <x v="8"/>
  </r>
  <r>
    <x v="0"/>
    <s v="Blockchain-Based Electronic Voting System"/>
    <x v="2"/>
    <x v="0"/>
    <x v="0"/>
    <x v="0"/>
    <x v="0"/>
    <x v="1"/>
    <x v="0"/>
    <x v="0"/>
    <x v="0"/>
    <x v="1"/>
    <x v="1"/>
    <x v="8"/>
    <x v="8"/>
  </r>
  <r>
    <x v="0"/>
    <s v="Blockchain-Based Electronic Voting System: Significance and Requirements"/>
    <x v="0"/>
    <x v="0"/>
    <x v="0"/>
    <x v="1"/>
    <x v="1"/>
    <x v="0"/>
    <x v="0"/>
    <x v="0"/>
    <x v="0"/>
    <x v="1"/>
    <x v="0"/>
    <x v="6"/>
    <x v="6"/>
  </r>
  <r>
    <x v="0"/>
    <s v="Blockchain-based electronic voting systems: A case study in Morocco"/>
    <x v="0"/>
    <x v="0"/>
    <x v="0"/>
    <x v="1"/>
    <x v="1"/>
    <x v="0"/>
    <x v="1"/>
    <x v="1"/>
    <x v="1"/>
    <x v="1"/>
    <x v="1"/>
    <x v="2"/>
    <x v="2"/>
  </r>
  <r>
    <x v="0"/>
    <s v="Blockchain-Based Electronic Voting: A Secure and Transparent Solution"/>
    <x v="1"/>
    <x v="0"/>
    <x v="0"/>
    <x v="1"/>
    <x v="1"/>
    <x v="1"/>
    <x v="0"/>
    <x v="0"/>
    <x v="0"/>
    <x v="1"/>
    <x v="1"/>
    <x v="6"/>
    <x v="6"/>
  </r>
  <r>
    <x v="0"/>
    <s v="Blockchain-based Electronic Voting: Case of Student Council Polls"/>
    <x v="1"/>
    <x v="0"/>
    <x v="0"/>
    <x v="1"/>
    <x v="1"/>
    <x v="0"/>
    <x v="1"/>
    <x v="1"/>
    <x v="0"/>
    <x v="2"/>
    <x v="1"/>
    <x v="2"/>
    <x v="2"/>
  </r>
  <r>
    <x v="0"/>
    <s v="Blockchain-Based E-Voting Mechanisms: A Survey and a Proposal"/>
    <x v="0"/>
    <x v="0"/>
    <x v="0"/>
    <x v="1"/>
    <x v="1"/>
    <x v="0"/>
    <x v="1"/>
    <x v="1"/>
    <x v="0"/>
    <x v="2"/>
    <x v="1"/>
    <x v="2"/>
    <x v="2"/>
  </r>
  <r>
    <x v="0"/>
    <s v="BLOCKCHAIN-BASED E-VOTING SYSTEM FOR ELECTIONS IN JORDAN"/>
    <x v="2"/>
    <x v="0"/>
    <x v="0"/>
    <x v="0"/>
    <x v="0"/>
    <x v="0"/>
    <x v="1"/>
    <x v="1"/>
    <x v="0"/>
    <x v="1"/>
    <x v="1"/>
    <x v="5"/>
    <x v="5"/>
  </r>
  <r>
    <x v="0"/>
    <s v="Blockchain-based e-voting system in a university"/>
    <x v="0"/>
    <x v="0"/>
    <x v="0"/>
    <x v="1"/>
    <x v="1"/>
    <x v="0"/>
    <x v="1"/>
    <x v="1"/>
    <x v="1"/>
    <x v="2"/>
    <x v="1"/>
    <x v="3"/>
    <x v="3"/>
  </r>
  <r>
    <x v="0"/>
    <s v="Blockchain-Based E-Voting System with Face Recognition"/>
    <x v="1"/>
    <x v="0"/>
    <x v="0"/>
    <x v="1"/>
    <x v="1"/>
    <x v="0"/>
    <x v="1"/>
    <x v="1"/>
    <x v="0"/>
    <x v="1"/>
    <x v="1"/>
    <x v="1"/>
    <x v="1"/>
  </r>
  <r>
    <x v="0"/>
    <s v="Blockchain-Based Online E-voting System"/>
    <x v="1"/>
    <x v="0"/>
    <x v="0"/>
    <x v="1"/>
    <x v="1"/>
    <x v="0"/>
    <x v="0"/>
    <x v="0"/>
    <x v="0"/>
    <x v="1"/>
    <x v="0"/>
    <x v="6"/>
    <x v="6"/>
  </r>
  <r>
    <x v="0"/>
    <s v="Blockchain-Based Privacy-Aware Voting System"/>
    <x v="0"/>
    <x v="0"/>
    <x v="0"/>
    <x v="1"/>
    <x v="1"/>
    <x v="0"/>
    <x v="1"/>
    <x v="1"/>
    <x v="1"/>
    <x v="1"/>
    <x v="1"/>
    <x v="2"/>
    <x v="2"/>
  </r>
  <r>
    <x v="0"/>
    <s v="Blockchain-Based Secure E-voting System Using Aadhaar Authentication"/>
    <x v="1"/>
    <x v="0"/>
    <x v="0"/>
    <x v="1"/>
    <x v="1"/>
    <x v="0"/>
    <x v="0"/>
    <x v="0"/>
    <x v="1"/>
    <x v="1"/>
    <x v="0"/>
    <x v="5"/>
    <x v="5"/>
  </r>
  <r>
    <x v="0"/>
    <s v="Blockchain-Based Secure Voting Mechanism Underlying 5G Network: A Smart Contract Approach"/>
    <x v="1"/>
    <x v="0"/>
    <x v="0"/>
    <x v="1"/>
    <x v="1"/>
    <x v="0"/>
    <x v="1"/>
    <x v="1"/>
    <x v="1"/>
    <x v="1"/>
    <x v="1"/>
    <x v="2"/>
    <x v="2"/>
  </r>
  <r>
    <x v="1"/>
    <s v="Blockchain-Based Voting Considered Harmful?"/>
    <x v="2"/>
    <x v="0"/>
    <x v="0"/>
    <x v="1"/>
    <x v="1"/>
    <x v="0"/>
    <x v="1"/>
    <x v="1"/>
    <x v="1"/>
    <x v="2"/>
    <x v="1"/>
    <x v="3"/>
    <x v="3"/>
  </r>
  <r>
    <x v="0"/>
    <s v="Blockchain-based Voting DApp with MetaMask Integration"/>
    <x v="0"/>
    <x v="0"/>
    <x v="0"/>
    <x v="1"/>
    <x v="0"/>
    <x v="0"/>
    <x v="0"/>
    <x v="0"/>
    <x v="0"/>
    <x v="0"/>
    <x v="0"/>
    <x v="8"/>
    <x v="8"/>
  </r>
  <r>
    <x v="0"/>
    <s v="Blockchain-Based Voting Scheme Against Malicious Attacks"/>
    <x v="0"/>
    <x v="0"/>
    <x v="1"/>
    <x v="1"/>
    <x v="1"/>
    <x v="1"/>
    <x v="1"/>
    <x v="1"/>
    <x v="0"/>
    <x v="1"/>
    <x v="1"/>
    <x v="5"/>
    <x v="5"/>
  </r>
  <r>
    <x v="0"/>
    <s v="Blockchain-based Voting System Powered by Post-Quantum Cryptography (BBVSP-PQC)"/>
    <x v="2"/>
    <x v="0"/>
    <x v="0"/>
    <x v="1"/>
    <x v="0"/>
    <x v="2"/>
    <x v="0"/>
    <x v="0"/>
    <x v="0"/>
    <x v="1"/>
    <x v="1"/>
    <x v="8"/>
    <x v="8"/>
  </r>
  <r>
    <x v="1"/>
    <s v="Blockchain-Powered E-Voting: A Pathway to SDG 16 Transparent and Inclusive Elections"/>
    <x v="0"/>
    <x v="0"/>
    <x v="0"/>
    <x v="0"/>
    <x v="0"/>
    <x v="2"/>
    <x v="0"/>
    <x v="0"/>
    <x v="1"/>
    <x v="1"/>
    <x v="1"/>
    <x v="8"/>
    <x v="8"/>
  </r>
  <r>
    <x v="0"/>
    <s v="Boxting: A Blockchain based voting system"/>
    <x v="2"/>
    <x v="0"/>
    <x v="0"/>
    <x v="1"/>
    <x v="1"/>
    <x v="0"/>
    <x v="1"/>
    <x v="1"/>
    <x v="1"/>
    <x v="1"/>
    <x v="1"/>
    <x v="2"/>
    <x v="2"/>
  </r>
  <r>
    <x v="0"/>
    <s v="BSeVS - A Smart e-Voting System based on Blockchain Technology"/>
    <x v="1"/>
    <x v="0"/>
    <x v="0"/>
    <x v="1"/>
    <x v="1"/>
    <x v="0"/>
    <x v="1"/>
    <x v="1"/>
    <x v="0"/>
    <x v="1"/>
    <x v="1"/>
    <x v="1"/>
    <x v="1"/>
  </r>
  <r>
    <x v="0"/>
    <s v="Building a Robust Distributed Voting System Using Consortium Blockchain"/>
    <x v="2"/>
    <x v="0"/>
    <x v="0"/>
    <x v="1"/>
    <x v="1"/>
    <x v="0"/>
    <x v="0"/>
    <x v="0"/>
    <x v="1"/>
    <x v="1"/>
    <x v="1"/>
    <x v="7"/>
    <x v="7"/>
  </r>
  <r>
    <x v="0"/>
    <s v="Building Efficient and Flexible Voting Protocols: An Approach to Fairness and Anonymity"/>
    <x v="3"/>
    <x v="0"/>
    <x v="0"/>
    <x v="1"/>
    <x v="1"/>
    <x v="0"/>
    <x v="1"/>
    <x v="1"/>
    <x v="1"/>
    <x v="2"/>
    <x v="1"/>
    <x v="3"/>
    <x v="3"/>
  </r>
  <r>
    <x v="0"/>
    <s v="Building Voting Systems for a Fairer Future: Exploring Blockchain based E-voting with Ethereum for National Elections"/>
    <x v="0"/>
    <x v="0"/>
    <x v="0"/>
    <x v="0"/>
    <x v="1"/>
    <x v="0"/>
    <x v="1"/>
    <x v="1"/>
    <x v="1"/>
    <x v="1"/>
    <x v="1"/>
    <x v="1"/>
    <x v="1"/>
  </r>
  <r>
    <x v="0"/>
    <s v="BVKCS - A Blockchain based e-Voting System with Key Covering Scheme"/>
    <x v="1"/>
    <x v="0"/>
    <x v="0"/>
    <x v="1"/>
    <x v="1"/>
    <x v="0"/>
    <x v="1"/>
    <x v="1"/>
    <x v="0"/>
    <x v="1"/>
    <x v="1"/>
    <x v="1"/>
    <x v="1"/>
  </r>
  <r>
    <x v="0"/>
    <s v="Casting Votes in the Digital Age: Designing a Blockchain-Powered E-Voting System"/>
    <x v="0"/>
    <x v="0"/>
    <x v="0"/>
    <x v="0"/>
    <x v="0"/>
    <x v="0"/>
    <x v="0"/>
    <x v="0"/>
    <x v="0"/>
    <x v="1"/>
    <x v="1"/>
    <x v="8"/>
    <x v="8"/>
  </r>
  <r>
    <x v="0"/>
    <s v="Citizens' Perception of Blockchain-Based E-Voting Systems: Focusing on TAM"/>
    <x v="0"/>
    <x v="0"/>
    <x v="0"/>
    <x v="1"/>
    <x v="0"/>
    <x v="1"/>
    <x v="1"/>
    <x v="1"/>
    <x v="1"/>
    <x v="2"/>
    <x v="1"/>
    <x v="1"/>
    <x v="1"/>
  </r>
  <r>
    <x v="0"/>
    <s v="Comparative E-Voting Security Evaluation: Multi-Modal Authentication Approaches"/>
    <x v="0"/>
    <x v="0"/>
    <x v="0"/>
    <x v="1"/>
    <x v="1"/>
    <x v="0"/>
    <x v="1"/>
    <x v="1"/>
    <x v="1"/>
    <x v="2"/>
    <x v="1"/>
    <x v="3"/>
    <x v="3"/>
  </r>
  <r>
    <x v="1"/>
    <s v="Conceptual Architecture of a Blockchain Solution for E-Voting in Elections at the University Level"/>
    <x v="1"/>
    <x v="0"/>
    <x v="0"/>
    <x v="0"/>
    <x v="1"/>
    <x v="1"/>
    <x v="2"/>
    <x v="2"/>
    <x v="1"/>
    <x v="1"/>
    <x v="1"/>
    <x v="8"/>
    <x v="8"/>
  </r>
  <r>
    <x v="0"/>
    <s v="Cryptcast: E-Voting System Utilizing Blockchain"/>
    <x v="1"/>
    <x v="0"/>
    <x v="0"/>
    <x v="1"/>
    <x v="1"/>
    <x v="0"/>
    <x v="0"/>
    <x v="0"/>
    <x v="0"/>
    <x v="1"/>
    <x v="1"/>
    <x v="5"/>
    <x v="5"/>
  </r>
  <r>
    <x v="0"/>
    <s v="Crypto Ballot: Safeguarding democracy with Blockchain Voting"/>
    <x v="0"/>
    <x v="0"/>
    <x v="0"/>
    <x v="0"/>
    <x v="0"/>
    <x v="0"/>
    <x v="0"/>
    <x v="0"/>
    <x v="0"/>
    <x v="0"/>
    <x v="0"/>
    <x v="0"/>
    <x v="0"/>
  </r>
  <r>
    <x v="0"/>
    <s v="Cybersecurity and Electoral Processes. An Analysis of Block Chain Enabled Biometric Voter System and Risk Control in Kenya's 2022 Electoral Process and the United States Election System Infrastructure."/>
    <x v="1"/>
    <x v="0"/>
    <x v="0"/>
    <x v="0"/>
    <x v="2"/>
    <x v="1"/>
    <x v="0"/>
    <x v="0"/>
    <x v="1"/>
    <x v="2"/>
    <x v="0"/>
    <x v="8"/>
    <x v="8"/>
  </r>
  <r>
    <x v="1"/>
    <s v="d-BAEV: Distributed Blockchain-Based Anonymous Electronic Voting"/>
    <x v="1"/>
    <x v="0"/>
    <x v="0"/>
    <x v="1"/>
    <x v="1"/>
    <x v="0"/>
    <x v="1"/>
    <x v="1"/>
    <x v="1"/>
    <x v="2"/>
    <x v="1"/>
    <x v="3"/>
    <x v="3"/>
  </r>
  <r>
    <x v="0"/>
    <s v="DBE-voting: A Privacy-Preserving and Auditable Blockchain-Based E-Voting System"/>
    <x v="1"/>
    <x v="0"/>
    <x v="0"/>
    <x v="1"/>
    <x v="1"/>
    <x v="0"/>
    <x v="1"/>
    <x v="1"/>
    <x v="1"/>
    <x v="2"/>
    <x v="1"/>
    <x v="3"/>
    <x v="3"/>
  </r>
  <r>
    <x v="0"/>
    <s v="Decentralised Blockchain-Based Framework for Securing eVoting System"/>
    <x v="1"/>
    <x v="0"/>
    <x v="0"/>
    <x v="0"/>
    <x v="0"/>
    <x v="1"/>
    <x v="0"/>
    <x v="0"/>
    <x v="0"/>
    <x v="1"/>
    <x v="0"/>
    <x v="0"/>
    <x v="0"/>
  </r>
  <r>
    <x v="0"/>
    <s v="Decentralized and Automated Online Voting System using Blockchain Technology"/>
    <x v="1"/>
    <x v="0"/>
    <x v="0"/>
    <x v="0"/>
    <x v="0"/>
    <x v="0"/>
    <x v="0"/>
    <x v="0"/>
    <x v="0"/>
    <x v="1"/>
    <x v="0"/>
    <x v="8"/>
    <x v="8"/>
  </r>
  <r>
    <x v="0"/>
    <s v="Decentralized and Incentivized Voting System with Web3 Technology Ensuring Anonymity and Preventing Double Voting"/>
    <x v="1"/>
    <x v="0"/>
    <x v="0"/>
    <x v="1"/>
    <x v="1"/>
    <x v="0"/>
    <x v="1"/>
    <x v="1"/>
    <x v="1"/>
    <x v="2"/>
    <x v="1"/>
    <x v="3"/>
    <x v="3"/>
  </r>
  <r>
    <x v="0"/>
    <s v="Decentralized and Secure Blockchain-Powered Smart Card-Based Cloud Voting System"/>
    <x v="1"/>
    <x v="0"/>
    <x v="0"/>
    <x v="1"/>
    <x v="0"/>
    <x v="0"/>
    <x v="0"/>
    <x v="0"/>
    <x v="1"/>
    <x v="1"/>
    <x v="1"/>
    <x v="5"/>
    <x v="5"/>
  </r>
  <r>
    <x v="0"/>
    <s v="Decentralized and Secured Voting System with Blockchain Technology"/>
    <x v="2"/>
    <x v="0"/>
    <x v="0"/>
    <x v="0"/>
    <x v="0"/>
    <x v="0"/>
    <x v="0"/>
    <x v="0"/>
    <x v="0"/>
    <x v="1"/>
    <x v="0"/>
    <x v="8"/>
    <x v="8"/>
  </r>
  <r>
    <x v="0"/>
    <s v="Decentralized Based E-Voting System Using Blockchain Technology"/>
    <x v="0"/>
    <x v="0"/>
    <x v="0"/>
    <x v="0"/>
    <x v="0"/>
    <x v="0"/>
    <x v="0"/>
    <x v="0"/>
    <x v="0"/>
    <x v="0"/>
    <x v="0"/>
    <x v="0"/>
    <x v="0"/>
  </r>
  <r>
    <x v="0"/>
    <s v="Decentralized Blockchain based Online Voting System with Biometric Authentication"/>
    <x v="1"/>
    <x v="0"/>
    <x v="0"/>
    <x v="1"/>
    <x v="0"/>
    <x v="0"/>
    <x v="0"/>
    <x v="0"/>
    <x v="0"/>
    <x v="1"/>
    <x v="1"/>
    <x v="6"/>
    <x v="6"/>
  </r>
  <r>
    <x v="0"/>
    <s v="Decentralized electronic voting system using Hyperledger Fabric"/>
    <x v="2"/>
    <x v="0"/>
    <x v="0"/>
    <x v="1"/>
    <x v="1"/>
    <x v="0"/>
    <x v="1"/>
    <x v="1"/>
    <x v="1"/>
    <x v="1"/>
    <x v="1"/>
    <x v="2"/>
    <x v="2"/>
  </r>
  <r>
    <x v="0"/>
    <s v="Decentralized Online Voting System using Blockchain"/>
    <x v="2"/>
    <x v="0"/>
    <x v="0"/>
    <x v="0"/>
    <x v="0"/>
    <x v="0"/>
    <x v="0"/>
    <x v="0"/>
    <x v="0"/>
    <x v="0"/>
    <x v="0"/>
    <x v="0"/>
    <x v="0"/>
  </r>
  <r>
    <x v="3"/>
    <s v="Decentralized universally verifiable stake voting system with perfect privacy"/>
    <x v="3"/>
    <x v="0"/>
    <x v="0"/>
    <x v="1"/>
    <x v="1"/>
    <x v="0"/>
    <x v="1"/>
    <x v="1"/>
    <x v="1"/>
    <x v="1"/>
    <x v="1"/>
    <x v="2"/>
    <x v="2"/>
  </r>
  <r>
    <x v="0"/>
    <s v="Decentralizing Democracy: Secure and Transparent E-Voting Systems with Blockchain Technology in the Context of Palestine"/>
    <x v="0"/>
    <x v="0"/>
    <x v="0"/>
    <x v="1"/>
    <x v="1"/>
    <x v="0"/>
    <x v="1"/>
    <x v="0"/>
    <x v="1"/>
    <x v="1"/>
    <x v="1"/>
    <x v="1"/>
    <x v="1"/>
  </r>
  <r>
    <x v="0"/>
    <s v="DemocracyGuard: Blockchain-based secure voting framework for digital democracy"/>
    <x v="3"/>
    <x v="0"/>
    <x v="0"/>
    <x v="1"/>
    <x v="1"/>
    <x v="0"/>
    <x v="1"/>
    <x v="1"/>
    <x v="1"/>
    <x v="2"/>
    <x v="1"/>
    <x v="3"/>
    <x v="3"/>
  </r>
  <r>
    <x v="0"/>
    <s v="Deploying Electronic Voting System Use-case on Ethereum Public Blockchain"/>
    <x v="2"/>
    <x v="0"/>
    <x v="0"/>
    <x v="1"/>
    <x v="1"/>
    <x v="0"/>
    <x v="0"/>
    <x v="0"/>
    <x v="0"/>
    <x v="1"/>
    <x v="0"/>
    <x v="6"/>
    <x v="6"/>
  </r>
  <r>
    <x v="0"/>
    <s v="Design and Development of Block Chain Technology Based Small Scale Institutional Voting System"/>
    <x v="0"/>
    <x v="0"/>
    <x v="0"/>
    <x v="1"/>
    <x v="1"/>
    <x v="0"/>
    <x v="0"/>
    <x v="0"/>
    <x v="0"/>
    <x v="1"/>
    <x v="0"/>
    <x v="6"/>
    <x v="6"/>
  </r>
  <r>
    <x v="0"/>
    <s v="Design And Implementation Of A Block Chain Enabled E-Voting With IoT"/>
    <x v="1"/>
    <x v="0"/>
    <x v="0"/>
    <x v="1"/>
    <x v="1"/>
    <x v="0"/>
    <x v="1"/>
    <x v="1"/>
    <x v="1"/>
    <x v="1"/>
    <x v="1"/>
    <x v="2"/>
    <x v="2"/>
  </r>
  <r>
    <x v="0"/>
    <s v="Design and Implementation of a Blockchain-based e-Voting system by using the Algorand platform"/>
    <x v="1"/>
    <x v="0"/>
    <x v="0"/>
    <x v="1"/>
    <x v="1"/>
    <x v="1"/>
    <x v="0"/>
    <x v="0"/>
    <x v="0"/>
    <x v="1"/>
    <x v="1"/>
    <x v="6"/>
    <x v="6"/>
  </r>
  <r>
    <x v="0"/>
    <s v="Design and Implementation of a Secure and Transparent E-Voting System Using Blockchain Technology and Hybrid Encryption; the case of Africa"/>
    <x v="0"/>
    <x v="0"/>
    <x v="0"/>
    <x v="1"/>
    <x v="1"/>
    <x v="0"/>
    <x v="1"/>
    <x v="1"/>
    <x v="1"/>
    <x v="2"/>
    <x v="1"/>
    <x v="3"/>
    <x v="3"/>
  </r>
  <r>
    <x v="0"/>
    <s v="Design and Implementation of Blockchain-based Anonymous Electronic Voting System"/>
    <x v="1"/>
    <x v="0"/>
    <x v="0"/>
    <x v="1"/>
    <x v="1"/>
    <x v="0"/>
    <x v="1"/>
    <x v="1"/>
    <x v="1"/>
    <x v="1"/>
    <x v="1"/>
    <x v="2"/>
    <x v="2"/>
  </r>
  <r>
    <x v="0"/>
    <s v="Design and Implementation of Verifiable Blockchain-Based e-voting System"/>
    <x v="1"/>
    <x v="0"/>
    <x v="0"/>
    <x v="1"/>
    <x v="1"/>
    <x v="0"/>
    <x v="1"/>
    <x v="1"/>
    <x v="1"/>
    <x v="1"/>
    <x v="1"/>
    <x v="2"/>
    <x v="2"/>
  </r>
  <r>
    <x v="0"/>
    <s v="Design of a Novel Side Chaining Model for Improving the Performance of Security Aware E-Voting Applications"/>
    <x v="1"/>
    <x v="0"/>
    <x v="0"/>
    <x v="1"/>
    <x v="1"/>
    <x v="2"/>
    <x v="0"/>
    <x v="0"/>
    <x v="0"/>
    <x v="1"/>
    <x v="1"/>
    <x v="4"/>
    <x v="4"/>
  </r>
  <r>
    <x v="0"/>
    <s v="Design of a Secure Blockchain Based Privacy Preserving Electronic Voting System"/>
    <x v="2"/>
    <x v="0"/>
    <x v="0"/>
    <x v="1"/>
    <x v="1"/>
    <x v="0"/>
    <x v="0"/>
    <x v="0"/>
    <x v="1"/>
    <x v="1"/>
    <x v="1"/>
    <x v="7"/>
    <x v="7"/>
  </r>
  <r>
    <x v="0"/>
    <s v="Design of a Secured and Trusted E-Voting System Using Blockchain Technology"/>
    <x v="0"/>
    <x v="0"/>
    <x v="0"/>
    <x v="1"/>
    <x v="1"/>
    <x v="0"/>
    <x v="0"/>
    <x v="0"/>
    <x v="0"/>
    <x v="1"/>
    <x v="1"/>
    <x v="5"/>
    <x v="5"/>
  </r>
  <r>
    <x v="0"/>
    <s v="Design of Blockchain-based Secured Election Voting System"/>
    <x v="0"/>
    <x v="0"/>
    <x v="0"/>
    <x v="1"/>
    <x v="1"/>
    <x v="0"/>
    <x v="1"/>
    <x v="1"/>
    <x v="1"/>
    <x v="1"/>
    <x v="1"/>
    <x v="2"/>
    <x v="2"/>
  </r>
  <r>
    <x v="0"/>
    <s v="Designing a Blockchain-Enabled Methodology for Secure Online Voting System"/>
    <x v="1"/>
    <x v="0"/>
    <x v="0"/>
    <x v="1"/>
    <x v="1"/>
    <x v="1"/>
    <x v="0"/>
    <x v="0"/>
    <x v="0"/>
    <x v="1"/>
    <x v="1"/>
    <x v="6"/>
    <x v="6"/>
  </r>
  <r>
    <x v="0"/>
    <s v="Designing a Secure E Voting System Using Blockchain with Efficient Smart Contract and Consensus Mechanism"/>
    <x v="1"/>
    <x v="0"/>
    <x v="0"/>
    <x v="1"/>
    <x v="0"/>
    <x v="1"/>
    <x v="0"/>
    <x v="0"/>
    <x v="0"/>
    <x v="1"/>
    <x v="1"/>
    <x v="4"/>
    <x v="4"/>
  </r>
  <r>
    <x v="0"/>
    <s v="Designing A Secure Large Scale E -Voting System Leveraging Sharding Blockchain with Interoperability Protocol and Consensus Mechanism"/>
    <x v="0"/>
    <x v="0"/>
    <x v="0"/>
    <x v="1"/>
    <x v="1"/>
    <x v="0"/>
    <x v="0"/>
    <x v="0"/>
    <x v="0"/>
    <x v="1"/>
    <x v="1"/>
    <x v="5"/>
    <x v="5"/>
  </r>
  <r>
    <x v="0"/>
    <s v="Designing an E-Voting Framework Using Blockchain Technology: A Case Study of Oman"/>
    <x v="2"/>
    <x v="0"/>
    <x v="0"/>
    <x v="1"/>
    <x v="0"/>
    <x v="2"/>
    <x v="2"/>
    <x v="2"/>
    <x v="0"/>
    <x v="2"/>
    <x v="1"/>
    <x v="0"/>
    <x v="0"/>
  </r>
  <r>
    <x v="0"/>
    <s v="Designing an E-Voting Framework Using Blockchain: A Secure and Transparent Attendance Approach"/>
    <x v="1"/>
    <x v="0"/>
    <x v="0"/>
    <x v="1"/>
    <x v="0"/>
    <x v="1"/>
    <x v="2"/>
    <x v="2"/>
    <x v="0"/>
    <x v="1"/>
    <x v="1"/>
    <x v="0"/>
    <x v="0"/>
  </r>
  <r>
    <x v="0"/>
    <s v="Development and Performance Evaluation of a Blockchain Associated E-Voting System in IoT-Enabled Smart-Cities"/>
    <x v="2"/>
    <x v="0"/>
    <x v="0"/>
    <x v="1"/>
    <x v="1"/>
    <x v="0"/>
    <x v="1"/>
    <x v="0"/>
    <x v="1"/>
    <x v="1"/>
    <x v="1"/>
    <x v="1"/>
    <x v="1"/>
  </r>
  <r>
    <x v="0"/>
    <s v="Development of a Blockchain-Based Online Secret Electronic Voting System"/>
    <x v="2"/>
    <x v="0"/>
    <x v="0"/>
    <x v="1"/>
    <x v="1"/>
    <x v="0"/>
    <x v="1"/>
    <x v="1"/>
    <x v="1"/>
    <x v="2"/>
    <x v="1"/>
    <x v="3"/>
    <x v="3"/>
  </r>
  <r>
    <x v="0"/>
    <s v="Development of Blockchain-based e-Voting System: Requirements, Design and Security Perspective"/>
    <x v="2"/>
    <x v="0"/>
    <x v="0"/>
    <x v="0"/>
    <x v="0"/>
    <x v="0"/>
    <x v="0"/>
    <x v="0"/>
    <x v="0"/>
    <x v="1"/>
    <x v="1"/>
    <x v="4"/>
    <x v="4"/>
  </r>
  <r>
    <x v="0"/>
    <s v="Digital Democratic Elections: Leveraging Blockchain for Government Voting"/>
    <x v="1"/>
    <x v="0"/>
    <x v="0"/>
    <x v="1"/>
    <x v="1"/>
    <x v="1"/>
    <x v="0"/>
    <x v="0"/>
    <x v="0"/>
    <x v="1"/>
    <x v="1"/>
    <x v="6"/>
    <x v="6"/>
  </r>
  <r>
    <x v="0"/>
    <s v="Digital Forensic Readiness Model for Internet Voting"/>
    <x v="1"/>
    <x v="1"/>
    <x v="0"/>
    <x v="0"/>
    <x v="0"/>
    <x v="1"/>
    <x v="0"/>
    <x v="0"/>
    <x v="0"/>
    <x v="2"/>
    <x v="0"/>
    <x v="0"/>
    <x v="0"/>
  </r>
  <r>
    <x v="0"/>
    <s v="Digital Voting with Blockchain using Interplanetary File System and Practical Byzantine Fault Tolerance"/>
    <x v="0"/>
    <x v="0"/>
    <x v="0"/>
    <x v="0"/>
    <x v="1"/>
    <x v="0"/>
    <x v="0"/>
    <x v="0"/>
    <x v="0"/>
    <x v="1"/>
    <x v="1"/>
    <x v="6"/>
    <x v="6"/>
  </r>
  <r>
    <x v="0"/>
    <s v="Dispute-Free Scalable Open Vote Network Using zk-SNARKs"/>
    <x v="1"/>
    <x v="0"/>
    <x v="0"/>
    <x v="1"/>
    <x v="1"/>
    <x v="0"/>
    <x v="1"/>
    <x v="0"/>
    <x v="1"/>
    <x v="1"/>
    <x v="1"/>
    <x v="1"/>
    <x v="1"/>
  </r>
  <r>
    <x v="0"/>
    <s v="Distributed-Ledger-Based Blockchain Technology for Reliable Electronic Voting System with Statistical Analysis"/>
    <x v="2"/>
    <x v="0"/>
    <x v="0"/>
    <x v="1"/>
    <x v="1"/>
    <x v="0"/>
    <x v="1"/>
    <x v="1"/>
    <x v="1"/>
    <x v="2"/>
    <x v="1"/>
    <x v="3"/>
    <x v="3"/>
  </r>
  <r>
    <x v="0"/>
    <s v="DVTChain: A blockchain-based decentralized mechanism to ensure the security of digital voting system voting system"/>
    <x v="2"/>
    <x v="0"/>
    <x v="0"/>
    <x v="1"/>
    <x v="1"/>
    <x v="0"/>
    <x v="1"/>
    <x v="0"/>
    <x v="1"/>
    <x v="2"/>
    <x v="1"/>
    <x v="2"/>
    <x v="2"/>
  </r>
  <r>
    <x v="0"/>
    <s v="E - Voting Using Blockchain"/>
    <x v="1"/>
    <x v="0"/>
    <x v="0"/>
    <x v="0"/>
    <x v="1"/>
    <x v="1"/>
    <x v="0"/>
    <x v="0"/>
    <x v="0"/>
    <x v="1"/>
    <x v="0"/>
    <x v="8"/>
    <x v="8"/>
  </r>
  <r>
    <x v="0"/>
    <s v="EASY E-VOTE: An Ethereum-based Voting System using IPFS and MetaMask for Student Government Election"/>
    <x v="1"/>
    <x v="0"/>
    <x v="0"/>
    <x v="1"/>
    <x v="1"/>
    <x v="0"/>
    <x v="1"/>
    <x v="1"/>
    <x v="1"/>
    <x v="1"/>
    <x v="0"/>
    <x v="1"/>
    <x v="1"/>
  </r>
  <r>
    <x v="0"/>
    <s v="ECC-EXONUM-eVOTING: A Novel Signature-Based e-Voting Scheme Using Blockchain and Zero Knowledge Property"/>
    <x v="0"/>
    <x v="0"/>
    <x v="0"/>
    <x v="1"/>
    <x v="1"/>
    <x v="1"/>
    <x v="1"/>
    <x v="1"/>
    <x v="1"/>
    <x v="1"/>
    <x v="1"/>
    <x v="1"/>
    <x v="1"/>
  </r>
  <r>
    <x v="1"/>
    <s v="Effective E-Voting Mechanism Using Blockchain and IOT"/>
    <x v="0"/>
    <x v="0"/>
    <x v="0"/>
    <x v="0"/>
    <x v="0"/>
    <x v="1"/>
    <x v="0"/>
    <x v="0"/>
    <x v="0"/>
    <x v="1"/>
    <x v="0"/>
    <x v="0"/>
    <x v="0"/>
  </r>
  <r>
    <x v="2"/>
    <s v="ElectAnon: A Blockchain-based, Anonymous, Robust, and Scalable Ranked-choice Voting Protocol"/>
    <x v="1"/>
    <x v="0"/>
    <x v="0"/>
    <x v="1"/>
    <x v="1"/>
    <x v="0"/>
    <x v="1"/>
    <x v="1"/>
    <x v="1"/>
    <x v="2"/>
    <x v="1"/>
    <x v="3"/>
    <x v="3"/>
  </r>
  <r>
    <x v="0"/>
    <s v="Electronic Matadan: Blockchain Based E-Voting System"/>
    <x v="1"/>
    <x v="0"/>
    <x v="0"/>
    <x v="0"/>
    <x v="0"/>
    <x v="0"/>
    <x v="0"/>
    <x v="0"/>
    <x v="0"/>
    <x v="0"/>
    <x v="0"/>
    <x v="0"/>
    <x v="0"/>
  </r>
  <r>
    <x v="0"/>
    <s v="Electronic Voting Scheme Based on Blockchain and SM2 Cryptographic Algorithm Zero-Knowledge Proof"/>
    <x v="2"/>
    <x v="0"/>
    <x v="0"/>
    <x v="1"/>
    <x v="1"/>
    <x v="1"/>
    <x v="1"/>
    <x v="1"/>
    <x v="1"/>
    <x v="2"/>
    <x v="1"/>
    <x v="2"/>
    <x v="2"/>
  </r>
  <r>
    <x v="0"/>
    <s v="Electronic Voting System Based on the Blockchain Technology"/>
    <x v="1"/>
    <x v="0"/>
    <x v="0"/>
    <x v="0"/>
    <x v="0"/>
    <x v="1"/>
    <x v="0"/>
    <x v="0"/>
    <x v="0"/>
    <x v="1"/>
    <x v="0"/>
    <x v="0"/>
    <x v="0"/>
  </r>
  <r>
    <x v="0"/>
    <s v="Electronic Voting System Using an Enterprise Blockchain"/>
    <x v="2"/>
    <x v="0"/>
    <x v="0"/>
    <x v="1"/>
    <x v="1"/>
    <x v="1"/>
    <x v="0"/>
    <x v="0"/>
    <x v="1"/>
    <x v="1"/>
    <x v="1"/>
    <x v="5"/>
    <x v="5"/>
  </r>
  <r>
    <x v="0"/>
    <s v="Electronic Voting System using Blockchain and Machine Learning"/>
    <x v="0"/>
    <x v="0"/>
    <x v="0"/>
    <x v="1"/>
    <x v="1"/>
    <x v="0"/>
    <x v="0"/>
    <x v="0"/>
    <x v="1"/>
    <x v="1"/>
    <x v="1"/>
    <x v="7"/>
    <x v="7"/>
  </r>
  <r>
    <x v="0"/>
    <s v="Electronic Voting System using Blockchain Technology"/>
    <x v="1"/>
    <x v="0"/>
    <x v="0"/>
    <x v="1"/>
    <x v="1"/>
    <x v="0"/>
    <x v="1"/>
    <x v="1"/>
    <x v="1"/>
    <x v="2"/>
    <x v="1"/>
    <x v="3"/>
    <x v="3"/>
  </r>
  <r>
    <x v="0"/>
    <s v="E-Matdaan: A Blockchain based Decentralized E-Voting System"/>
    <x v="2"/>
    <x v="0"/>
    <x v="0"/>
    <x v="0"/>
    <x v="1"/>
    <x v="0"/>
    <x v="0"/>
    <x v="0"/>
    <x v="0"/>
    <x v="0"/>
    <x v="0"/>
    <x v="8"/>
    <x v="8"/>
  </r>
  <r>
    <x v="1"/>
    <s v="Embedded C Based Smart Voting System With Biometric"/>
    <x v="0"/>
    <x v="0"/>
    <x v="0"/>
    <x v="0"/>
    <x v="0"/>
    <x v="0"/>
    <x v="0"/>
    <x v="0"/>
    <x v="0"/>
    <x v="1"/>
    <x v="0"/>
    <x v="8"/>
    <x v="8"/>
  </r>
  <r>
    <x v="0"/>
    <s v="Empowering Secure and Cost-Efficient Blockchain Electronic Voting by Optimized ZK-SNARK Algorithm"/>
    <x v="1"/>
    <x v="0"/>
    <x v="0"/>
    <x v="1"/>
    <x v="1"/>
    <x v="1"/>
    <x v="0"/>
    <x v="0"/>
    <x v="0"/>
    <x v="1"/>
    <x v="1"/>
    <x v="6"/>
    <x v="6"/>
  </r>
  <r>
    <x v="0"/>
    <s v="Enabling Data Security in Electronic Voting System Using Blockchain"/>
    <x v="2"/>
    <x v="0"/>
    <x v="0"/>
    <x v="0"/>
    <x v="0"/>
    <x v="0"/>
    <x v="0"/>
    <x v="0"/>
    <x v="0"/>
    <x v="1"/>
    <x v="0"/>
    <x v="8"/>
    <x v="8"/>
  </r>
  <r>
    <x v="0"/>
    <s v="End to end secure e-voting using blockchain &amp; quantum key distribution"/>
    <x v="1"/>
    <x v="0"/>
    <x v="0"/>
    <x v="1"/>
    <x v="0"/>
    <x v="1"/>
    <x v="0"/>
    <x v="0"/>
    <x v="1"/>
    <x v="1"/>
    <x v="1"/>
    <x v="6"/>
    <x v="6"/>
  </r>
  <r>
    <x v="0"/>
    <s v="Enhancing Election Security Through Blockchain: An In-Depth Study of Encrypted NFTs and Smart Contracts"/>
    <x v="3"/>
    <x v="0"/>
    <x v="0"/>
    <x v="1"/>
    <x v="1"/>
    <x v="1"/>
    <x v="0"/>
    <x v="0"/>
    <x v="1"/>
    <x v="1"/>
    <x v="1"/>
    <x v="5"/>
    <x v="5"/>
  </r>
  <r>
    <x v="0"/>
    <s v="Enhancing Electoral Integrity: A Comprehensive Study of Blockchain-Enabled Voting on EVM Platforms"/>
    <x v="0"/>
    <x v="0"/>
    <x v="0"/>
    <x v="1"/>
    <x v="1"/>
    <x v="1"/>
    <x v="0"/>
    <x v="0"/>
    <x v="1"/>
    <x v="1"/>
    <x v="1"/>
    <x v="5"/>
    <x v="5"/>
  </r>
  <r>
    <x v="0"/>
    <s v="Enhancing Electoral Integrity: A Hybrid Blockchain-Based E-Voting System with Deep Learning and Post-quantum Cryptography"/>
    <x v="3"/>
    <x v="0"/>
    <x v="0"/>
    <x v="1"/>
    <x v="1"/>
    <x v="0"/>
    <x v="0"/>
    <x v="0"/>
    <x v="1"/>
    <x v="1"/>
    <x v="1"/>
    <x v="7"/>
    <x v="7"/>
  </r>
  <r>
    <x v="0"/>
    <s v="Enhancing E-Voting Security with Blockchain-Backed Decentralized Authorization"/>
    <x v="1"/>
    <x v="0"/>
    <x v="0"/>
    <x v="1"/>
    <x v="1"/>
    <x v="0"/>
    <x v="0"/>
    <x v="0"/>
    <x v="1"/>
    <x v="1"/>
    <x v="1"/>
    <x v="7"/>
    <x v="7"/>
  </r>
  <r>
    <x v="0"/>
    <s v="Enhancing E-Voting Security with Quantum-Resistant Encryption: A Blockchain-Based Approach Utilizing Elliptic Curve Diffie–Hellman and Decentralized Storage"/>
    <x v="1"/>
    <x v="0"/>
    <x v="0"/>
    <x v="1"/>
    <x v="1"/>
    <x v="0"/>
    <x v="0"/>
    <x v="0"/>
    <x v="1"/>
    <x v="1"/>
    <x v="1"/>
    <x v="7"/>
    <x v="7"/>
  </r>
  <r>
    <x v="0"/>
    <s v="Enhancing Security and Scalability in Electronic Voting Through Privacy-Preserving Cryptography and Efficient Data Structures"/>
    <x v="0"/>
    <x v="0"/>
    <x v="0"/>
    <x v="1"/>
    <x v="1"/>
    <x v="1"/>
    <x v="0"/>
    <x v="0"/>
    <x v="1"/>
    <x v="1"/>
    <x v="1"/>
    <x v="5"/>
    <x v="5"/>
  </r>
  <r>
    <x v="0"/>
    <s v="Enhancing Security and Transparency in Online Voting through Blockchain Decentralization"/>
    <x v="0"/>
    <x v="0"/>
    <x v="0"/>
    <x v="0"/>
    <x v="0"/>
    <x v="1"/>
    <x v="0"/>
    <x v="0"/>
    <x v="1"/>
    <x v="1"/>
    <x v="1"/>
    <x v="4"/>
    <x v="4"/>
  </r>
  <r>
    <x v="0"/>
    <s v="Enhancing the Protection of Information in Digital Voting Using Application of Block Chain Technology"/>
    <x v="1"/>
    <x v="0"/>
    <x v="0"/>
    <x v="0"/>
    <x v="0"/>
    <x v="0"/>
    <x v="0"/>
    <x v="0"/>
    <x v="0"/>
    <x v="1"/>
    <x v="0"/>
    <x v="8"/>
    <x v="8"/>
  </r>
  <r>
    <x v="0"/>
    <s v="Enhancing Trustworthiness and Interoperability of Electronic Voting Systems through Blockchain Bridges"/>
    <x v="1"/>
    <x v="0"/>
    <x v="0"/>
    <x v="1"/>
    <x v="1"/>
    <x v="1"/>
    <x v="0"/>
    <x v="0"/>
    <x v="1"/>
    <x v="1"/>
    <x v="1"/>
    <x v="5"/>
    <x v="5"/>
  </r>
  <r>
    <x v="0"/>
    <s v="EOS Blockchain-Based Electronic Voting System"/>
    <x v="0"/>
    <x v="0"/>
    <x v="0"/>
    <x v="1"/>
    <x v="1"/>
    <x v="0"/>
    <x v="0"/>
    <x v="0"/>
    <x v="1"/>
    <x v="1"/>
    <x v="1"/>
    <x v="7"/>
    <x v="7"/>
  </r>
  <r>
    <x v="0"/>
    <s v="Ether Vote: Revolutionizing Elections with Blockchain-Powered Electronic Voting System"/>
    <x v="1"/>
    <x v="0"/>
    <x v="0"/>
    <x v="1"/>
    <x v="0"/>
    <x v="0"/>
    <x v="0"/>
    <x v="0"/>
    <x v="1"/>
    <x v="1"/>
    <x v="1"/>
    <x v="5"/>
    <x v="5"/>
  </r>
  <r>
    <x v="0"/>
    <s v="Ethereum Blockchain Based e-voting System for Jordan Parliament Elections"/>
    <x v="1"/>
    <x v="0"/>
    <x v="0"/>
    <x v="1"/>
    <x v="1"/>
    <x v="0"/>
    <x v="1"/>
    <x v="0"/>
    <x v="1"/>
    <x v="2"/>
    <x v="1"/>
    <x v="2"/>
    <x v="2"/>
  </r>
  <r>
    <x v="0"/>
    <s v="EtherVote: a secure smart contract-based e-voting system"/>
    <x v="3"/>
    <x v="0"/>
    <x v="0"/>
    <x v="1"/>
    <x v="1"/>
    <x v="0"/>
    <x v="1"/>
    <x v="1"/>
    <x v="1"/>
    <x v="2"/>
    <x v="1"/>
    <x v="3"/>
    <x v="3"/>
  </r>
  <r>
    <x v="0"/>
    <s v="Evaluating the Public Perception of a Blockchain-Based Election"/>
    <x v="1"/>
    <x v="0"/>
    <x v="0"/>
    <x v="1"/>
    <x v="0"/>
    <x v="1"/>
    <x v="1"/>
    <x v="1"/>
    <x v="0"/>
    <x v="1"/>
    <x v="1"/>
    <x v="5"/>
    <x v="5"/>
  </r>
  <r>
    <x v="0"/>
    <s v="Evaluating the Security Impact of Face Recognition and IoT-Enabled Blockchain on Electronic Voting Machines"/>
    <x v="0"/>
    <x v="0"/>
    <x v="0"/>
    <x v="1"/>
    <x v="1"/>
    <x v="0"/>
    <x v="1"/>
    <x v="0"/>
    <x v="1"/>
    <x v="2"/>
    <x v="1"/>
    <x v="2"/>
    <x v="2"/>
  </r>
  <r>
    <x v="0"/>
    <s v="EVB - Electronic Voting System Based on Blockchain Technology"/>
    <x v="1"/>
    <x v="0"/>
    <x v="0"/>
    <x v="1"/>
    <x v="1"/>
    <x v="0"/>
    <x v="1"/>
    <x v="1"/>
    <x v="1"/>
    <x v="1"/>
    <x v="1"/>
    <x v="2"/>
    <x v="2"/>
  </r>
  <r>
    <x v="0"/>
    <s v="EVOTE: A Decentralized Blockchain - Based Electoral Platformfor Upcoming Elections"/>
    <x v="0"/>
    <x v="0"/>
    <x v="0"/>
    <x v="0"/>
    <x v="1"/>
    <x v="0"/>
    <x v="0"/>
    <x v="0"/>
    <x v="0"/>
    <x v="0"/>
    <x v="1"/>
    <x v="4"/>
    <x v="4"/>
  </r>
  <r>
    <x v="0"/>
    <s v="E-voting and E-recapitulation System Using Smart Cards and Smart Contracts on the Ethereum Blockchain"/>
    <x v="0"/>
    <x v="0"/>
    <x v="0"/>
    <x v="1"/>
    <x v="1"/>
    <x v="0"/>
    <x v="1"/>
    <x v="0"/>
    <x v="0"/>
    <x v="1"/>
    <x v="1"/>
    <x v="7"/>
    <x v="7"/>
  </r>
  <r>
    <x v="0"/>
    <s v="E-Voting Based Blockchain Mechanism Using Feature Selection Based Machine Learning"/>
    <x v="0"/>
    <x v="0"/>
    <x v="0"/>
    <x v="1"/>
    <x v="0"/>
    <x v="1"/>
    <x v="1"/>
    <x v="1"/>
    <x v="0"/>
    <x v="0"/>
    <x v="1"/>
    <x v="6"/>
    <x v="6"/>
  </r>
  <r>
    <x v="0"/>
    <s v="E-Voting System Based on Blockchain for Enhanced University Elections"/>
    <x v="3"/>
    <x v="0"/>
    <x v="0"/>
    <x v="1"/>
    <x v="1"/>
    <x v="0"/>
    <x v="1"/>
    <x v="1"/>
    <x v="1"/>
    <x v="2"/>
    <x v="1"/>
    <x v="3"/>
    <x v="3"/>
  </r>
  <r>
    <x v="0"/>
    <s v="E-Voting System Improvised by Blockchain Technology: A Case Study"/>
    <x v="1"/>
    <x v="0"/>
    <x v="0"/>
    <x v="0"/>
    <x v="0"/>
    <x v="1"/>
    <x v="0"/>
    <x v="0"/>
    <x v="0"/>
    <x v="0"/>
    <x v="1"/>
    <x v="0"/>
    <x v="0"/>
  </r>
  <r>
    <x v="0"/>
    <s v="E-Voting System Using Blockchain and Homomorphic Encryption"/>
    <x v="2"/>
    <x v="0"/>
    <x v="0"/>
    <x v="1"/>
    <x v="1"/>
    <x v="0"/>
    <x v="1"/>
    <x v="0"/>
    <x v="0"/>
    <x v="1"/>
    <x v="1"/>
    <x v="7"/>
    <x v="7"/>
  </r>
  <r>
    <x v="0"/>
    <s v="E-Voting System Using Blockchain Technology"/>
    <x v="2"/>
    <x v="0"/>
    <x v="1"/>
    <x v="0"/>
    <x v="0"/>
    <x v="0"/>
    <x v="0"/>
    <x v="0"/>
    <x v="0"/>
    <x v="1"/>
    <x v="0"/>
    <x v="0"/>
    <x v="0"/>
  </r>
  <r>
    <x v="0"/>
    <s v="E-voting system using cloud-based hybrid blockchain technology"/>
    <x v="0"/>
    <x v="0"/>
    <x v="0"/>
    <x v="1"/>
    <x v="1"/>
    <x v="0"/>
    <x v="1"/>
    <x v="1"/>
    <x v="1"/>
    <x v="1"/>
    <x v="1"/>
    <x v="2"/>
    <x v="2"/>
  </r>
  <r>
    <x v="0"/>
    <s v="E-Voting System Using Solana Blockchain"/>
    <x v="2"/>
    <x v="0"/>
    <x v="0"/>
    <x v="0"/>
    <x v="0"/>
    <x v="0"/>
    <x v="0"/>
    <x v="0"/>
    <x v="0"/>
    <x v="1"/>
    <x v="0"/>
    <x v="8"/>
    <x v="8"/>
  </r>
  <r>
    <x v="0"/>
    <s v="E-Voting via Upgradable Smart Contracts on Blockchain"/>
    <x v="2"/>
    <x v="0"/>
    <x v="0"/>
    <x v="1"/>
    <x v="1"/>
    <x v="0"/>
    <x v="0"/>
    <x v="0"/>
    <x v="1"/>
    <x v="1"/>
    <x v="1"/>
    <x v="7"/>
    <x v="7"/>
  </r>
  <r>
    <x v="0"/>
    <s v="Exploring blockchain-integrated voting system technologies"/>
    <x v="0"/>
    <x v="0"/>
    <x v="0"/>
    <x v="1"/>
    <x v="0"/>
    <x v="1"/>
    <x v="2"/>
    <x v="0"/>
    <x v="1"/>
    <x v="1"/>
    <x v="1"/>
    <x v="4"/>
    <x v="4"/>
  </r>
  <r>
    <x v="0"/>
    <s v="Exploring the implementation of a Blockchain-Based Election Conducting and Management System (BCECMS) to improve election security and transparency"/>
    <x v="1"/>
    <x v="0"/>
    <x v="0"/>
    <x v="1"/>
    <x v="0"/>
    <x v="1"/>
    <x v="2"/>
    <x v="0"/>
    <x v="1"/>
    <x v="1"/>
    <x v="1"/>
    <x v="4"/>
    <x v="4"/>
  </r>
  <r>
    <x v="0"/>
    <s v="Formal Verification and Implementation of an E-Voting System"/>
    <x v="2"/>
    <x v="0"/>
    <x v="0"/>
    <x v="1"/>
    <x v="1"/>
    <x v="0"/>
    <x v="1"/>
    <x v="1"/>
    <x v="0"/>
    <x v="1"/>
    <x v="1"/>
    <x v="1"/>
    <x v="1"/>
  </r>
  <r>
    <x v="0"/>
    <s v="Formal Verification of Blockchain and IoT-based E-Voting System Using SPIN"/>
    <x v="1"/>
    <x v="0"/>
    <x v="0"/>
    <x v="1"/>
    <x v="1"/>
    <x v="1"/>
    <x v="1"/>
    <x v="1"/>
    <x v="0"/>
    <x v="1"/>
    <x v="1"/>
    <x v="7"/>
    <x v="7"/>
  </r>
  <r>
    <x v="0"/>
    <s v="From Centralized to Decentralized Remote Electronic Voting"/>
    <x v="0"/>
    <x v="0"/>
    <x v="0"/>
    <x v="1"/>
    <x v="0"/>
    <x v="2"/>
    <x v="2"/>
    <x v="2"/>
    <x v="1"/>
    <x v="2"/>
    <x v="1"/>
    <x v="8"/>
    <x v="8"/>
  </r>
  <r>
    <x v="0"/>
    <s v="HAC-Bchain: A Secure and Scalable Blockchain-Shard Based E-Voting System"/>
    <x v="1"/>
    <x v="0"/>
    <x v="0"/>
    <x v="1"/>
    <x v="1"/>
    <x v="0"/>
    <x v="1"/>
    <x v="1"/>
    <x v="1"/>
    <x v="2"/>
    <x v="1"/>
    <x v="3"/>
    <x v="3"/>
  </r>
  <r>
    <x v="0"/>
    <s v="Hybrid Secure Algorithms and Optimal Blockchain to Ensure E-Voting Data Immutability at Cloud"/>
    <x v="1"/>
    <x v="0"/>
    <x v="0"/>
    <x v="0"/>
    <x v="0"/>
    <x v="1"/>
    <x v="0"/>
    <x v="0"/>
    <x v="1"/>
    <x v="1"/>
    <x v="0"/>
    <x v="8"/>
    <x v="8"/>
  </r>
  <r>
    <x v="0"/>
    <s v="Hybrid Voting System Using Blockchain"/>
    <x v="0"/>
    <x v="0"/>
    <x v="0"/>
    <x v="0"/>
    <x v="0"/>
    <x v="1"/>
    <x v="0"/>
    <x v="0"/>
    <x v="1"/>
    <x v="1"/>
    <x v="1"/>
    <x v="4"/>
    <x v="4"/>
  </r>
  <r>
    <x v="0"/>
    <s v="Hyperledger Iroha for a Secure and Efficient Voting System"/>
    <x v="0"/>
    <x v="0"/>
    <x v="0"/>
    <x v="0"/>
    <x v="0"/>
    <x v="1"/>
    <x v="0"/>
    <x v="0"/>
    <x v="1"/>
    <x v="1"/>
    <x v="0"/>
    <x v="8"/>
    <x v="8"/>
  </r>
  <r>
    <x v="1"/>
    <s v="IEEE Standard for a Framework for Use of Distributed Ledger Technology in Security of Electronic Voting (e‐Voting) Systems"/>
    <x v="0"/>
    <x v="0"/>
    <x v="0"/>
    <x v="1"/>
    <x v="0"/>
    <x v="1"/>
    <x v="0"/>
    <x v="0"/>
    <x v="1"/>
    <x v="1"/>
    <x v="1"/>
    <x v="6"/>
    <x v="6"/>
  </r>
  <r>
    <x v="0"/>
    <s v="Implementation and Early Adoption of an Ethereum-Based Electronic Voting System for the Prevention of Fraudulent Voting"/>
    <x v="2"/>
    <x v="0"/>
    <x v="0"/>
    <x v="1"/>
    <x v="1"/>
    <x v="0"/>
    <x v="0"/>
    <x v="1"/>
    <x v="1"/>
    <x v="1"/>
    <x v="1"/>
    <x v="1"/>
    <x v="1"/>
  </r>
  <r>
    <x v="0"/>
    <s v="Implementation of a Distributed Electronic Voting System Using a Blockchain-Based Framework"/>
    <x v="0"/>
    <x v="0"/>
    <x v="0"/>
    <x v="1"/>
    <x v="1"/>
    <x v="0"/>
    <x v="0"/>
    <x v="1"/>
    <x v="0"/>
    <x v="1"/>
    <x v="1"/>
    <x v="7"/>
    <x v="7"/>
  </r>
  <r>
    <x v="0"/>
    <s v="Implementation of an E-voting Prototype using Ethereum Blockchain in Ganache Network"/>
    <x v="2"/>
    <x v="0"/>
    <x v="0"/>
    <x v="0"/>
    <x v="1"/>
    <x v="0"/>
    <x v="0"/>
    <x v="0"/>
    <x v="0"/>
    <x v="0"/>
    <x v="1"/>
    <x v="4"/>
    <x v="4"/>
  </r>
  <r>
    <x v="0"/>
    <s v="Implementation of Blockchain Technology in Custom E-Voting System"/>
    <x v="1"/>
    <x v="0"/>
    <x v="0"/>
    <x v="1"/>
    <x v="0"/>
    <x v="0"/>
    <x v="0"/>
    <x v="0"/>
    <x v="0"/>
    <x v="1"/>
    <x v="1"/>
    <x v="6"/>
    <x v="6"/>
  </r>
  <r>
    <x v="0"/>
    <s v="Implementation of blockchain-based e-voting system"/>
    <x v="0"/>
    <x v="0"/>
    <x v="0"/>
    <x v="1"/>
    <x v="1"/>
    <x v="0"/>
    <x v="0"/>
    <x v="0"/>
    <x v="0"/>
    <x v="1"/>
    <x v="1"/>
    <x v="5"/>
    <x v="5"/>
  </r>
  <r>
    <x v="0"/>
    <s v="Implementation of Highly Secured Electronic Voting System using BlockChain Enabled Technologies"/>
    <x v="0"/>
    <x v="0"/>
    <x v="0"/>
    <x v="1"/>
    <x v="1"/>
    <x v="0"/>
    <x v="0"/>
    <x v="0"/>
    <x v="0"/>
    <x v="1"/>
    <x v="1"/>
    <x v="5"/>
    <x v="5"/>
  </r>
  <r>
    <x v="0"/>
    <s v="IMPLEMENTING A SECURED OFFLINE BLOCKCHAIN BASED ELECTRONIC VOTING SYSTEM"/>
    <x v="2"/>
    <x v="0"/>
    <x v="0"/>
    <x v="1"/>
    <x v="1"/>
    <x v="0"/>
    <x v="0"/>
    <x v="0"/>
    <x v="1"/>
    <x v="1"/>
    <x v="1"/>
    <x v="7"/>
    <x v="7"/>
  </r>
  <r>
    <x v="0"/>
    <s v="Improving the End-to-End Protection in E-Voting Using BVM—Blockchain-Based E-Voting Mechanism"/>
    <x v="3"/>
    <x v="0"/>
    <x v="0"/>
    <x v="1"/>
    <x v="1"/>
    <x v="0"/>
    <x v="1"/>
    <x v="1"/>
    <x v="1"/>
    <x v="2"/>
    <x v="1"/>
    <x v="3"/>
    <x v="3"/>
  </r>
  <r>
    <x v="0"/>
    <s v="Integrating Aadhaar Cards and Blockchain Technology with Smart Contracts to Enable Security in Online Voting"/>
    <x v="0"/>
    <x v="0"/>
    <x v="0"/>
    <x v="0"/>
    <x v="1"/>
    <x v="0"/>
    <x v="0"/>
    <x v="0"/>
    <x v="0"/>
    <x v="1"/>
    <x v="1"/>
    <x v="6"/>
    <x v="6"/>
  </r>
  <r>
    <x v="0"/>
    <s v="Integrating Blockchain and Facial Recognition for a Decentralized and Tamper-Proof Voting System"/>
    <x v="0"/>
    <x v="0"/>
    <x v="0"/>
    <x v="1"/>
    <x v="1"/>
    <x v="0"/>
    <x v="0"/>
    <x v="0"/>
    <x v="1"/>
    <x v="1"/>
    <x v="1"/>
    <x v="7"/>
    <x v="7"/>
  </r>
  <r>
    <x v="0"/>
    <s v="Integrity Assured Digital Voting System by using Blockchain as the Technology"/>
    <x v="2"/>
    <x v="0"/>
    <x v="0"/>
    <x v="1"/>
    <x v="0"/>
    <x v="0"/>
    <x v="0"/>
    <x v="0"/>
    <x v="1"/>
    <x v="1"/>
    <x v="1"/>
    <x v="5"/>
    <x v="5"/>
  </r>
  <r>
    <x v="0"/>
    <s v="Intelligent Gesture-Enhanced Blockchain Voting: A New Era of Secure and Accessible E-Voting"/>
    <x v="0"/>
    <x v="0"/>
    <x v="0"/>
    <x v="1"/>
    <x v="1"/>
    <x v="0"/>
    <x v="1"/>
    <x v="1"/>
    <x v="1"/>
    <x v="1"/>
    <x v="1"/>
    <x v="2"/>
    <x v="2"/>
  </r>
  <r>
    <x v="0"/>
    <s v="Intelligent Online Voting System for Twenty-First Century and Smart Cities 5.0: An Empirical Approach through Blockchain with ML Techniques"/>
    <x v="1"/>
    <x v="0"/>
    <x v="0"/>
    <x v="0"/>
    <x v="0"/>
    <x v="1"/>
    <x v="0"/>
    <x v="0"/>
    <x v="1"/>
    <x v="1"/>
    <x v="1"/>
    <x v="4"/>
    <x v="4"/>
  </r>
  <r>
    <x v="0"/>
    <s v="Iraqi E-Voting System Based on Smart Contract Using Private Blockchain Technology"/>
    <x v="2"/>
    <x v="0"/>
    <x v="0"/>
    <x v="1"/>
    <x v="1"/>
    <x v="0"/>
    <x v="1"/>
    <x v="1"/>
    <x v="1"/>
    <x v="2"/>
    <x v="1"/>
    <x v="3"/>
    <x v="3"/>
  </r>
  <r>
    <x v="0"/>
    <s v="Iraqi Paradigm E-Voting System Based on Hyperledger Fabric Blockchain Platform"/>
    <x v="2"/>
    <x v="0"/>
    <x v="0"/>
    <x v="1"/>
    <x v="1"/>
    <x v="0"/>
    <x v="1"/>
    <x v="1"/>
    <x v="1"/>
    <x v="2"/>
    <x v="1"/>
    <x v="3"/>
    <x v="3"/>
  </r>
  <r>
    <x v="1"/>
    <s v="LegitVote: A Blockchain-Based System to Facilitate E-Voting Process"/>
    <x v="2"/>
    <x v="0"/>
    <x v="1"/>
    <x v="0"/>
    <x v="0"/>
    <x v="0"/>
    <x v="0"/>
    <x v="0"/>
    <x v="0"/>
    <x v="1"/>
    <x v="0"/>
    <x v="0"/>
    <x v="0"/>
  </r>
  <r>
    <x v="0"/>
    <s v="Leveraging blockchain for robust and transparent E-voting systems"/>
    <x v="3"/>
    <x v="0"/>
    <x v="0"/>
    <x v="1"/>
    <x v="1"/>
    <x v="0"/>
    <x v="1"/>
    <x v="1"/>
    <x v="0"/>
    <x v="1"/>
    <x v="1"/>
    <x v="1"/>
    <x v="1"/>
  </r>
  <r>
    <x v="0"/>
    <s v="Leveraging Secured E-Voting Using Decentralized Blockchain Technology"/>
    <x v="1"/>
    <x v="0"/>
    <x v="1"/>
    <x v="1"/>
    <x v="0"/>
    <x v="1"/>
    <x v="0"/>
    <x v="0"/>
    <x v="0"/>
    <x v="0"/>
    <x v="1"/>
    <x v="0"/>
    <x v="0"/>
  </r>
  <r>
    <x v="0"/>
    <s v="Mauvote: A Novel Mobile Electronic Voting System Using Blockchain"/>
    <x v="0"/>
    <x v="0"/>
    <x v="0"/>
    <x v="1"/>
    <x v="1"/>
    <x v="0"/>
    <x v="0"/>
    <x v="0"/>
    <x v="1"/>
    <x v="1"/>
    <x v="1"/>
    <x v="7"/>
    <x v="7"/>
  </r>
  <r>
    <x v="0"/>
    <s v="MAXIMIZING THE USE OF BLOCK PAYLOAD IN BLOCKCHAIN-BASED E-VOTING"/>
    <x v="1"/>
    <x v="0"/>
    <x v="0"/>
    <x v="0"/>
    <x v="1"/>
    <x v="0"/>
    <x v="1"/>
    <x v="1"/>
    <x v="1"/>
    <x v="2"/>
    <x v="1"/>
    <x v="2"/>
    <x v="2"/>
  </r>
  <r>
    <x v="0"/>
    <s v="MBCSD-IoT: A Multi-Level Blockchain-Assisted SDN-Based IoT Architecture for Secured E-Voting System"/>
    <x v="3"/>
    <x v="0"/>
    <x v="0"/>
    <x v="1"/>
    <x v="1"/>
    <x v="0"/>
    <x v="1"/>
    <x v="1"/>
    <x v="1"/>
    <x v="2"/>
    <x v="1"/>
    <x v="3"/>
    <x v="3"/>
  </r>
  <r>
    <x v="0"/>
    <s v="Multi party confidential verifiable electronic voting scheme based on blockchain"/>
    <x v="0"/>
    <x v="0"/>
    <x v="0"/>
    <x v="1"/>
    <x v="0"/>
    <x v="1"/>
    <x v="1"/>
    <x v="1"/>
    <x v="0"/>
    <x v="1"/>
    <x v="1"/>
    <x v="5"/>
    <x v="5"/>
  </r>
  <r>
    <x v="0"/>
    <s v="Neural-Based Secured Decentralized E Voting Framework using Blur Image Broadcasting"/>
    <x v="0"/>
    <x v="0"/>
    <x v="0"/>
    <x v="1"/>
    <x v="1"/>
    <x v="0"/>
    <x v="1"/>
    <x v="1"/>
    <x v="1"/>
    <x v="2"/>
    <x v="1"/>
    <x v="3"/>
    <x v="3"/>
  </r>
  <r>
    <x v="0"/>
    <s v="New Blockchain-Based Publicly Traceable Self-Tallying Voting Protocol"/>
    <x v="0"/>
    <x v="0"/>
    <x v="0"/>
    <x v="1"/>
    <x v="1"/>
    <x v="0"/>
    <x v="1"/>
    <x v="1"/>
    <x v="1"/>
    <x v="2"/>
    <x v="1"/>
    <x v="3"/>
    <x v="3"/>
  </r>
  <r>
    <x v="0"/>
    <s v="Next-Gen Voting: A Blockchain-Based e-Voting System for Fast and Secure Digital Elections"/>
    <x v="0"/>
    <x v="0"/>
    <x v="0"/>
    <x v="1"/>
    <x v="1"/>
    <x v="0"/>
    <x v="1"/>
    <x v="0"/>
    <x v="1"/>
    <x v="1"/>
    <x v="1"/>
    <x v="1"/>
    <x v="1"/>
  </r>
  <r>
    <x v="0"/>
    <s v="On the Implementation of a Blockchain-Assisted Academic Council Electronic Vote System"/>
    <x v="1"/>
    <x v="0"/>
    <x v="0"/>
    <x v="1"/>
    <x v="1"/>
    <x v="1"/>
    <x v="0"/>
    <x v="0"/>
    <x v="1"/>
    <x v="2"/>
    <x v="1"/>
    <x v="7"/>
    <x v="7"/>
  </r>
  <r>
    <x v="0"/>
    <s v="Online voting management system based on Blockchain"/>
    <x v="1"/>
    <x v="0"/>
    <x v="0"/>
    <x v="1"/>
    <x v="1"/>
    <x v="0"/>
    <x v="0"/>
    <x v="0"/>
    <x v="0"/>
    <x v="1"/>
    <x v="1"/>
    <x v="5"/>
    <x v="5"/>
  </r>
  <r>
    <x v="0"/>
    <s v="Optimization of Blockchain Based E-voting"/>
    <x v="1"/>
    <x v="0"/>
    <x v="0"/>
    <x v="1"/>
    <x v="1"/>
    <x v="0"/>
    <x v="1"/>
    <x v="1"/>
    <x v="0"/>
    <x v="1"/>
    <x v="1"/>
    <x v="1"/>
    <x v="1"/>
  </r>
  <r>
    <x v="0"/>
    <s v="Optimizing Gas Fees for Cost-Effective E-voting Smart Contracts on the Ethereum Blockchain"/>
    <x v="1"/>
    <x v="0"/>
    <x v="0"/>
    <x v="1"/>
    <x v="1"/>
    <x v="0"/>
    <x v="1"/>
    <x v="1"/>
    <x v="1"/>
    <x v="1"/>
    <x v="1"/>
    <x v="2"/>
    <x v="2"/>
  </r>
  <r>
    <x v="0"/>
    <s v="Organization of a Digital Voting System Based on Blockchain Technology for the Faculty Council"/>
    <x v="1"/>
    <x v="0"/>
    <x v="0"/>
    <x v="1"/>
    <x v="1"/>
    <x v="1"/>
    <x v="0"/>
    <x v="0"/>
    <x v="1"/>
    <x v="1"/>
    <x v="1"/>
    <x v="5"/>
    <x v="5"/>
  </r>
  <r>
    <x v="0"/>
    <s v="Paillier Cryptosystem Based ChainNode for Secure Electronic Voting"/>
    <x v="2"/>
    <x v="0"/>
    <x v="0"/>
    <x v="1"/>
    <x v="1"/>
    <x v="0"/>
    <x v="1"/>
    <x v="1"/>
    <x v="1"/>
    <x v="2"/>
    <x v="1"/>
    <x v="3"/>
    <x v="3"/>
  </r>
  <r>
    <x v="0"/>
    <s v="Permissioned Blockchain Voting System using Hyperledger Fabric"/>
    <x v="2"/>
    <x v="0"/>
    <x v="0"/>
    <x v="1"/>
    <x v="1"/>
    <x v="0"/>
    <x v="0"/>
    <x v="0"/>
    <x v="1"/>
    <x v="1"/>
    <x v="1"/>
    <x v="7"/>
    <x v="7"/>
  </r>
  <r>
    <x v="0"/>
    <s v="PIWS: Private Intersection Weighted Sum Protocol for Privacy-Preserving Score-Based Voting With Perfect Ballot Secrecy"/>
    <x v="1"/>
    <x v="0"/>
    <x v="0"/>
    <x v="1"/>
    <x v="1"/>
    <x v="0"/>
    <x v="1"/>
    <x v="1"/>
    <x v="1"/>
    <x v="2"/>
    <x v="1"/>
    <x v="3"/>
    <x v="3"/>
  </r>
  <r>
    <x v="0"/>
    <s v="Power Ballot: Exploiting Blockchain Technology"/>
    <x v="0"/>
    <x v="0"/>
    <x v="0"/>
    <x v="0"/>
    <x v="0"/>
    <x v="0"/>
    <x v="0"/>
    <x v="0"/>
    <x v="0"/>
    <x v="0"/>
    <x v="1"/>
    <x v="8"/>
    <x v="8"/>
  </r>
  <r>
    <x v="0"/>
    <s v="Preserving Transparency and Integrity of Elections Utilising Blockchain Technology"/>
    <x v="2"/>
    <x v="0"/>
    <x v="0"/>
    <x v="1"/>
    <x v="0"/>
    <x v="0"/>
    <x v="0"/>
    <x v="0"/>
    <x v="0"/>
    <x v="0"/>
    <x v="1"/>
    <x v="4"/>
    <x v="4"/>
  </r>
  <r>
    <x v="0"/>
    <s v="Preventing Double Spending Attacks through Crow Search Algorithm to Enhance E-Voting System Security"/>
    <x v="0"/>
    <x v="0"/>
    <x v="0"/>
    <x v="1"/>
    <x v="1"/>
    <x v="0"/>
    <x v="1"/>
    <x v="1"/>
    <x v="0"/>
    <x v="1"/>
    <x v="1"/>
    <x v="1"/>
    <x v="1"/>
  </r>
  <r>
    <x v="0"/>
    <s v="Privacy-Preserving E-Voting System Supporting Score Voting Using Blockchain"/>
    <x v="1"/>
    <x v="0"/>
    <x v="0"/>
    <x v="1"/>
    <x v="1"/>
    <x v="0"/>
    <x v="1"/>
    <x v="1"/>
    <x v="0"/>
    <x v="1"/>
    <x v="1"/>
    <x v="1"/>
    <x v="1"/>
  </r>
  <r>
    <x v="0"/>
    <s v="Private and Secure Blockchain-Based Mechanism for an Online Voting System"/>
    <x v="1"/>
    <x v="0"/>
    <x v="0"/>
    <x v="0"/>
    <x v="0"/>
    <x v="0"/>
    <x v="0"/>
    <x v="0"/>
    <x v="0"/>
    <x v="1"/>
    <x v="1"/>
    <x v="4"/>
    <x v="4"/>
  </r>
  <r>
    <x v="1"/>
    <s v="Proof of Stake Based Voting System Using Block Chain"/>
    <x v="0"/>
    <x v="0"/>
    <x v="0"/>
    <x v="1"/>
    <x v="1"/>
    <x v="0"/>
    <x v="1"/>
    <x v="1"/>
    <x v="1"/>
    <x v="1"/>
    <x v="1"/>
    <x v="2"/>
    <x v="2"/>
  </r>
  <r>
    <x v="0"/>
    <s v="Proposed Authentication Platform for E-Voting IoT System"/>
    <x v="1"/>
    <x v="0"/>
    <x v="0"/>
    <x v="0"/>
    <x v="1"/>
    <x v="0"/>
    <x v="0"/>
    <x v="0"/>
    <x v="0"/>
    <x v="1"/>
    <x v="1"/>
    <x v="6"/>
    <x v="6"/>
  </r>
  <r>
    <x v="0"/>
    <s v="ProvotuMN: Decentralized, Mix-Net-based, and Receipt-free Voting System"/>
    <x v="2"/>
    <x v="0"/>
    <x v="0"/>
    <x v="1"/>
    <x v="1"/>
    <x v="0"/>
    <x v="1"/>
    <x v="1"/>
    <x v="1"/>
    <x v="2"/>
    <x v="1"/>
    <x v="3"/>
    <x v="3"/>
  </r>
  <r>
    <x v="0"/>
    <s v="PSWS: A Private Support-Weighted Sum Protocol for Blockchain-Based E-Voting Systems"/>
    <x v="0"/>
    <x v="0"/>
    <x v="0"/>
    <x v="1"/>
    <x v="1"/>
    <x v="0"/>
    <x v="1"/>
    <x v="1"/>
    <x v="1"/>
    <x v="1"/>
    <x v="1"/>
    <x v="2"/>
    <x v="2"/>
  </r>
  <r>
    <x v="0"/>
    <s v="PUPVOTE: Blockchain-Based Voting System Using NEAR Protocol"/>
    <x v="2"/>
    <x v="0"/>
    <x v="0"/>
    <x v="0"/>
    <x v="0"/>
    <x v="0"/>
    <x v="1"/>
    <x v="0"/>
    <x v="0"/>
    <x v="1"/>
    <x v="1"/>
    <x v="6"/>
    <x v="6"/>
  </r>
  <r>
    <x v="0"/>
    <s v="PVPBC: Privacy and Verifiability Preserving E-Voting Based on Permissioned Blockchain"/>
    <x v="1"/>
    <x v="0"/>
    <x v="0"/>
    <x v="1"/>
    <x v="1"/>
    <x v="0"/>
    <x v="1"/>
    <x v="1"/>
    <x v="1"/>
    <x v="2"/>
    <x v="1"/>
    <x v="3"/>
    <x v="3"/>
  </r>
  <r>
    <x v="0"/>
    <s v="Reliable Block chain-Based Digital System of Voting"/>
    <x v="1"/>
    <x v="0"/>
    <x v="0"/>
    <x v="0"/>
    <x v="0"/>
    <x v="0"/>
    <x v="0"/>
    <x v="0"/>
    <x v="0"/>
    <x v="0"/>
    <x v="0"/>
    <x v="0"/>
    <x v="0"/>
  </r>
  <r>
    <x v="0"/>
    <s v="Research on E-voting Based on Blockchain"/>
    <x v="1"/>
    <x v="0"/>
    <x v="0"/>
    <x v="1"/>
    <x v="0"/>
    <x v="1"/>
    <x v="0"/>
    <x v="0"/>
    <x v="0"/>
    <x v="0"/>
    <x v="0"/>
    <x v="0"/>
    <x v="0"/>
  </r>
  <r>
    <x v="0"/>
    <s v="Retrieval of Data from the Database of a BCT-Voting System"/>
    <x v="2"/>
    <x v="0"/>
    <x v="0"/>
    <x v="0"/>
    <x v="1"/>
    <x v="0"/>
    <x v="0"/>
    <x v="0"/>
    <x v="0"/>
    <x v="1"/>
    <x v="0"/>
    <x v="4"/>
    <x v="4"/>
  </r>
  <r>
    <x v="0"/>
    <s v="Revolutionizing College Elections with a Secure Blockchain Voting Solution"/>
    <x v="1"/>
    <x v="0"/>
    <x v="0"/>
    <x v="0"/>
    <x v="0"/>
    <x v="0"/>
    <x v="0"/>
    <x v="0"/>
    <x v="0"/>
    <x v="1"/>
    <x v="0"/>
    <x v="8"/>
    <x v="8"/>
  </r>
  <r>
    <x v="0"/>
    <s v="Revolutionizing Democracy: Leveraging Blockchain for Secure and Transparent Online Voting"/>
    <x v="0"/>
    <x v="0"/>
    <x v="0"/>
    <x v="0"/>
    <x v="0"/>
    <x v="0"/>
    <x v="0"/>
    <x v="0"/>
    <x v="0"/>
    <x v="1"/>
    <x v="0"/>
    <x v="8"/>
    <x v="8"/>
  </r>
  <r>
    <x v="1"/>
    <s v="Revolutionizing Democratic Engagement: Block chain Based E-Voting System with Enhanced Biometric Security"/>
    <x v="3"/>
    <x v="0"/>
    <x v="0"/>
    <x v="0"/>
    <x v="1"/>
    <x v="0"/>
    <x v="0"/>
    <x v="0"/>
    <x v="1"/>
    <x v="1"/>
    <x v="1"/>
    <x v="5"/>
    <x v="5"/>
  </r>
  <r>
    <x v="0"/>
    <s v="Revolutionizing Indian Elections: Introducing Blockchain to Ballot Based Voting"/>
    <x v="0"/>
    <x v="0"/>
    <x v="0"/>
    <x v="0"/>
    <x v="0"/>
    <x v="0"/>
    <x v="0"/>
    <x v="0"/>
    <x v="0"/>
    <x v="1"/>
    <x v="0"/>
    <x v="8"/>
    <x v="8"/>
  </r>
  <r>
    <x v="0"/>
    <s v="Revolutionizing Voting: Blockchain-Powered E-Voting with Solana"/>
    <x v="0"/>
    <x v="0"/>
    <x v="0"/>
    <x v="0"/>
    <x v="0"/>
    <x v="0"/>
    <x v="0"/>
    <x v="0"/>
    <x v="0"/>
    <x v="1"/>
    <x v="0"/>
    <x v="8"/>
    <x v="8"/>
  </r>
  <r>
    <x v="2"/>
    <s v="Russian Federal Remote E-voting Scheme of 2021 – Protocol Description and Analysis"/>
    <x v="2"/>
    <x v="0"/>
    <x v="0"/>
    <x v="1"/>
    <x v="1"/>
    <x v="0"/>
    <x v="0"/>
    <x v="0"/>
    <x v="1"/>
    <x v="1"/>
    <x v="1"/>
    <x v="7"/>
    <x v="7"/>
  </r>
  <r>
    <x v="0"/>
    <s v="S3Voting: A Blockchain Sharding Based E-Voting Approach With Security and Scalability"/>
    <x v="0"/>
    <x v="0"/>
    <x v="0"/>
    <x v="1"/>
    <x v="1"/>
    <x v="0"/>
    <x v="1"/>
    <x v="1"/>
    <x v="1"/>
    <x v="2"/>
    <x v="1"/>
    <x v="3"/>
    <x v="3"/>
  </r>
  <r>
    <x v="0"/>
    <s v="Sancus: an Anonymous and Trustworthy Blockchain-based Electronic Voting Architecture"/>
    <x v="2"/>
    <x v="0"/>
    <x v="0"/>
    <x v="1"/>
    <x v="1"/>
    <x v="0"/>
    <x v="1"/>
    <x v="1"/>
    <x v="1"/>
    <x v="1"/>
    <x v="1"/>
    <x v="2"/>
    <x v="2"/>
  </r>
  <r>
    <x v="0"/>
    <s v="SBvote: Scalable Self-Tallying Blockchain-Based Voting"/>
    <x v="1"/>
    <x v="0"/>
    <x v="0"/>
    <x v="1"/>
    <x v="1"/>
    <x v="0"/>
    <x v="1"/>
    <x v="1"/>
    <x v="1"/>
    <x v="1"/>
    <x v="1"/>
    <x v="2"/>
    <x v="2"/>
  </r>
  <r>
    <x v="0"/>
    <s v="Scalability Evaluation of zk-SNARK Authentication in Blockchain-Based E-Voting"/>
    <x v="0"/>
    <x v="0"/>
    <x v="0"/>
    <x v="1"/>
    <x v="1"/>
    <x v="1"/>
    <x v="1"/>
    <x v="1"/>
    <x v="0"/>
    <x v="1"/>
    <x v="1"/>
    <x v="7"/>
    <x v="7"/>
  </r>
  <r>
    <x v="0"/>
    <s v="Scalability of Blockchain based E-voting system using Multiobjective Genetic Algorithm with Sharding"/>
    <x v="2"/>
    <x v="0"/>
    <x v="0"/>
    <x v="1"/>
    <x v="0"/>
    <x v="1"/>
    <x v="0"/>
    <x v="0"/>
    <x v="0"/>
    <x v="1"/>
    <x v="1"/>
    <x v="4"/>
    <x v="4"/>
  </r>
  <r>
    <x v="0"/>
    <s v="Secure and Immutable Blockchain-Based E-Voting for Efficient Overseas e-Voting"/>
    <x v="0"/>
    <x v="0"/>
    <x v="0"/>
    <x v="1"/>
    <x v="1"/>
    <x v="0"/>
    <x v="1"/>
    <x v="1"/>
    <x v="1"/>
    <x v="1"/>
    <x v="1"/>
    <x v="2"/>
    <x v="2"/>
  </r>
  <r>
    <x v="0"/>
    <s v="Secure Blockchain E-Voting System Using Speck Cipher"/>
    <x v="1"/>
    <x v="0"/>
    <x v="0"/>
    <x v="0"/>
    <x v="0"/>
    <x v="1"/>
    <x v="0"/>
    <x v="0"/>
    <x v="0"/>
    <x v="1"/>
    <x v="1"/>
    <x v="8"/>
    <x v="8"/>
  </r>
  <r>
    <x v="0"/>
    <s v="Secure Blockchain-Based Electronic Voting Mechanism"/>
    <x v="1"/>
    <x v="0"/>
    <x v="0"/>
    <x v="1"/>
    <x v="1"/>
    <x v="1"/>
    <x v="0"/>
    <x v="1"/>
    <x v="1"/>
    <x v="2"/>
    <x v="1"/>
    <x v="1"/>
    <x v="1"/>
  </r>
  <r>
    <x v="0"/>
    <s v="Secure Electronic Polling Process Utilizing Smart Contracts"/>
    <x v="1"/>
    <x v="0"/>
    <x v="0"/>
    <x v="0"/>
    <x v="0"/>
    <x v="1"/>
    <x v="0"/>
    <x v="0"/>
    <x v="0"/>
    <x v="1"/>
    <x v="1"/>
    <x v="8"/>
    <x v="8"/>
  </r>
  <r>
    <x v="0"/>
    <s v="Secure Electronic Voting (E-voting) System Based on Blockchain on Various Platforms"/>
    <x v="1"/>
    <x v="0"/>
    <x v="0"/>
    <x v="1"/>
    <x v="1"/>
    <x v="1"/>
    <x v="0"/>
    <x v="1"/>
    <x v="1"/>
    <x v="1"/>
    <x v="1"/>
    <x v="7"/>
    <x v="7"/>
  </r>
  <r>
    <x v="0"/>
    <s v="Secure E-Voting System"/>
    <x v="1"/>
    <x v="0"/>
    <x v="0"/>
    <x v="1"/>
    <x v="0"/>
    <x v="1"/>
    <x v="0"/>
    <x v="0"/>
    <x v="0"/>
    <x v="2"/>
    <x v="1"/>
    <x v="6"/>
    <x v="6"/>
  </r>
  <r>
    <x v="0"/>
    <s v="Secure E-Voting System Using Blockchain Based on Solidity Technology"/>
    <x v="2"/>
    <x v="0"/>
    <x v="0"/>
    <x v="1"/>
    <x v="1"/>
    <x v="1"/>
    <x v="0"/>
    <x v="0"/>
    <x v="0"/>
    <x v="1"/>
    <x v="1"/>
    <x v="6"/>
    <x v="6"/>
  </r>
  <r>
    <x v="0"/>
    <s v="Secure Routing E-voting Protocol based on Wireless Sensor Network Platform with Block chain"/>
    <x v="0"/>
    <x v="0"/>
    <x v="0"/>
    <x v="1"/>
    <x v="0"/>
    <x v="1"/>
    <x v="1"/>
    <x v="0"/>
    <x v="1"/>
    <x v="2"/>
    <x v="1"/>
    <x v="7"/>
    <x v="7"/>
  </r>
  <r>
    <x v="0"/>
    <s v="Secure voting system based on blockchain and threshold cryptography"/>
    <x v="1"/>
    <x v="0"/>
    <x v="0"/>
    <x v="1"/>
    <x v="1"/>
    <x v="0"/>
    <x v="1"/>
    <x v="1"/>
    <x v="1"/>
    <x v="2"/>
    <x v="1"/>
    <x v="3"/>
    <x v="3"/>
  </r>
  <r>
    <x v="0"/>
    <s v="Secure Voting Website Using Ethereum and Smart Contracts"/>
    <x v="1"/>
    <x v="0"/>
    <x v="0"/>
    <x v="1"/>
    <x v="1"/>
    <x v="0"/>
    <x v="1"/>
    <x v="1"/>
    <x v="0"/>
    <x v="2"/>
    <x v="1"/>
    <x v="2"/>
    <x v="2"/>
  </r>
  <r>
    <x v="0"/>
    <s v="Secured and Decentralized System for e-voting with Hybrid Cryptography and Blockchain"/>
    <x v="0"/>
    <x v="0"/>
    <x v="0"/>
    <x v="1"/>
    <x v="1"/>
    <x v="0"/>
    <x v="1"/>
    <x v="1"/>
    <x v="1"/>
    <x v="2"/>
    <x v="1"/>
    <x v="3"/>
    <x v="3"/>
  </r>
  <r>
    <x v="0"/>
    <s v="Secured and Transparent Voting System using Blockchain Technology"/>
    <x v="1"/>
    <x v="0"/>
    <x v="0"/>
    <x v="1"/>
    <x v="0"/>
    <x v="1"/>
    <x v="0"/>
    <x v="0"/>
    <x v="0"/>
    <x v="1"/>
    <x v="1"/>
    <x v="4"/>
    <x v="4"/>
  </r>
  <r>
    <x v="0"/>
    <s v="Secured Electronic voting system using Blockchain Technology"/>
    <x v="1"/>
    <x v="0"/>
    <x v="0"/>
    <x v="1"/>
    <x v="0"/>
    <x v="1"/>
    <x v="0"/>
    <x v="0"/>
    <x v="0"/>
    <x v="1"/>
    <x v="0"/>
    <x v="8"/>
    <x v="8"/>
  </r>
  <r>
    <x v="0"/>
    <s v="Secured Electronic Voting System with Appropriate Authentication Using Blockchain"/>
    <x v="1"/>
    <x v="0"/>
    <x v="0"/>
    <x v="1"/>
    <x v="1"/>
    <x v="0"/>
    <x v="0"/>
    <x v="0"/>
    <x v="0"/>
    <x v="1"/>
    <x v="1"/>
    <x v="5"/>
    <x v="5"/>
  </r>
  <r>
    <x v="0"/>
    <s v="Secured Electronic Voting Using Ethereum Blockchain Technology"/>
    <x v="0"/>
    <x v="0"/>
    <x v="0"/>
    <x v="1"/>
    <x v="0"/>
    <x v="1"/>
    <x v="0"/>
    <x v="0"/>
    <x v="0"/>
    <x v="1"/>
    <x v="1"/>
    <x v="4"/>
    <x v="4"/>
  </r>
  <r>
    <x v="0"/>
    <s v="Secured E-Voting System Implementation Using Block-Chain Network"/>
    <x v="1"/>
    <x v="0"/>
    <x v="0"/>
    <x v="1"/>
    <x v="0"/>
    <x v="1"/>
    <x v="0"/>
    <x v="0"/>
    <x v="0"/>
    <x v="1"/>
    <x v="1"/>
    <x v="4"/>
    <x v="4"/>
  </r>
  <r>
    <x v="0"/>
    <s v="Secured e-Voting System Leveraging Blockchain Technology"/>
    <x v="0"/>
    <x v="0"/>
    <x v="0"/>
    <x v="1"/>
    <x v="1"/>
    <x v="1"/>
    <x v="0"/>
    <x v="0"/>
    <x v="0"/>
    <x v="1"/>
    <x v="1"/>
    <x v="6"/>
    <x v="6"/>
  </r>
  <r>
    <x v="0"/>
    <s v="Secured E-voting System Through Blockchain Technology"/>
    <x v="2"/>
    <x v="0"/>
    <x v="1"/>
    <x v="1"/>
    <x v="1"/>
    <x v="0"/>
    <x v="0"/>
    <x v="0"/>
    <x v="0"/>
    <x v="1"/>
    <x v="1"/>
    <x v="6"/>
    <x v="6"/>
  </r>
  <r>
    <x v="0"/>
    <s v="Secured Voting System based on Blockchain"/>
    <x v="1"/>
    <x v="0"/>
    <x v="0"/>
    <x v="0"/>
    <x v="1"/>
    <x v="0"/>
    <x v="1"/>
    <x v="1"/>
    <x v="1"/>
    <x v="1"/>
    <x v="1"/>
    <x v="1"/>
    <x v="1"/>
  </r>
  <r>
    <x v="0"/>
    <s v="Securing Democracy: Implementing a Blockchain-Based E-Voting System in Libya"/>
    <x v="0"/>
    <x v="0"/>
    <x v="0"/>
    <x v="1"/>
    <x v="0"/>
    <x v="1"/>
    <x v="0"/>
    <x v="0"/>
    <x v="1"/>
    <x v="2"/>
    <x v="1"/>
    <x v="5"/>
    <x v="5"/>
  </r>
  <r>
    <x v="0"/>
    <s v="Securing E-Voting using Hyperledger Fabric: A Permissioned Blockchain Approach"/>
    <x v="1"/>
    <x v="0"/>
    <x v="0"/>
    <x v="1"/>
    <x v="1"/>
    <x v="0"/>
    <x v="1"/>
    <x v="1"/>
    <x v="1"/>
    <x v="2"/>
    <x v="1"/>
    <x v="3"/>
    <x v="3"/>
  </r>
  <r>
    <x v="0"/>
    <s v="Securing Nationwide Elections Through Blockchain Ledger, Utilising Encryption Hardware"/>
    <x v="2"/>
    <x v="0"/>
    <x v="0"/>
    <x v="1"/>
    <x v="0"/>
    <x v="2"/>
    <x v="2"/>
    <x v="0"/>
    <x v="1"/>
    <x v="1"/>
    <x v="0"/>
    <x v="0"/>
    <x v="0"/>
  </r>
  <r>
    <x v="0"/>
    <s v="Securing the Ballot: Ganache's Role in Modernizing E-Voting"/>
    <x v="0"/>
    <x v="0"/>
    <x v="0"/>
    <x v="1"/>
    <x v="1"/>
    <x v="1"/>
    <x v="0"/>
    <x v="0"/>
    <x v="1"/>
    <x v="1"/>
    <x v="1"/>
    <x v="5"/>
    <x v="5"/>
  </r>
  <r>
    <x v="0"/>
    <s v="Self-Tallying Electronic Voting Based on Blockchain"/>
    <x v="1"/>
    <x v="0"/>
    <x v="1"/>
    <x v="1"/>
    <x v="0"/>
    <x v="1"/>
    <x v="1"/>
    <x v="0"/>
    <x v="1"/>
    <x v="1"/>
    <x v="1"/>
    <x v="6"/>
    <x v="6"/>
  </r>
  <r>
    <x v="1"/>
    <s v="Self-Tallying e-Voting using Homomorphic Time-Lock Puzzles and zk-SNARKs"/>
    <x v="3"/>
    <x v="0"/>
    <x v="0"/>
    <x v="1"/>
    <x v="1"/>
    <x v="0"/>
    <x v="1"/>
    <x v="1"/>
    <x v="0"/>
    <x v="2"/>
    <x v="1"/>
    <x v="2"/>
    <x v="2"/>
  </r>
  <r>
    <x v="0"/>
    <s v="Self-tallying e-voting with public traceability based on blockchain"/>
    <x v="0"/>
    <x v="0"/>
    <x v="0"/>
    <x v="0"/>
    <x v="1"/>
    <x v="0"/>
    <x v="1"/>
    <x v="1"/>
    <x v="0"/>
    <x v="1"/>
    <x v="0"/>
    <x v="5"/>
    <x v="5"/>
  </r>
  <r>
    <x v="0"/>
    <s v="Self-Tallying Voting with Blockchain in Wireless Network Environment"/>
    <x v="0"/>
    <x v="0"/>
    <x v="0"/>
    <x v="1"/>
    <x v="1"/>
    <x v="0"/>
    <x v="1"/>
    <x v="1"/>
    <x v="1"/>
    <x v="1"/>
    <x v="1"/>
    <x v="2"/>
    <x v="2"/>
  </r>
  <r>
    <x v="0"/>
    <s v="Sharing Responsibilities through Distributed Key Generation in the Chirotonia e-Voting Framework"/>
    <x v="1"/>
    <x v="0"/>
    <x v="0"/>
    <x v="1"/>
    <x v="0"/>
    <x v="0"/>
    <x v="0"/>
    <x v="0"/>
    <x v="0"/>
    <x v="2"/>
    <x v="0"/>
    <x v="6"/>
    <x v="6"/>
  </r>
  <r>
    <x v="0"/>
    <s v="Smart Contract-Based E-Voting System Using Homomorphic Encryption and Zero-Knowledge Proof"/>
    <x v="1"/>
    <x v="0"/>
    <x v="0"/>
    <x v="1"/>
    <x v="1"/>
    <x v="0"/>
    <x v="1"/>
    <x v="1"/>
    <x v="1"/>
    <x v="1"/>
    <x v="1"/>
    <x v="2"/>
    <x v="2"/>
  </r>
  <r>
    <x v="0"/>
    <s v="Statistical Analysis of Online Voting System Through Blockchain and ML Techniques: A Sustainable Approach for 21st Century Life Style and Smart Cities"/>
    <x v="2"/>
    <x v="0"/>
    <x v="0"/>
    <x v="0"/>
    <x v="0"/>
    <x v="1"/>
    <x v="0"/>
    <x v="0"/>
    <x v="0"/>
    <x v="1"/>
    <x v="0"/>
    <x v="0"/>
    <x v="0"/>
  </r>
  <r>
    <x v="0"/>
    <s v="Strategic Integration of Blockchain Technology to Establish a Robust and Secure E-Voting System"/>
    <x v="0"/>
    <x v="0"/>
    <x v="0"/>
    <x v="0"/>
    <x v="1"/>
    <x v="1"/>
    <x v="0"/>
    <x v="0"/>
    <x v="0"/>
    <x v="1"/>
    <x v="0"/>
    <x v="8"/>
    <x v="8"/>
  </r>
  <r>
    <x v="0"/>
    <s v="SvaVoting: A Novel Secret Sharing-Based Verifiable and Anonymous E-Voting Scheme in Blockchain Systems"/>
    <x v="1"/>
    <x v="0"/>
    <x v="0"/>
    <x v="1"/>
    <x v="1"/>
    <x v="0"/>
    <x v="1"/>
    <x v="1"/>
    <x v="1"/>
    <x v="2"/>
    <x v="1"/>
    <x v="3"/>
    <x v="3"/>
  </r>
  <r>
    <x v="0"/>
    <s v="The Development of a Blockchain-Based System for Electronic Voting"/>
    <x v="0"/>
    <x v="0"/>
    <x v="0"/>
    <x v="0"/>
    <x v="1"/>
    <x v="1"/>
    <x v="0"/>
    <x v="0"/>
    <x v="1"/>
    <x v="1"/>
    <x v="0"/>
    <x v="4"/>
    <x v="4"/>
  </r>
  <r>
    <x v="0"/>
    <s v="The pandemic: blockchain-based e-voting system, the way forward"/>
    <x v="0"/>
    <x v="0"/>
    <x v="0"/>
    <x v="0"/>
    <x v="1"/>
    <x v="1"/>
    <x v="0"/>
    <x v="0"/>
    <x v="1"/>
    <x v="1"/>
    <x v="1"/>
    <x v="6"/>
    <x v="6"/>
  </r>
  <r>
    <x v="0"/>
    <s v="Tlaotic: Blockchain-Based Digital Ballot Box Compatible with Mexican Electoral Processes"/>
    <x v="0"/>
    <x v="0"/>
    <x v="0"/>
    <x v="1"/>
    <x v="1"/>
    <x v="1"/>
    <x v="1"/>
    <x v="0"/>
    <x v="1"/>
    <x v="1"/>
    <x v="1"/>
    <x v="7"/>
    <x v="7"/>
  </r>
  <r>
    <x v="0"/>
    <s v="Toward a Compliant Token-Based e-Voting System with SSI-Granted Eligibility"/>
    <x v="1"/>
    <x v="0"/>
    <x v="0"/>
    <x v="1"/>
    <x v="1"/>
    <x v="1"/>
    <x v="1"/>
    <x v="1"/>
    <x v="1"/>
    <x v="1"/>
    <x v="1"/>
    <x v="1"/>
    <x v="1"/>
  </r>
  <r>
    <x v="0"/>
    <s v="Towards End-to-End Verifiable Online Voting: Adding Verifiability to Established Voting Systems"/>
    <x v="0"/>
    <x v="0"/>
    <x v="0"/>
    <x v="0"/>
    <x v="1"/>
    <x v="2"/>
    <x v="1"/>
    <x v="1"/>
    <x v="0"/>
    <x v="2"/>
    <x v="1"/>
    <x v="5"/>
    <x v="5"/>
  </r>
  <r>
    <x v="0"/>
    <s v="Towards maintaining confidentiality and anonymity in secure blockchain-based e-voting"/>
    <x v="0"/>
    <x v="0"/>
    <x v="0"/>
    <x v="1"/>
    <x v="1"/>
    <x v="0"/>
    <x v="1"/>
    <x v="0"/>
    <x v="1"/>
    <x v="1"/>
    <x v="1"/>
    <x v="1"/>
    <x v="1"/>
  </r>
  <r>
    <x v="0"/>
    <s v="Transforming online voting: a novel system utilizing blockchain and biometric verification for enhanced security, privacy, and transparency"/>
    <x v="0"/>
    <x v="0"/>
    <x v="0"/>
    <x v="1"/>
    <x v="1"/>
    <x v="0"/>
    <x v="1"/>
    <x v="1"/>
    <x v="1"/>
    <x v="1"/>
    <x v="1"/>
    <x v="2"/>
    <x v="2"/>
  </r>
  <r>
    <x v="0"/>
    <s v="Transforming the voting process integrating blockchain into e-voting for enhanced transparency and security"/>
    <x v="0"/>
    <x v="0"/>
    <x v="0"/>
    <x v="0"/>
    <x v="1"/>
    <x v="0"/>
    <x v="0"/>
    <x v="0"/>
    <x v="0"/>
    <x v="1"/>
    <x v="1"/>
    <x v="6"/>
    <x v="6"/>
  </r>
  <r>
    <x v="0"/>
    <s v="Transparent Blockchain-Based Electronic Voting System: A Smart Voting Using Ethereum"/>
    <x v="2"/>
    <x v="0"/>
    <x v="0"/>
    <x v="0"/>
    <x v="0"/>
    <x v="1"/>
    <x v="0"/>
    <x v="0"/>
    <x v="1"/>
    <x v="1"/>
    <x v="0"/>
    <x v="8"/>
    <x v="8"/>
  </r>
  <r>
    <x v="0"/>
    <s v="Transparent voting system using blockchain"/>
    <x v="1"/>
    <x v="0"/>
    <x v="0"/>
    <x v="1"/>
    <x v="0"/>
    <x v="1"/>
    <x v="0"/>
    <x v="0"/>
    <x v="0"/>
    <x v="1"/>
    <x v="1"/>
    <x v="4"/>
    <x v="4"/>
  </r>
  <r>
    <x v="0"/>
    <s v="Unleashing Innovation: Experimental Evaluation of Blockchain Assisted Electronic Voting System Using Secured Authentication Scheme"/>
    <x v="0"/>
    <x v="0"/>
    <x v="0"/>
    <x v="1"/>
    <x v="1"/>
    <x v="0"/>
    <x v="1"/>
    <x v="1"/>
    <x v="0"/>
    <x v="1"/>
    <x v="1"/>
    <x v="1"/>
    <x v="1"/>
  </r>
  <r>
    <x v="0"/>
    <s v="Unlocking Democracy: A Blockchain Odyssey in E-Voting Systems"/>
    <x v="0"/>
    <x v="0"/>
    <x v="0"/>
    <x v="1"/>
    <x v="0"/>
    <x v="1"/>
    <x v="0"/>
    <x v="0"/>
    <x v="1"/>
    <x v="0"/>
    <x v="1"/>
    <x v="4"/>
    <x v="4"/>
  </r>
  <r>
    <x v="0"/>
    <s v="Usage of Blockchain Technology in e-Voting System Using Private Blockchain"/>
    <x v="2"/>
    <x v="0"/>
    <x v="0"/>
    <x v="1"/>
    <x v="1"/>
    <x v="0"/>
    <x v="0"/>
    <x v="0"/>
    <x v="0"/>
    <x v="1"/>
    <x v="1"/>
    <x v="5"/>
    <x v="5"/>
  </r>
  <r>
    <x v="0"/>
    <s v="UTHM E-Voting System Using Blockchain"/>
    <x v="2"/>
    <x v="0"/>
    <x v="0"/>
    <x v="1"/>
    <x v="1"/>
    <x v="0"/>
    <x v="0"/>
    <x v="0"/>
    <x v="1"/>
    <x v="1"/>
    <x v="1"/>
    <x v="7"/>
    <x v="7"/>
  </r>
  <r>
    <x v="0"/>
    <s v="Valid Blockchain-Based E-Voting Using Elliptic Curve and Homomorphic Encryption"/>
    <x v="2"/>
    <x v="0"/>
    <x v="0"/>
    <x v="1"/>
    <x v="1"/>
    <x v="0"/>
    <x v="1"/>
    <x v="1"/>
    <x v="1"/>
    <x v="1"/>
    <x v="1"/>
    <x v="2"/>
    <x v="2"/>
  </r>
  <r>
    <x v="0"/>
    <s v="VALIDATION OF SECURE E-VOTING SYSTEM BASED BLOCKCHAIN IMMUTABILITY: THE JORDANIAN PARLIAMENTARY ELECTIONS"/>
    <x v="0"/>
    <x v="0"/>
    <x v="0"/>
    <x v="1"/>
    <x v="0"/>
    <x v="0"/>
    <x v="1"/>
    <x v="0"/>
    <x v="1"/>
    <x v="1"/>
    <x v="1"/>
    <x v="7"/>
    <x v="7"/>
  </r>
  <r>
    <x v="0"/>
    <s v="VoteChain - A Blockchain-Based Voting Platform"/>
    <x v="1"/>
    <x v="0"/>
    <x v="0"/>
    <x v="1"/>
    <x v="1"/>
    <x v="0"/>
    <x v="0"/>
    <x v="0"/>
    <x v="1"/>
    <x v="2"/>
    <x v="1"/>
    <x v="1"/>
    <x v="1"/>
  </r>
  <r>
    <x v="0"/>
    <s v="VoteChain: Promising a Secure and Transparent Election using Blockchain and Biometrics"/>
    <x v="0"/>
    <x v="0"/>
    <x v="0"/>
    <x v="1"/>
    <x v="0"/>
    <x v="0"/>
    <x v="0"/>
    <x v="0"/>
    <x v="1"/>
    <x v="1"/>
    <x v="1"/>
    <x v="5"/>
    <x v="5"/>
  </r>
  <r>
    <x v="0"/>
    <s v="Voter Whitelisting in Blockchain-based E-Voting using Merkle Tree"/>
    <x v="1"/>
    <x v="0"/>
    <x v="0"/>
    <x v="1"/>
    <x v="1"/>
    <x v="0"/>
    <x v="1"/>
    <x v="0"/>
    <x v="0"/>
    <x v="1"/>
    <x v="1"/>
    <x v="7"/>
    <x v="7"/>
  </r>
  <r>
    <x v="0"/>
    <s v="Votereum: Blockchain based Secure Voting System"/>
    <x v="0"/>
    <x v="0"/>
    <x v="0"/>
    <x v="1"/>
    <x v="0"/>
    <x v="0"/>
    <x v="0"/>
    <x v="0"/>
    <x v="1"/>
    <x v="1"/>
    <x v="1"/>
    <x v="5"/>
    <x v="5"/>
  </r>
  <r>
    <x v="1"/>
    <s v="Voting Decentralized Application Using Blockchain"/>
    <x v="1"/>
    <x v="0"/>
    <x v="0"/>
    <x v="0"/>
    <x v="0"/>
    <x v="0"/>
    <x v="0"/>
    <x v="2"/>
    <x v="1"/>
    <x v="0"/>
    <x v="0"/>
    <x v="0"/>
    <x v="0"/>
  </r>
  <r>
    <x v="1"/>
    <s v="WeVoting: Blockchain-based Weighted E-Voting with Voter Anonymity and Usability"/>
    <x v="2"/>
    <x v="0"/>
    <x v="0"/>
    <x v="1"/>
    <x v="1"/>
    <x v="0"/>
    <x v="1"/>
    <x v="1"/>
    <x v="1"/>
    <x v="1"/>
    <x v="1"/>
    <x v="2"/>
    <x v="2"/>
  </r>
  <r>
    <x v="0"/>
    <s v="Zero Knowledge Proof on Top of Blockchain for Anonymous and Verifiable E-Voting System"/>
    <x v="3"/>
    <x v="0"/>
    <x v="0"/>
    <x v="1"/>
    <x v="1"/>
    <x v="0"/>
    <x v="1"/>
    <x v="1"/>
    <x v="1"/>
    <x v="2"/>
    <x v="1"/>
    <x v="3"/>
    <x v="3"/>
  </r>
  <r>
    <x v="0"/>
    <s v="Zero-knowledge Identity Authentication for E-voting System"/>
    <x v="0"/>
    <x v="0"/>
    <x v="0"/>
    <x v="1"/>
    <x v="1"/>
    <x v="0"/>
    <x v="1"/>
    <x v="1"/>
    <x v="1"/>
    <x v="1"/>
    <x v="1"/>
    <x v="2"/>
    <x v="2"/>
  </r>
  <r>
    <x v="0"/>
    <s v="ZkSNARKs and Ticket-Based E-Voting: A Blockchain System Proof of Concept; [ZkSNARKs y votación electrónica basada en tickets: una prueba de concepto del sistema Blockchain]"/>
    <x v="0"/>
    <x v="0"/>
    <x v="1"/>
    <x v="1"/>
    <x v="0"/>
    <x v="1"/>
    <x v="0"/>
    <x v="0"/>
    <x v="1"/>
    <x v="1"/>
    <x v="1"/>
    <x v="4"/>
    <x v="4"/>
  </r>
  <r>
    <x v="0"/>
    <s v="zVote: A Blockchain-based Privacy-preserving Platform for Remote E-voting"/>
    <x v="2"/>
    <x v="0"/>
    <x v="0"/>
    <x v="1"/>
    <x v="1"/>
    <x v="0"/>
    <x v="1"/>
    <x v="1"/>
    <x v="1"/>
    <x v="1"/>
    <x v="1"/>
    <x v="2"/>
    <x v="2"/>
  </r>
  <r>
    <x v="1"/>
    <s v="Z-Voting: A zero knowledge based confidential voting on blockchain"/>
    <x v="0"/>
    <x v="0"/>
    <x v="0"/>
    <x v="1"/>
    <x v="1"/>
    <x v="0"/>
    <x v="0"/>
    <x v="0"/>
    <x v="0"/>
    <x v="1"/>
    <x v="1"/>
    <x v="5"/>
    <x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8">
  <r>
    <s v="Scopus"/>
    <s v="A biometrics-generated private/public key cryptography for a blockchain-based e-voting system"/>
    <s v="Jide Kehinde Adeniyi, Sunday Adeola Ajagbe, Emmanuel Abidemi Adeniyi, Pragasen Mudali, Matthew Olusegun Adigun, Tunde Taiwo Adeniyi, Ojo Ajibola"/>
    <s v="El sistema propuesto mejora la transparencia y seguridad al emplear blockchain y claves generadas por biometría; asegura confianza al eliminar manipulaciones de identidad y resultados."/>
    <s v="Propuesta aplicada en pruebas experimentales, sin evidencia de aplicación académica específica; resultados alentadores reportados."/>
    <s v="Usa contratos inteligentes y claves generadas a partir de huellas dactilares; aborda seguridad, anonimato y verificación mediante criptografía biométrica."/>
    <s v="Se utiliza autenticación biométrica basada en huellas dactilares, manteniendo la identidad protegida con claves públicas que no revelan la identidad."/>
    <s v="Emplea blockchain para garantizar integridad e inmutabilidad; cada voto es inmodificable y verificable públicamente mediante claves públicas."/>
    <s v="Se menciona prueba de concepto con resultados alentadores, sin detalle de validaciones en escenarios reales."/>
    <x v="0"/>
    <x v="0"/>
  </r>
  <r>
    <s v="Scopus"/>
    <s v="A Block-Chain Based Decentralized Mechanism to Ensure the Security of Electronic Voting System Using Solidity Language"/>
    <s v="P. Savaridassan, Swapnil Lohani, Harshal Gupta"/>
    <s v="Proporciona integridad, transparencia e inmutabilidad a través de contratos inteligentes y consenso descentralizado; mejora frente a métodos tradicionales."/>
    <s v="Cita aplicaciones piloto en Telangana (India), Zug (Suiza), y Seúl (Corea del Sur); con éxito limitado pero con resultados positivos."/>
    <s v="Usa Ethereum, Solidity, contratos inteligentes y mecanismo de consenso Proof-of-Stake; aborda seguridad, privacidad y manipulación de datos."/>
    <s v="Incluye mecanismos de autenticación y gestión de identidad mediante contratos inteligentes; mención de autenticación pero sin especificación técnica clara."/>
    <s v="Auditoría y verificación automatizadas por contratos inteligentes; ofrece trazabilidad e integridad de votos."/>
    <s v="Sí, se realizaron pruebas piloto en contextos reales como elecciones municipales y participación ciudadana."/>
    <x v="1"/>
    <x v="0"/>
  </r>
  <r>
    <s v="Scopus"/>
    <s v="A Blockchain-Based Distributed Anonymous Weighted Voting System"/>
    <s v="Mingyuan Chen, Bin Chen, Zejun Lin, Litao Ye, Shijie Zhang, Shengli Zhang"/>
    <s v="Sistema distribuido con privacidad computacional, anonimato reforzado y automatización del conteo; mejora notable frente a modelos centralizados."/>
    <s v="Sistema diseñado para decisiones complejas con pesos de voto; sin mención de aplicaciones en universidades."/>
    <s v="Utiliza ElGamal distribuido, firmas ciegas, firmas de anillo y contratos inteligentes; aborda anonimato, seguridad y verificación."/>
    <s v="Utiliza firmas de anillo y blind signatures para autenticar y proteger la identidad sin comprometer el anonimato."/>
    <s v="Verificación y conteo automatizados por contratos inteligentes; integridad mediante criptografía homomórfica."/>
    <s v="Incluye análisis y experimentos que demuestran factibilidad, pero no pruebas reales en campo."/>
    <x v="2"/>
    <x v="0"/>
  </r>
  <r>
    <s v="Scopus"/>
    <s v="A Blockchain-Based E-Voting System"/>
    <s v="Mohammad Hadiff bin Hamidey, Swee-Huay Heng"/>
    <s v="Sistema descentralizado basado en blockchain mejora la seguridad, integridad y veracidad del proceso de votación frente a sistemas electrónicos centralizados."/>
    <s v="No se menciona aplicación directa en contextos académicos; se centra en evaluación comparativa de esquemas existentes."/>
    <s v="Utiliza Ethereum, contratos inteligentes y técnicas criptográficas como blind signature y homomorphic encryption; enfoque en descentralización y resistencia a ataques."/>
    <s v="Aborda autenticación mediante mecanismos criptográficos y registros de votante, sin detalles específicos de implementación."/>
    <s v="Incluye mecanismos de verificación individual y universal usando blockchain; también evalúa limitaciones de enfoques anteriores."/>
    <s v="Comparación con otros esquemas; no se menciona prueba en contexto real."/>
    <x v="0"/>
    <x v="1"/>
  </r>
  <r>
    <s v="Scopus"/>
    <s v="A Blockchain-Based Self-Tallying Voting Protocol in Decentralized IoT"/>
    <s v="Yannan Li, Willy Susilo, Guomin Yang, Yong Yu, Dongxi Liu, Xiaojiang Du, Mohsen Guizani"/>
    <s v="Mejora la equidad, privacidad y resistencia a fallos mediante un protocolo auto-conteo sin terceros; fortalece transparencia y seguridad."/>
    <s v="Propuesta aplicada a contextos de IoT y redes distribuidas, especialmente en elecciones de líderes o decisiones colaborativas; no en universidades."/>
    <s v="Emplea ElGamal distribuido, pruebas de conocimiento cero, compromisos y contratos inteligentes; orientado a evitar manipulación y preservar anonimato."/>
    <s v="Utiliza compromiso críptico y protocolos de prueba sin revelar identidad; protege identidad sin intermediarios."/>
    <s v="El protocolo permite que cualquier parte verifique los votos con transparencia; elimina necesidad de conteo centralizado."/>
    <s v="Simulaciones en dispositivos IoT; no validado en elecciones reales."/>
    <x v="2"/>
    <x v="2"/>
  </r>
  <r>
    <s v="Scopus"/>
    <s v="A Blockchain-Based Self-Tallying Voting Protocol With Maximum Voter Privacy"/>
    <s v="Jun Huang, Debiao He, Yitao Chen, Muhammad Khurram Khan, Min Luo"/>
    <s v="Comparado con sistemas tradicionales y electrónicos, este sistema mejora la seguridad y robustez mediante blockchain, homomorphic encryption y zero-knowledge proof. Aumenta la confianza al eliminar terceros."/>
    <s v="No se menciona aplicación en contextos académicos o universitarios. Información insuficiente."/>
    <s v="Usa blockchain con homomorphic encryption, zero-knowledge proof y threshold secret sharing. Estos abordan privacidad, abstención, y verificación sin revelar votos."/>
    <s v="No se describen métodos específicos de autenticación. Información insuficiente."/>
    <s v="Verificabilidad basada en pruebas de rango (range proof) y zero-knowledge proof para asegurar legitimidad sin revelar contenido del voto."/>
    <s v="Evaluación de rendimiento computacional, sin pruebas reales en votaciones."/>
    <x v="2"/>
    <x v="2"/>
  </r>
  <r>
    <s v="Scopus"/>
    <s v="A Blockchain-Based Voting System for Elections"/>
    <s v="Akshit Kumar, Sourabh Menaria, Karan Sagar, Aaditya Choudhary, Parveen Kumar Bajaj"/>
    <s v="Mejora la transparencia y seguridad usando Ethereum, contratos inteligentes e IPFS. Reduce fraudes y manipulación respecto a sistemas tradicionales."/>
    <s v="No se especifican aplicaciones en contextos académicos. Información insuficiente."/>
    <s v="Se implementa sobre Ethereum y usa IPFS para almacenamiento descentralizado. El sistema enfatiza seguridad, transparencia y resistencia a manipulaciones."/>
    <s v="No se detalla el método de autenticación. Información insuficiente."/>
    <s v="Usa contratos inteligentes que garantizan integridad e inmutabilidad, aunque no se explican métodos específicos de auditoría/verificación."/>
    <s v="Sistema probado en testnet (Sepolia), sin implementación en escenarios reales."/>
    <x v="2"/>
    <x v="0"/>
  </r>
  <r>
    <s v="Scopus"/>
    <s v="A COERCION-RESISTANT BLOCKCHAIN-BASED E-VOTING PROTOCOL WITH RECEIPTS"/>
    <s v="Chiara Spadafora, Riccardo Longo, Massimiliano Sala"/>
    <s v="Propone un protocolo resistente a coerción y venta de votos, con transparencia y garantías criptográficas que superan a sistemas tradicionales."/>
    <s v="No menciona implementación en contextos académicos. Información insuficiente."/>
    <s v="Basado en blockchain, con pruebas de conocimiento cero, protocolos de compromiso y DDH. Aborda privacidad, verificación y coerción."/>
    <s v="No se detalla un método específico de autenticación de votantes. Información insuficiente."/>
    <s v="Verificación universal y garantías criptográficas como prueba de indistinguibilidad y recibos verificables. Asegura integridad y resistencia."/>
    <s v="No implementado en pruebas reales, solo pruebas criptográficas y simulaciones."/>
    <x v="2"/>
    <x v="1"/>
  </r>
  <r>
    <s v="Scopus"/>
    <s v="A Cost-efficient and Scalable Framework for E-Voting System based on Ethereum Blockchain"/>
    <s v="Uzma Jafar, Zarina Shukur, Mohd Juzaiddin Ab Aziz, Hafiz Adnan Hussain"/>
    <s v="Aborda problemas de transparencia y corrupción en métodos tradicionales mediante Ethereum e integración off-chain. Mejora confianza y accesibilidad."/>
    <s v="No se indica aplicación en contextos académicos. Información insuficiente."/>
    <s v="Ethereum con diseño escalable basado en sharding, off-chain storage y sincronización periódica. Aumenta eficiencia, seguridad y descentralización."/>
    <s v="No se especifica método de autenticación de votantes. Información insuficiente."/>
    <s v="Incluye mecanismos de integridad y prevención de manipulaciones mediante ledger inmutable y contratos inteligentes."/>
    <s v="No se menciona prueba en escenarios reales, pero se justifica teóricamente su eficiencia."/>
    <x v="0"/>
    <x v="2"/>
  </r>
  <r>
    <s v="Scopus"/>
    <s v="A decentralized and trustless e-voting system based on blockchain technology"/>
    <s v="Daria Golnarian, Kimia Saedi, Behnam Bahrak"/>
    <s v="Propuesta que elimina autoridades confiables. Fomenta transparencia, equidad y acceso universal usando blockchain como tablero público."/>
    <s v="No indica implementación en contextos académicos. Información insuficiente."/>
    <s v="Utiliza blockchain pública con pruebas de conocimiento cero y Mix-Net. Permite autoverificación y anonimato fuerte."/>
    <s v="Autenticación en fase inicial por autoridades; luego proceso es trustless. Equilibra identidad y anonimato."/>
    <s v="El sistema permite verificación individual y universal mediante blockchain; se basa en transparencia y trazabilidad."/>
    <s v="No se indica implementación en contexto real, solo diseño y análisis conceptual."/>
    <x v="0"/>
    <x v="2"/>
  </r>
  <r>
    <s v="Scopus"/>
    <s v="A decentralized, secure, and transparent blockchain-enabled E-voting for Indian elections based on UIDAI Aadhar Identification"/>
    <s v="Sheetal Pandya, Ashwin Raiyani, Krunal Vaghela"/>
    <s v="Compara ampliamente los sistemas tradicionales con la propuesta blockchain, destacando mejoras en seguridad, transparencia y confianza a través de características como la inmutabilidad, la descentralización y la ausencia de terceros confiables."/>
    <s v="Propuesta orientada al contexto electoral de la India; no se reportan resultados aplicados en contextos universitarios ni métricas de desempeño comparativo."/>
    <s v="Utiliza red blockchain distribuida, registros inmutables y carteras con monedas para emitir votos; aborda problemas de seguridad y anonimato con verificación vía Aadhar."/>
    <s v="Autenticación mediante el sistema nacional Aadhar, proporcionando identidad fuerte pero con implicaciones sobre el anonimato parcial del votante."/>
    <s v="Uso de blockchain como libro contable inmutable y público, lo cual permite auditoría abierta y validación por nodos; sin detalles específicos de mecanismos criptográficos adicionales."/>
    <s v="No se describen pruebas en escenarios reales; diseño conceptual."/>
    <x v="0"/>
    <x v="1"/>
  </r>
  <r>
    <s v="Scopus"/>
    <s v="A Distributed Self-Tallying Electronic Voting System Using the Smart Contract"/>
    <s v="Jingyu Yao, Bo Yang, Tao Wang, Wenzheng Zhang"/>
    <s v="Supera sistemas tradicionales mediante votación autocomputable, eliminando dependencia de autoridades confiables; asegura transparencia, seguridad y privacidad mediante contratos inteligentes."/>
    <s v="No se reporta aplicación en entornos universitarios; el enfoque es general y orientado a votaciones a gran escala."/>
    <s v="Usa blockchain Ethereum, cifrado ElGamal, pruebas de conocimiento cero y Group Encryption Scheme para abordar desafíos de seguridad, anonimato y verificación."/>
    <s v="No se explicita un método de autenticación de votantes; se enfoca en el anonimato y la seguridad de los votos durante el conteo y verificación."/>
    <s v="Incluye verificación universal, autocomputabilidad y ausencia de autoridad confiable; mecanismos criptográficos permiten auditoría de cualquier entidad."/>
    <s v="Pruebas de rendimiento muestran escalabilidad; sin mención de validación en escenarios del mundo real."/>
    <x v="2"/>
    <x v="0"/>
  </r>
  <r>
    <s v="Scopus"/>
    <s v="A electronic voting protocol based on blockchain and homomorphic signcryption"/>
    <s v="Wenlei Qu, Lei Wu, Wei Wang, Zhaoman Liu, Hao Wang"/>
    <s v="El protocolo mejora la eficiencia y seguridad respecto a sistemas tradicionales al permitir el conteo homomórfico y firmar-encriptar los votos para garantizar integridad y anonimato."/>
    <s v="No se especifican aplicaciones en universidades; propuesta es general para votación electrónica segura y eficiente."/>
    <s v="Implementa blockchain con signcryption homomórfico que combina cifrado y firma en un solo paso; permite anonimato, agregación y verificación."/>
    <s v="No se especifica el mecanismo exacto de autenticación de votantes; se enfoca en confidencialidad y verificación de votos."/>
    <s v="Permite verificación de resultados mediante homomorphic tally y blockchain como tablero público de auditoría."/>
    <s v="Evaluación conceptual sin validación empírica en ambientes reales."/>
    <x v="0"/>
    <x v="2"/>
  </r>
  <r>
    <s v="Scopus"/>
    <s v="A Framework for Building Blockchain Based Secured E-voting"/>
    <s v="Abhishek Kandell, Shivam Dhunotiya, Gufran Ali Siddique, Bharat Bhusan, Rani Astya"/>
    <s v="Destaca beneficios frente a métodos tradicionales: inmutabilidad, transparencia, ahorro de tiempo y costos, y resistencia al fraude mediante hash seguro."/>
    <s v="No se menciona aplicación en contextos académicos; propuesta es conceptual con enfoque nacional."/>
    <s v="Se basa en una red blockchain descentralizada usando hash seguro para cada bloque; se enfoca en la trazabilidad y seguridad."/>
    <s v="Autenticación propuesta mediante clave privada del votante y canales seguros, aunque no se detalla el proceso técnico."/>
    <s v="Blockchain sirve como registro inmutable; cada transacción puede ser verificada; sin detalles técnicos profundos sobre auditoría."/>
    <s v="Propuesta conceptual sin pruebas en implementación real."/>
    <x v="0"/>
    <x v="1"/>
  </r>
  <r>
    <s v="Scopus"/>
    <s v="A Framework for e-Voting System Based on Blockchain and Distributed Ledger Technologies"/>
    <s v="Shahid Hussain Danwar, Javed Ahmed Mahar, Aneela Kiran"/>
    <s v="Busca mejorar integridad y reducir disputas en sistemas tradicionales mediante e-voting soportado en blockchain y base de datos nacional (NADRA)."/>
    <s v="Propuesta específica para el contexto electoral pakistaní; no hay evidencia de aplicación en escenarios académicos."/>
    <s v="Usa tecnología de contabilidad distribuida, con conexión a NADRA para validación de identidad; énfasis en auditoría y privacidad."/>
    <s v="Autenticación basada en base de datos nacional NADRA; garantiza validez del votante pero no anonimato completo."/>
    <s v="Sistema auditable por votantes y autoridades, permite recuento y validación pública gracias al diseño distribuido."/>
    <s v="Simulación en 8 zonas electorales de Khairpur (Pakistán); resultados favorables, pero no pruebas a gran escala."/>
    <x v="1"/>
    <x v="2"/>
  </r>
  <r>
    <s v="Scopus"/>
    <s v="A Fully Anonymous e-Voting Protocol Employing Universal Zk-SNARKs and Smart Contracts"/>
    <s v="Aritra Banerjee"/>
    <s v="Comparado con Zcash JoinSplit, zkHawk mejora la privacidad y reduce el cómputo necesario en un orden de magnitud, manteniendo seguridad y anonimato."/>
    <s v="No abordado directamente; es un trabajo conceptual dentro de una tesis doctoral."/>
    <s v="Uso de Zcash con zk-SNARKs (Groth16, Sonic, Plonk, etc.) y zkHawk, proponiendo ejecución off-chain para mejorar escalabilidad y privacidad."/>
    <s v="Los votantes usan carteras Zcash y direcciones, no se profundiza en mecanismos específicos de autenticación más allá de esta asignación."/>
    <s v="Uso de MPC y zkHawk para asegurar el cómputo sin necesidad de confiar en terceros, protegiendo integridad y verificabilidad del voto."/>
    <s v="No se reportan pruebas en escenarios del mundo real."/>
    <x v="0"/>
    <x v="2"/>
  </r>
  <r>
    <s v="Scopus"/>
    <s v="A Lightweight Digital Voting Platform Using Blockchain Technology"/>
    <s v="Nithin Kamineni et al."/>
    <s v="Se resalta mayor transparencia, anonimato y reducción de costos frente a sistemas tradicionales, gracias al uso de blockchain pública."/>
    <s v="No menciona aplicación en contextos académicos; enfoque conceptual sobre arquitectura."/>
    <s v="Implementa blockchain Ethereum pública, PoW, Paillier Cryptosystem para privacidad; red descentralizada, HTML/CSS y JavaScript para frontend."/>
    <s v="No detalla mecanismos de autenticación de votantes."/>
    <s v="Los votos son verificables por el usuario sin necesidad de terceros; blockchain asegura integridad de las transacciones."/>
    <s v="Resultados discutidos en sección de evaluación de desempeño, pero sin escenarios reales a gran escala."/>
    <x v="2"/>
    <x v="2"/>
  </r>
  <r>
    <s v="Scopus"/>
    <s v="A Liquid Democracy Enabled Blockchain-Based Electronic Voting System"/>
    <s v="Ch Anwar ul Hassan et al."/>
    <s v="Sistema distribuido, basado en blockchain con smart contracts; mejora transparencia, seguridad y confianza sobre métodos tradicionales."/>
    <s v="No aborda contextos académicos; centrado en contexto nacional (Pakistán)."/>
    <s v="Blockchain de tipo consorcio (permissioned), uso de Ethereum, smart contracts para votación y verificación."/>
    <s v="Registro con credenciales y asignación de claves públicas/privadas; usa arquitectura basada en permisos."/>
    <s v="Verificación basada en contratos inteligentes, integridad garantizada mediante minería y validación descentralizada."/>
    <s v="Evaluación conceptual, sin pruebas detalladas en ambientes reales."/>
    <x v="0"/>
    <x v="2"/>
  </r>
  <r>
    <s v="IEEE"/>
    <s v="A Methodology for Vulnerability Assessment and Threat Modelling of an e-Voting Platform Based on Ethereum Blockchain"/>
    <s v="Daniele Granata, Massimiliano Rak, Paolo Palmiero, Adele Pastena"/>
    <s v="Compara con sistemas tradicionales resaltando que la adopción general de e-voting se ha visto limitada por preocupaciones de seguridad y confianza. El uso de blockchain, en particular Ethereum, ofrece mejoras significativas en seguridad y verificación mediante contratos inteligentes."/>
    <s v="No abordado en contexto académico o universitario."/>
    <s v="Se utiliza Ethereum y contratos inteligentes en Solidity. Se abordan desafíos de seguridad mediante modelado formal (BPMN) y evaluación basada en estándares ISO/IEC 15408 para garantizar anonimato, robustez y escalabilidad."/>
    <s v="Información insuficiente."/>
    <s v="Se propone una metodología que permite evaluar formalmente contratos inteligentes usando BPMN, facilitando la verificación legal y técnica mediante certificación de seguridad."/>
    <s v="No se reportan pruebas reales; es una evaluación metodológica del diseño."/>
    <x v="0"/>
    <x v="0"/>
  </r>
  <r>
    <s v="Scopus"/>
    <s v="A Novel Electronic Voting system using a Blind Signature scheme and Blockchain"/>
    <s v="Elahe Mehraban et al."/>
    <s v="Comparado con sistemas tradicionales, la firma ciega cuántica y blockchain garantizan privacidad, integridad y equidad."/>
    <s v="No se describe aplicación en contextos académicos."/>
    <s v="Blockchain pública (Ethereum), contratos inteligentes, firma ciega cuántica, canales cuánticos para seguridad."/>
    <s v="Autenticación y anonimato mediante clave de sesión, número serial y verificación con firma ciega cuántica."/>
    <s v="Verificación de votos usando bloques en blockchain; validación mediante claves y firmas blindadas."/>
    <s v="No se reportan implementaciones prácticas; propuesta a nivel de diseño."/>
    <x v="0"/>
    <x v="0"/>
  </r>
  <r>
    <s v="Scopus"/>
    <s v="A novel smart contract based blockchain with sidechain for electronic voting"/>
    <s v="Rakshitha C. Mullegowda et al."/>
    <s v="Propuesta reduce ataques de repetición y mejora seguridad respecto a métodos tradicionales mediante blockchain + sidechain."/>
    <s v="No menciona aplicación en contextos académicos."/>
    <s v="Blockchain con sidechain; contratos inteligentes separados para votantes, candidatos y votos; uso de vote coins y cifrado público."/>
    <s v="Autenticación vía OTP y claves públicas/privadas generadas en el registro; verificación mediante vote coin."/>
    <s v="Acceso controlado robusto para el conteo; votos cifrados y almacenados en sidechain; resultados verificados en mainchain."/>
    <s v="Resultados de simulación muestran mejora en tiempo y costo; sin aplicación real reportada."/>
    <x v="2"/>
    <x v="0"/>
  </r>
  <r>
    <s v="Scopus"/>
    <s v="A Practical Multi-candidate Voting Protocol on Quantum Blockchain Adapted for Various Tally Principles"/>
    <s v="Xin Sun, Anran Cui, Hui Chen, Xingchi Su"/>
    <s v="Comparado con sistemas tradicionales, el protocolo cuántico propuesto garantiza anonimato, verificabilidad, equidad y auto-conteo gracias a la blockchain cuántica y compromisos cuánticos."/>
    <s v="No se reportan aplicaciones en contextos académicos o universitarios. Información insuficiente."/>
    <s v="Uso de blockchain cuántica, comunicación segura basada en QKD y compromiso cuántico. Aborda anonimato, seguridad y verificación mediante principios cuánticos."/>
    <s v="Se basa en compromisos cuánticos para ocultar y luego revelar el voto, asegurando el anonimato sin comprometer identidad."/>
    <s v="El sistema es verificable y auto-conteable por cualquier votante. No se menciona un mecanismo explícito de auditoría externa."/>
    <s v="Sistema teóricamente implementable con tecnología actual; sin pruebas en entornos reales reportadas."/>
    <x v="0"/>
    <x v="0"/>
  </r>
  <r>
    <s v="Scopus"/>
    <s v="A Privacy Protection Method of Blockchain-Based E-Voting Using Homomorphic Encryption and Order-Preserving Encryption"/>
    <s v="Bimeng Tang, Minsheng Tan, Meina Liu, Zhaohui Liu, Wenlong Tian"/>
    <s v="Mejora sobre sistemas tradicionales al eliminar terceros confiables y proteger la privacidad a pesar de la transparencia de blockchain mediante cifrado homomórfico y orden-preservador."/>
    <s v="No se reportan aplicaciones específicas en contextos académicos. Información insuficiente."/>
    <s v="Emplea blockchain privada, cifrado homomórfico para el procesamiento de votos y cifrado orden-preservador para consultas eficientes. Prioriza privacidad."/>
    <s v="No se detallan explícitamente mecanismos de autenticación. Información insuficiente."/>
    <s v="Provee verificabilidad de resultados encriptados sin comprometer privacidad, pero no detalla procedimientos de auditoría."/>
    <s v="Resultados experimentales muestran viabilidad técnica, pero no se prueban en entornos reales."/>
    <x v="2"/>
    <x v="1"/>
  </r>
  <r>
    <s v="Scopus"/>
    <s v="A Privacy-Preserving E-Voting System Using Blockchain and Linkable Ring Signatures"/>
    <s v="Ahmed-Sami Berkani, Hamouma Moumen, Saber Benharzallah, Youssouf Achouri, Mohand Tahar Kechadi"/>
    <s v="Se enfoca en resolver problemas de privacidad y trazabilidad con blockchain e IPFS, superando limitaciones de anonimato y doble voto."/>
    <s v="No menciona aplicación en entornos académicos. Información insuficiente."/>
    <s v="Usa blockchain pública, IPFS y firmas de anillo enlazables (LRS), separando el procesamiento intensivo fuera de la cadena para mejorar escalabilidad y anonimato."/>
    <s v="LRS permite autenticación anónima y evita votos múltiples mediante etiquetas de vinculabilidad sin romper el anonimato."/>
    <s v="Blockchain proporciona trazabilidad e inmutabilidad. No se detallan métodos explícitos de auditoría."/>
    <s v="Se menciona eficiencia para votaciones pequeñas, pero se reconoce desafío de escalabilidad para elecciones grandes."/>
    <x v="2"/>
    <x v="0"/>
  </r>
  <r>
    <s v="Scopus"/>
    <s v="A remote and cost-optimized voting system using blockchain and smart contract"/>
    <s v="Mohammad Nabiluzzaman Neloy, Md. Abdul Wahab, Sheikh Wasif, Abdulla All Noman, Mustafizur Rahaman, Tahmid Hasan Pranto, A.K.M. Bahalul Haque, Rashedur M. Rahman"/>
    <s v="Combina blockchain, smart contracts e IA para mejorar transparencia, reducir costos y aumentar participación frente a sistemas tradicionales."/>
    <s v="No indica aplicación específica en entornos académicos. Información insuficiente."/>
    <s v="Utiliza blockchain pública y contratos inteligentes optimizados. Aplicación de IA en verificación de identidad. Propone arquitectura híbrida de almacenamiento para reducir costos."/>
    <s v="Sistema multilayer con IA para autenticación de identidad. Detalles técnicos limitados."/>
    <s v="El conteo de votos es automatizado, transparente y sin intervención humana, pero no se explicita una auditoría formal."/>
    <s v="No se reportan pruebas en escenarios del mundo real, solo propuesta teórica con análisis de costos."/>
    <x v="0"/>
    <x v="1"/>
  </r>
  <r>
    <s v="Scopus"/>
    <s v="A scalable decentralized privacy-preserving e-voting system based on zero-knowledge off-chain computations"/>
    <s v="Ashkan Emami, Habib Yajam, Mohammad Ali Akhaee, Rahim Asghari"/>
    <s v="Supera limitaciones de transparencia y escalabilidad de sistemas tradicionales mediante blockchain y pruebas de conocimiento cero (ZKP)."/>
    <s v="No se menciona aplicación en contextos académicos. Información insuficiente."/>
    <s v="Red de nodos con contratos inteligentes, cifrado homomórfico umbral, pruebas zk-SNARK y procesamiento fuera de cadena para garantizar escalabilidad y privacidad."/>
    <s v="No se detalla mecanismo específico de autenticación. Información insuficiente."/>
    <s v="Verificabilidad universal basada en blockchain y ZKP; se mencionan pruebas de seguridad formales."/>
    <s v="Validado experimentalmente en red de pruebas Ethereum; reporta mejoras significativas en eficiencia."/>
    <x v="2"/>
    <x v="1"/>
  </r>
  <r>
    <s v="Scopus"/>
    <s v="A Secure and Decentralized Method of E-voting using Blockchain and Smart Contracts"/>
    <s v="Kirit Enuga, Pranay Batthula, Sai Shashank Aleti, Nitish Kolluru, Sakthidharan G. R."/>
    <s v="Se comparan desfavorablemente los sistemas tradicionales y electrónicos debido a su vulnerabilidad, resaltando que el sistema propuesto con blockchain mejora transparencia, seguridad y confianza mediante inmutabilidad, cifrado y contratos inteligentes."/>
    <s v="Información insuficiente sobre aplicaciones en contextos académicos o universitarios."/>
    <s v="Utiliza red Ethereum, contratos inteligentes en Solidity, Truffle, Ganache y Metamask; aborda seguridad con validación de votos, prevención de doble voto, y verificación mediante smart contracts."/>
    <s v="Utiliza verificación de identidad digital basada en blockchain, pero sin detallar técnicas específicas de autenticación de votantes."/>
    <s v="El proceso de verificación y auditoría está automatizado mediante smart contracts; la transparencia e inmutabilidad del blockchain refuerzan la confiabilidad."/>
    <s v="No se reportan pruebas en escenarios reales, solo simulación conceptual del sistema."/>
    <x v="2"/>
    <x v="1"/>
  </r>
  <r>
    <s v="Scopus"/>
    <s v="A Secure and Transparent Voting System Framework Using Finger Vein and Blockchain Technology"/>
    <s v="Chittapuli Bhupathi Padal, Valli Kumari Vatsavayi"/>
    <s v="Se destaca la superioridad del sistema propuesto respecto a métodos tradicionales, subrayando mayor transparencia, seguridad y confiabilidad gracias a blockchain y biometría."/>
    <s v="No aborda aplicaciones en contextos académicos o universitarios."/>
    <s v="Blockchain con algoritmo de consenso flexible, algoritmo de seguridad en cadena, cifrado con sal y pimienta; técnica biométrica avanzada con reconocimiento de vena del dedo y CNN."/>
    <s v="Autenticación mediante reconocimiento de vena del dedo combinado con cifrado avanzado; equilibrio entre anonimato y verificación logrado con OTP y verificación por email."/>
    <s v="Auditoría mediante validación de transacciones en blockchain y notificación con OTP para trazabilidad de votos."/>
    <s v="No abordado explícitamente; el enfoque es conceptual y tecnológico."/>
    <x v="0"/>
    <x v="0"/>
  </r>
  <r>
    <s v="ACM"/>
    <s v="A Secure electronic Voting Protocol Base on Threshold Proof"/>
    <s v="Weitao Zhao, Jiangfeng Xu, Shiqi Yang"/>
    <s v="Propone una solución más segura que los sistemas tradicionales al eliminar el punto único de falla y permitir verificación pública del resultado sin comprometer la identidad del votante."/>
    <s v="No abordado explícitamente en contextos académicos o universitarios."/>
    <s v="Utiliza prueba umbral, firma Schnorr, encriptación homomórfica Exponential ElGamal, y pruebas de conocimiento cero para preservar anonimato y verificar validez."/>
    <s v="Emplea firmas ciegas basadas en Schnorr y prueba de conocimiento cero no interactiva para separar identidad de voto y mantener anonimato."/>
    <s v="El VTC realiza verificación de validez con pruebas de conocimiento cero y consolidación homomórfica para verificación pública."/>
    <s v="Incluye resultados experimentales sobre rendimiento computacional, pero no evalúa escalabilidad en escenarios reales."/>
    <x v="2"/>
    <x v="0"/>
  </r>
  <r>
    <s v="Scopus"/>
    <s v="A Secure Electronic Voting System Using Multifactor Authentication and Blockchain Technologies"/>
    <s v="O. M. Olaniyi, E. M. Dogo, B. K. Nuhu, H. Treiblmaier, Y. S. Abdulsalam, Z. Folawiyo"/>
    <s v="Sistema propuesto supera las deficiencias de métodos tradicionales en seguridad y transparencia al incorporar autenticación multifactorial y blockchain pública."/>
    <s v="Se menciona una propuesta para elecciones universitarias, pero sin reportes sobre resultados o aplicación real."/>
    <s v="Red blockchain pública con SHA-256, combinación de RFID y reconocimiento facial para autenticación y control descentralizado."/>
    <s v="Utiliza autenticación multifactor basada en RFID y reconocimiento facial para preservar identidad y anonimato."/>
    <s v="Verificación y auditoría por nodos distribuidos; integridad de votos asegurada por funciones hash y almacenamiento en blockchain."/>
    <s v="No se describe implementación práctica, pero se menciona mejora frente a debilidades detectadas en sistemas actuales."/>
    <x v="0"/>
    <x v="2"/>
  </r>
  <r>
    <s v="Scopus"/>
    <s v="A Self-Tallying Electronic Voting Based on Blockchain"/>
    <s v="Gongxian Zeng, Meiqi He, Siu Ming Yiu, Zhengan Huang"/>
    <s v="El sistema evita autoridades centrales, enfatizando transparencia, resistencia a manipulaciones y posibilidad de auto-conteo sin intermediarios."/>
    <s v="No se aplicó en contextos académicos o universitarios."/>
    <s v="Sistema basado en pruebas de conocimiento cero, sin autoridad central; uso de votación auto-contable y validación mediante pruebas no interactivas."/>
    <s v="No se especifican métodos de autenticación de votantes."/>
    <s v="Verificación mediante pruebas de conocimiento cero y validación pública de boletas en blockchain."/>
    <s v="Análisis experimental muestra viabilidad, pero se identifican desafíos de escalabilidad y abstención."/>
    <x v="2"/>
    <x v="2"/>
  </r>
  <r>
    <s v="Scopus"/>
    <s v="A Solidity Implementation of TAVS"/>
    <s v="Antonio M. Larriba, Damián López"/>
    <s v="TAVS mejora la transparencia, integridad y privacidad frente a sistemas tradicionales, al eliminar autoridades de confianza mediante contratos inteligentes."/>
    <s v="No se menciona su aplicación en contextos académicos."/>
    <s v="Implementado en Ethereum usando Solidity; utiliza firmas ciegas RSA y reemplazo de autoridad por smart contract."/>
    <s v="Sistema basado en verificación de identidad mediante una Autoridad de Identificación; equilibrio identidad-anonimato gestionado mediante firmas ciegas."/>
    <s v="Universal verifiability y transparencia garantizadas mediante blockchain y código abierto."/>
    <s v="No se reportan pruebas en entornos reales; implementación orientada a pruebas de concepto."/>
    <x v="0"/>
    <x v="1"/>
  </r>
  <r>
    <s v="Scopus"/>
    <s v="A Transparent Scalable E-Voting Protocol Based on Open Vote Network Protocol and Zk-STARKs"/>
    <s v="Ngan Nguyen, Khuong Nguyen-An"/>
    <s v="El sistema mejora la transparencia y escalabilidad utilizando zk-STARKs, lo que permite evitar configuraciones de confianza (a diferencia de zk-SNARKs), y permite verificación universal, ausencia de disputas y secreto perfecto del voto."/>
    <s v="No abordado explícitamente en contextos académicos o universitarios."/>
    <s v="Utiliza Open Vote Network con mejoras criptográficas: pruebas CDS, cifrado ElGamal, zk-STARKs como solución Layer-2 para escalabilidad."/>
    <s v="Se emplea cifrado ElGamal junto con pruebas de conocimiento cero no interactivas (Fiat-Shamir), pero sin mecanismos explícitos de autenticación de votantes."/>
    <s v="Verificabilidad universal y pruebas de validez criptográficas para asegurar integridad del voto sin resolución interactiva de disputas."/>
    <s v="Validación en escenarios simulados con diferentes tamaños de lote, no en entornos reales."/>
    <x v="2"/>
    <x v="1"/>
  </r>
  <r>
    <s v="Scopus"/>
    <s v="A2V: Anonymous and Accountable Voting Framework via Blockchain"/>
    <s v="Zhimei Sui, Liangrong Zhao"/>
    <s v="A2V proporciona anonimato del votante con responsabilidad, combinando privacidad (identidades ocultas con claves de un solo uso) y mecanismos de auditoría en blockchain."/>
    <s v="No se menciona aplicación en contextos académicos/universitarios."/>
    <s v="Blockchain pública con contratos inteligentes y esquema de umbral secreto (t,n); monitoreo automático para doble votación; utiliza identidad temporal y compartición secreta."/>
    <s v="Claves públicas temporales generadas a partir de identidades reales; las identidades reales solo se reconstruyen si hay fraude detectado."/>
    <s v="Auditoría continua con reconstrucción de identidades mediante umbral de comité y contratos inteligentes para asegurar integridad y detección de fraudes."/>
    <s v="Simulación con distintos lotes; sin pruebas reales."/>
    <x v="2"/>
    <x v="3"/>
  </r>
  <r>
    <s v="Scopus"/>
    <s v="ACB-Vote: Efficient, Flexible, and Privacy- Preserving Blockchain-Based Score Voting With Anonymously Convertible Ballots"/>
    <s v="Wenyi Xue, Yang Yang, Yingjiu Li, Hwee Hwa Pang, Robert H. Deng"/>
    <s v="Proporciona mayor expresividad que el voto binario, mantiene el anonimato usando firmas BBS+ y CLS, y permite auditoría sin comprometer privacidad."/>
    <s v="No se reportan aplicaciones en contextos universitarios o reales."/>
    <s v="Utiliza blockchain, firmas de conocimiento, BBS+ y CLS; se evita uso intensivo de pruebas de rango con mecanismos de conversión para verificar votos múltiples."/>
    <s v="Autenticación con CLS: permite detectar múltiples votos manteniendo el anonimato mediante pseudónimos convertibles."/>
    <s v="Mecanismo de verificación agregada y conversión de votos anónimos para asegurar integridad sin revelar identidades."/>
    <s v="No se indican pruebas en entornos reales, validación conceptual y pseudocódigo implementado."/>
    <x v="0"/>
    <x v="1"/>
  </r>
  <r>
    <s v="Scopus"/>
    <s v="Addressing Most Common Vulnerabilities in Blockchain-Based Voting Systems"/>
    <s v="Ahmed Ben Ayed, Mohamed Amin Belhajji"/>
    <s v="Explora fortalezas (transparencia, inmutabilidad) y debilidades (minería, conflicto de bloques, terminales vulnerables) de blockchain respecto a confianza y seguridad en sistemas de votación."/>
    <s v="Describe algunos casos reales como Estonia e iVote, pero no vinculados directamente a blockchain en contextos académicos."/>
    <s v="Discusión general sobre smart contracts y cadenas privadas; no propone una implementación concreta."/>
    <s v="Información insuficiente."/>
    <s v="Discute potenciales vulnerabilidades como ataques DoS, hombre en el medio y problemas externos a la blockchain."/>
    <s v="Validación conceptual; sin pruebas reales."/>
    <x v="0"/>
    <x v="1"/>
  </r>
  <r>
    <s v="IEEE"/>
    <s v="Always on Voting: A Framework for Repetitive Voting on the Blockchain"/>
    <s v="Sarad Venugopalan, Ivana Stančíková, Ivan Homoliak"/>
    <s v="Propone un sistema más transparente y resistente a manipulaciones mediante votaciones repetitivas. Utiliza blockchain pública y contratos inteligentes para mejorar seguridad y confianza."/>
    <s v="No abordado en contexto académico o universitario."/>
    <s v="Usa blockchain pública con contratos inteligentes, combinando oráculos Bitcoin y funciones de retardo verificables (VDF) para mitigar manipulaciones. Aborda anonimato mediante registro de votos en tallies impredecibles."/>
    <s v="El sistema considera que una autoridad electoral valida identidades, pero los detalles de autenticación son limitados."/>
    <s v="Utiliza mecanismos criptográficos (VDF, oráculos) y contratos inteligentes para asegurar verificación pública y universal."/>
    <s v="Validación por simulación y experimentos; no probado en entorno real."/>
    <x v="2"/>
    <x v="1"/>
  </r>
  <r>
    <s v="Scopus"/>
    <s v="An Advanced Full Stack Decentralized Approach for Secure Election Voting Process"/>
    <s v="Neelam Singh, Prashant Rohila, Kashif Anwar, Tanweer Alam, Vandana Rawat"/>
    <s v="El enfoque descentralizado basado en Ethereum mejora seguridad, transparencia e imparcialidad frente a servidores centrales vulnerables."/>
    <s v="No reporta aplicaciones en contextos universitarios; implementación es de laboratorio con Ganache y Metamask."/>
    <s v="Implementado sobre Ethereum con contratos inteligentes en Solidity; validación por PoW; identidad del votante basada en dirección pública Ethereum."/>
    <s v="Autenticación mediante dirección Ethereum (clave pública); sin mecanismo adicional de anonimato o privacidad explícita."/>
    <s v="Integridad mediante validación de contratos inteligentes; pero no se discuten mecanismos específicos de auditoría."/>
    <s v="Simulación; sin pruebas en el mundo real."/>
    <x v="2"/>
    <x v="2"/>
  </r>
  <r>
    <s v="Scopus"/>
    <s v="An Approach Towards Decentralized E-Voting"/>
    <s v="Chandu Vaidya, Chinmay Kirnapure, Jitesh Rithe, Devashish Sonkusare, Prathmesh Khade, Kartik Kharche"/>
    <s v="Plantea que el sistema mejora la transparencia y seguridad mediante smart contracts en Ethereum, sin necesidad de autoridad central."/>
    <s v="No menciona implementación en contextos académicos o universitarios. Información insuficiente."/>
    <s v="Utiliza red privada basada en Ethereum con contratos inteligentes y MetaMask; enfrenta desafíos de autenticación y verificación pero no profundiza en anonimato."/>
    <s v="Autenticación mediante registro previo en la interfaz del sistema; no detalla mecanismos de equilibrio entre identidad y anonimato."/>
    <s v="Usa blockchain para registrar transacciones de votos como método de auditoría, pero no detalla mecanismos específicos de verificación."/>
    <s v="Sistema probado en entorno de simulación. No se menciona validación en escenarios reales. Información insuficiente."/>
    <x v="2"/>
    <x v="1"/>
  </r>
  <r>
    <s v="Scopus"/>
    <s v="An Approach Towards Implementing Online Voting System Framework Using Blockchain Technology and Smart Contract"/>
    <s v="Paranjay Haldar, Rajdeep Roy, Utpal Biswas"/>
    <s v="Compara con sistemas centralizados resaltando que blockchain e IPFS eliminan punto único de fallo y mejoran la transparencia."/>
    <s v="No menciona aplicación directa en entornos académicos o universitarios. Información insuficiente."/>
    <s v="Usa Binance Smart Chain y IPFS. Aborda desafíos con encriptación (SHA256 y Keccak256) para privacidad y verificación de votantes."/>
    <s v="Método de autenticación mediante CID generado por IPFS y validado con smart contract; equilibra autenticidad e identidad con técnicas de cifrado."/>
    <s v="La verificación se realiza mediante coincidencia de CIDs cifrados entre IPFS y smart contract, asegurando integridad del sistema."/>
    <s v="Validado en entorno de prueba local con Ganache; no se reportan pruebas en escenarios reales."/>
    <x v="2"/>
    <x v="0"/>
  </r>
  <r>
    <s v="Scopus"/>
    <s v="An efficient and secured voting system using blockchain and hybrid validation technique with deep learning"/>
    <s v="M. Elhoseny, Hashem Alyami, Majid Altuwairiqi, Papiya Dutta, Bala D. Veerasamy, Piyush Kumar Shukla"/>
    <s v="Propone mejoras respecto a modelos tradicionales mediante privacidad, transparencia y seguridad en blockchain."/>
    <s v="No se menciona aplicación en universidades ni comparación de resultados. Información insuficiente."/>
    <s v="Emplea blockchain con HAHE (encriptación homomórfica asistida) y consenso HBFTA; aborda privacidad y validación robusta."/>
    <s v="Utiliza verificación basada en curvas elípticas y validación con emparejamiento bilineal; no profundiza en identidad/anonimato."/>
    <s v="Incluye mecanismos como HBFTA y contratos inteligentes para verificar integridad y evitar manipulaciones."/>
    <s v="Evaluado en entorno de simulación; no probado en elecciones reales."/>
    <x v="2"/>
    <x v="3"/>
  </r>
  <r>
    <s v="Scopus"/>
    <s v="An Efficient E-Voting System for Business Intelligence Innovation Based on Blockchain"/>
    <s v="Haibo Yi"/>
    <s v="Blockchain se presenta como solución frente a sistemas tradicionales al evitar manipulación y centralización."/>
    <s v="No aplica el sistema a contextos académicos. Información insuficiente."/>
    <s v="Utiliza funciones aleatorias verificables poscuánticas y arquitectura propia de blockchain para alta seguridad y eficiencia."/>
    <s v="No se especifican métodos concretos de autenticación ni mecanismos de anonimato. Información insuficiente."/>
    <s v="Se enfoca en seguridad criptográfica general y verificación por consenso poscuántico, sin detalles de auditoría específica."/>
    <s v="Sistema probado con casos prácticos, pero sin aplicación a gran escala."/>
    <x v="1"/>
    <x v="1"/>
  </r>
  <r>
    <s v="Scopus"/>
    <s v="An Electronic Voting Scheme Based on Blockchain Technology and Zero-Knowledge Proofs"/>
    <s v="Sepehr Damavandi, Sadegh Dorri Nogoorani"/>
    <s v="Sistema mejora la verificación, transparencia y descentralización frente a esquemas tradicionales."/>
    <s v="No se reporta implementación en contexto académico. Información insuficiente."/>
    <s v="Uso de blockchain y ZK-SNARKs para preservar privacidad y verificar votos; provee resistencia a coerción y manipulaciones."/>
    <s v="Propuesta modular de autenticación con credenciales de votantes, aunque sin detalles sobre equilibrio identidad/anonimato."/>
    <s v="Auditoría pública garantizada por pruebas ZK-SNARKs; sistema es verificable end-to-end."/>
    <s v="No se reportan pruebas en escenarios reales amplios."/>
    <x v="1"/>
    <x v="2"/>
  </r>
  <r>
    <s v="Scopus"/>
    <s v="An Ethereum Based e-Voting System"/>
    <s v="Achilleas Spanos, Ioanna Kantzavelou"/>
    <s v="Comparado con sistemas tradicionales, el sistema EtherVote mejora la transparencia (uso de hash de transacción para verificación), la seguridad (sin servidores centrales) y la confianza (por su descentralización y trazabilidad)."/>
    <s v="No se menciona aplicación en contextos académicos o universitarios. Es un sistema general."/>
    <s v="Ethereum público, uso de smart contracts y cifrado de datos. Se aborda seguridad con cifrado y anonimato mediante identificación con Metamask."/>
    <s v="Autenticación con Metamask combinada con multifactor y sin base de datos central."/>
    <s v="La verificación se realiza con el hash de transacción. No se mencionan auditorías externas explícitas."/>
    <s v="Validación experimental; buena eficiencia pero no a gran escala real."/>
    <x v="2"/>
    <x v="0"/>
  </r>
  <r>
    <s v="Scopus"/>
    <s v="An E-Voting System Based on Tornado Cash"/>
    <s v="Stefano Bistarelli, Bruno Lazo La Torre Montalvo, Ivan Mercanti, Francesco Santini"/>
    <s v="Sistema pseudo-anónimo que mejora la privacidad con Tornado Cash, comparado con sistemas tradicionales que no ofrecen anonimato equivalente."/>
    <s v="Diseñado para contextos como consejos administrativos o empresas, no en entornos académicos."/>
    <s v="Ethereum, smart contracts, Tornado Cash como mezclador de tokens. Preserva anonimato con relayers y tokens fungibles."/>
    <s v="Autenticación online previa, entrega de token ERC20 para votar. El anonimato se logra usando Tornado Cash y relayers."/>
    <s v="Verificación mediante contrato inteligente que cuenta votos automáticamente al cerrar elecciones."/>
    <s v="Implementación simulada; no se menciona validación en escenarios reales extensos."/>
    <x v="2"/>
    <x v="1"/>
  </r>
  <r>
    <s v="Scopus"/>
    <s v="An Improved Secure and Efficient E-Voting Scheme Based on Blockchain Systems"/>
    <s v="Jingyu Zhang, Chenghao Wu, R. Simon Sherratt, Jin Wang"/>
    <s v="Mejora seguridad y privacidad mediante firmas de anillo e identidad basada en secreto compartido, superando limitaciones de sistemas tradicionales."/>
    <s v="Mencionado como útil para elecciones estudiantiles y corporativas, pero sin reporte de aplicación real."/>
    <s v="Blockchain asistida por IoT, con técnicas de firma de anillo e identidad compartida. Enfrenta desafíos de privacidad y seguridad criptográfica."/>
    <s v="Usa firmas basadas en identidad para autenticar y mantener el anonimato del votante."/>
    <s v="Cuenta distribuida con verificación pública usando técnicas de compartición secreta y servidores en la nube."/>
    <s v="Pruebas realizadas en simulación; sin validación en contexto real a gran escala."/>
    <x v="2"/>
    <x v="0"/>
  </r>
  <r>
    <s v="Scopus"/>
    <s v="An On-Site Electronic Voting System Using Blockchain and Biometrics"/>
    <s v="Shu-Fen Tu, Ching-Sheng Hsu, Bo-Long You"/>
    <s v="Blockchain con autenticación biométrica mejora integridad y seguridad en comparación con sistemas tradicionales en centros de votación."/>
    <s v="Propuesto para elecciones nacionales en Taiwán; no se indica uso en contextos universitarios."/>
    <s v="Hyperledger Fabric, autenticación biométrica, base de datos distribuida. Enfrenta problemas de manipulación y suplantación."/>
    <s v="Biometría para evitar suplantación en el sitio. Uso de credenciales digitales y dispositivos móviles."/>
    <s v="Sistema garantiza inmutabilidad y trazabilidad, aunque no se detalla mecanismo de auditoría."/>
    <s v="Análisis conceptual; no hay validación en pruebas del mundo real."/>
    <x v="0"/>
    <x v="1"/>
  </r>
  <r>
    <s v="Scopus"/>
    <s v="Analysis of Centralized vs Decentralized Electronic Voting"/>
    <s v="Zidna Wildan Alfain, Hermawan Setiawan, I Komang Setia Buana"/>
    <s v="Los sistemas descentralizados ofrecen mayor integridad, resistencia a ataques y transparencia frente a sistemas centralizados."/>
    <s v="No se aplica a contextos universitarios; fue una simulación entre grupos estudiantiles."/>
    <s v="Ethereum privado, smart contracts. Enfrenta desafíos de rendimiento pero garantiza integridad y trazabilidad."/>
    <s v="Autenticación con dirección Ethereum y claves privadas mediante Metamask."/>
    <s v="Resultados almacenados en blockchain; pruebas de seguridad muestran resistencia a modificación de datos."/>
    <s v="Validación con pruebas de seguridad y privacidad, pero no en entornos reales extensos."/>
    <x v="2"/>
    <x v="2"/>
  </r>
  <r>
    <s v="Scopus"/>
    <s v="Analysis of solutions for implementing a cost-effective blockchain-based e-voting system"/>
    <s v="Shiny Angel, Senthil Kumar, Jugal Lad, Sushant Khatri, N. Snehalatha"/>
    <s v="Comparado con sistemas tradicionales, el sistema basado en blockchain mejora la transparencia, seguridad y confianza a través de inmutabilidad, verificación y consenso descentralizado."/>
    <s v="No abordado"/>
    <s v="Se evaluó el uso de Ethereum, pero se señala que es costoso; se consideran mecanismos para reducir los costos."/>
    <s v="Propone verificación en línea con autoridades de identidad, pero sin detallar métodos específicos."/>
    <s v="El sistema replica datos en múltiples nodos, asegurando veracidad y resistencia al borrado o manipulación."/>
    <s v="Evaluación experimental; sin pruebas de campo reales."/>
    <x v="2"/>
    <x v="0"/>
  </r>
  <r>
    <s v="Scopus"/>
    <s v="Approach based on STPA extended with STRIDE and LINDDUN, and blockchain to develop a mission-critical e-voting system"/>
    <s v="Júlio César Leitão Albuquerque de Farias, Andrei Carniel, Juliana de Melo Bezerra, Celso Massaki Hirata"/>
    <s v="El sistema diseñado cumple con requisitos críticos de ciberseguridad y privacidad de datos; se enfoca en una solución verificable y confiable frente a los tradicionales."/>
    <s v="No aplica en contexto académico o universitario, sino nacional (elecciones presidenciales en Brasil)."/>
    <s v="Utiliza blockchain pública P2P, firmas de anillo enlazables (LRS), y criptografía asimétrica para garantizar privacidad, seguridad y verificación."/>
    <s v="Se emplean firmas de anillo enlazables (LRS) para preservar el anonimato mientras se valida la autenticidad."/>
    <s v="Sí, con pruebas de concepto implementadas que aseguran verificación de extremo a extremo, privacidad y resistencia a amenazas."/>
    <s v="Sistema validado mediante análisis de controles, pero sin pruebas en escenarios reales masivos."/>
    <x v="2"/>
    <x v="0"/>
  </r>
  <r>
    <s v="Scopus"/>
    <s v="ASEV: Anonymous and Scored-Based E-Voting Protocol on Blockchain"/>
    <s v="Fang Li, Xiaofen Wang, Tao Chen, Lin Li, Hao Huang"/>
    <s v="Mejora frente a métodos tradicionales al permitir anonimato, auto-conteo y resistencia a múltiples votaciones mediante blockchain y pruebas de conocimiento cero."/>
    <s v="No aborda contextos académicos o universitarios específicos."/>
    <s v="Emplea ElGamal distribuido, algoritmo de Paillier, y pruebas de conocimiento cero (ZKSM, ZKSP) para validar votos y preservar privacidad."/>
    <s v="Utiliza firmas de anillo de un solo uso (OTRS) que permiten la autenticación sin revelar identidad."/>
    <s v="Sí, garantiza auto-conteo y verificación pública sin entidades de confianza externas."/>
    <s v="Validación experimental con datos reales; no se aplicó en elecciones reales a gran escala."/>
    <x v="2"/>
    <x v="0"/>
  </r>
  <r>
    <s v="Scopus"/>
    <s v="Audit model using controls from ISO/IEC 27002 for the information security of electronic voting based on IoT and Blockchain"/>
    <s v="Edson Paredes, Marco Mendez, Jymmy Dextre"/>
    <s v="Se mejora la transparencia y seguridad mediante integración de IoT y Blockchain bajo controles de ISO/IEC 27002."/>
    <s v="Aplicado en contexto universitario (Universidad Peruana de Ciencias Aplicadas)."/>
    <s v="Emplea arquitectura basada en Ethereum y smartphones; prioriza interoperabilidad y seguridad."/>
    <s v="Sí, autentificación por dispositivos móviles con control de acceso y autenticación secreta."/>
    <s v="Sí, se validaron 6 controles de ISO/IEC 27002 incluyendo auditoría de información y pruebas de seguridad del sistema."/>
    <s v="Evaluado mediante análisis de seguridad y rendimiento, sin pruebas reales reportadas."/>
    <x v="2"/>
    <x v="1"/>
  </r>
  <r>
    <s v="Scopus"/>
    <s v="Authentication of Voter Using Convolutional Neural Network and Blockchain"/>
    <s v="Kapil Upadhyay, Aman Bansal, Adarsh Gupta, Vipashi Kansal, Upma Jain, Shruti Bhatla"/>
    <s v="Mejora autenticación y seguridad en comparación con métodos tradicionales mediante CNN y blockchain."/>
    <s v="No abordado en contextos académicos específicos."/>
    <s v="Uso de red blockchain y CNN para autenticación facial; la votación se almacena como transacciones inmutables."/>
    <s v="Autenticación de tres niveles: ID, OTP móvil y reconocimiento facial por CNN."/>
    <s v="El sistema asegura registros inmutables con blockchain y verificación distribuida."/>
    <s v="No se reporta aplicación en escenarios reales amplios, pero es extensible a escala."/>
    <x v="0"/>
    <x v="1"/>
  </r>
  <r>
    <s v="Scopus"/>
    <s v="AvecVoting: Anonymous and Verifiable E-voting with Untrustworthy Counters on Blockchain"/>
    <s v="Meiqi Li, Xinyi Luo, Wentuo Sun, Jian Li, Kaiping Xue"/>
    <s v="Comparado con sistemas tradicionales y electrónicos, AvecVoting elimina el punto único de falla y mejora la verificación, anonimato, confidencialidad, e integridad gracias al uso de blockchain y contratos inteligentes."/>
    <s v="No abordado específicamente en contextos académicos o universitarios."/>
    <s v="Utiliza red blockchain pública como Ethereum. Implementa cifrado umbral, firmas de anillo de un solo uso, y contratos inteligentes con algoritmos RandomSortition y PayOff para mitigar contadores no confiables."/>
    <s v="Aplica autenticación previa al inicio de sesión, seguida de cifrado umbral y firma de anillo para equilibrar identidad y anonimato."/>
    <s v="Incorpora mecanismos de verificación en contratos inteligentes para validar votos y resultados, incluyendo auditoría del comportamiento de contadores y reputación."/>
    <s v="Simulaciones locales, sin implementación en escenarios reales."/>
    <x v="2"/>
    <x v="2"/>
  </r>
  <r>
    <s v="Scopus"/>
    <s v="BBB-Voting: Self-Tallying End-to-End Verifiable 1-out-of-k Blockchain-Based Boardroom Voting"/>
    <s v="Ivan Homoliak, Zengpeng Li, Pawel Szalachowski"/>
    <s v="BBB-Voting mejora la privacidad, verificación extremo-a-extremo y resistencia a fallos frente a soluciones como OVN, superando restricciones de número de opciones y tolerancia a participantes inactivos."/>
    <s v="No abordado específicamente en contextos académicos o universitarios."/>
    <s v="Basado en Ethereum; utiliza cifrado homomórfico, pruebas de conocimiento cero y un protocolo 1-out-of-k con MPC para el auto-recuento y robustez frente a fallos."/>
    <s v="La autoridad valida identidades mediante credenciales verificables antes del registro, separando gestión de identidad de la privacidad del voto."/>
    <s v="Provee verificabilidad universal y extremo-a-extremo, con pruebas verificables en cadena y mecanismos de resolución de disputas."/>
    <s v="Validado mediante comparación con sistemas existentes, sin pruebas reales masivas."/>
    <x v="2"/>
    <x v="1"/>
  </r>
  <r>
    <s v="Scopus"/>
    <s v="Benchmarking Local Blockchain Frameworks for Online Voting System: Comparative Analysis of Truffle and Hardhat Across Diverse Transaction Loads"/>
    <s v="M. Shakila, Dr. L. Anitha"/>
    <s v="Compara herramientas de desarrollo (Truffle y Hardhat), no sistemas de votación directamente, pero muestra implicaciones en confiabilidad y escalabilidad."/>
    <s v="No abordado."/>
    <s v="Analiza frameworks de Ethereum (Hardhat y Truffle) como entornos para dApps de votación, comparando consumo de gas, rendimiento, y escalabilidad."/>
    <s v="Información insuficiente."/>
    <s v="Información insuficiente."/>
    <s v="Planean validarlo en escenarios reales, pero aún no implementado."/>
    <x v="0"/>
    <x v="0"/>
  </r>
  <r>
    <s v="Scopus"/>
    <s v="BE-Voting: A Secure Blockchain Enabled Voting System"/>
    <s v="Eusha Khan, Shobnom Mustary, Sharifa Rania Mahmud, Md. Hinoy Rahman, Iyolita Islam"/>
    <s v="Plantea que BE-Voting mejora la transparencia, seguridad e integridad frente a métodos tradicionales y EVM, mediante blockchain distribuido y verificación descentralizada."/>
    <s v="Aplicado como caso conceptual para el contexto electoral en Bangladesh, pero no se menciona aplicación en universidades."/>
    <s v="Emplea blockchain distribuido, contratos inteligentes y doble cifrado, priorizando resistencia a alteración de datos y privacidad, sin especificar la red."/>
    <s v="Considera autenticación por huella digital u OTP para verificar votantes; busca anonimato al no almacenar datos personales."/>
    <s v="Valida votos con blockchain y contratos inteligentes, pero sin detalles de mecanismos de auditoría específicos."/>
    <s v="Propuesta validada experimentalmente, sin pruebas reales a gran escala."/>
    <x v="2"/>
    <x v="2"/>
  </r>
  <r>
    <s v="Scopus"/>
    <s v="Bie Vote: A Biometric Identification Enabled Blockchain-Based Secure and Transparent Voting Framework"/>
    <s v="Md Jobair Hossain Faruk, Mazharul Islam, Fazlul Alam, Hossain Shahriar, Akond Rahman"/>
    <s v="BieVote mejora transparencia y seguridad respecto a sistemas tradicionales al integrar biometría y blockchain en arquitectura distribuida con alta tolerancia a fallos."/>
    <s v="No se menciona implementación en entornos académicos o universitarios."/>
    <s v="Utiliza Hyperledger Fabric (blockchain permisionado), contratos inteligentes y reconocimiento facial y de huellas digitales como base del sistema."/>
    <s v="Utiliza reconocimiento facial y de huellas para autenticación biométrica, almacenando datos en blockchain para mantener anonimato estructurado."/>
    <s v="Incorpora validación distribuida y trazabilidad, con estructuras hash y contratos inteligentes para asegurar integridad de los datos."/>
    <s v="No validado en escenarios reales."/>
    <x v="0"/>
    <x v="2"/>
  </r>
  <r>
    <s v="Scopus"/>
    <s v="Blind Vote: Economical and Secret Blockchain-Based Voting"/>
    <s v="Amir Kafshdar Goharshady, Zhaorun Lin"/>
    <s v="Comparado con métodos como Tornado Vote, Blind Vote mantiene los mismos estándares de seguridad (verificabilidad, transparencia, seudonimato), pero con menor costo de ejecución debido al uso de firmas ciegas en lugar de pruebas de conocimiento cero."/>
    <s v="Información insuficiente"/>
    <s v="Usa una blockchain pública con contratos inteligentes completamente on-chain. Aplica firmas ciegas de Chaum y esquemas de compromiso para garantizar privacidad, anonimato y seguridad sin zkSNARKs."/>
    <s v="Utiliza firmas ciegas para preservar el anonimato del votante y evitar la trazabilidad entre clave pública y voto."/>
    <s v="Incluye verificabilidad mediante el uso de contratos inteligentes y esquemas de compromiso, sin depender de pruebas de conocimiento cero."/>
    <s v="No se presentan pruebas en escenarios del mundo real; validación teórica únicamente."/>
    <x v="0"/>
    <x v="0"/>
  </r>
  <r>
    <s v="Scopus"/>
    <s v="Block Chain Based Voting System"/>
    <s v="Vijeeta Patil, Suhasini Bagalkot, Rohit Guru K M"/>
    <s v="Describe cómo blockchain mejora la seguridad, transparencia e inmutabilidad respecto a los sistemas tradicionales, pero no presenta comparación detallada basada en métricas."/>
    <s v="No abordado"/>
    <s v="Propone un DApp basado en Ethereum usando contratos inteligentes. Se mencionan tanto blockchains públicas como privadas, destacando que las privadas ofrecen mayor eficiencia."/>
    <s v="Utiliza autenticación multifactor (MFA) para verificar la identidad del votante."/>
    <s v="Incluye mecanismos de confirmación estándar e individual para verificar que los votos fueron contados, permitiendo verificación por el votante."/>
    <s v="No hay evidencia de implementación en escenarios reales; validación conceptual."/>
    <x v="0"/>
    <x v="0"/>
  </r>
  <r>
    <s v="Scopus"/>
    <s v="Block Chain-based E-Voting System using Smart Contract"/>
    <s v="Priya Shelke, Suruchi Dedgaonkar, Nilesh Gopale, Rohit Desai, Ninad Deogaonkart, Nachiket Joshi"/>
    <s v="Compara su propuesta con modelos tradicionales al destacar mayor transparencia y seguridad mediante contratos inteligentes, sin embargo, no presenta métricas cuantitativas."/>
    <s v="No abordado"/>
    <s v="Implementado sobre Ethereum usando contratos inteligentes; destacan el uso de técnicas criptográficas y estructuras de contratos bien definidos."/>
    <s v="Información insuficiente"/>
    <s v="Usan registros inmutables y smart contracts como mecanismos de auditoría, pero sin detalles técnicos específicos."/>
    <s v="Validado experimentalmente, pero sin implementación en escenarios reales."/>
    <x v="2"/>
    <x v="1"/>
  </r>
  <r>
    <s v="Scopus"/>
    <s v="Block Chain-Powered E-Voting System: A Secure and Transparent Solution with Three-Tiered OTP Security Mechanism"/>
    <s v="R Ramyadevi, Priya V"/>
    <s v="Argumenta que mejora la transparencia y resistencia al fraude respecto a métodos tradicionales, gracias al uso de blockchain y autenticación robusta."/>
    <s v="No abordado"/>
    <s v="Utiliza blockchain distribuida con autenticación de múltiples factores y almacenamiento seguro; desarrollada como una aplicación web en Python."/>
    <s v="Introduce un sistema de autenticación basado en OTP de tres niveles: simulación, alerta y autenticación real."/>
    <s v="La auditoría se logra mediante la transparencia de blockchain y el uso de alertas frente a amenazas; no se detallan mecanismos técnicos de verificación."/>
    <s v="Modelo propuesto con mejoras de tiempo computacional; sin pruebas de escalabilidad reales documentadas."/>
    <x v="2"/>
    <x v="0"/>
  </r>
  <r>
    <s v="Scopus"/>
    <s v="Blockchain and Fernet Encryption based Voting System"/>
    <s v="R S Harshini, Sharanya S, Shrilatha, Sindhu Hegde, Prof. Sandeep K V"/>
    <s v="Afirma que el sistema es más seguro, confiable y económico que métodos anteriores debido a la combinación de blockchain y cifrado Fernet."/>
    <s v="No abordado"/>
    <s v="Utiliza blockchain distribuido y cifrado simétrico Fernet; destaca mecanismos antifraude como alertas automáticas y cifrado de votos."/>
    <s v="Aplica autenticación de dos factores y OTP para asegurar identidad sin comprometer el anonimato."/>
    <s v="Incorpora un sistema de auditoría de terceros y registros inmutables como mecanismos de verificación."/>
    <s v="Propuesta teórica sin pruebas en escenarios reales documentadas."/>
    <x v="0"/>
    <x v="1"/>
  </r>
  <r>
    <s v="Scopus"/>
    <s v="Blockchain and Internet of Things (IoT) Enabled Smart E-Voting System"/>
    <s v="Durgesh Kumar, Rajendra Kumar Dwivedi"/>
    <s v="Comparado con el sistema tradicional y EVM, el sistema basado en blockchain e IoT ofrece mayor transparencia, seguridad y confianza mediante descentralización, criptografía y verificación por consenso."/>
    <s v="No aborda aplicaciones en contextos académicos o universitarios específicos."/>
    <s v="Utiliza blockchain pública basada en Ethereum y técnicas como contratos inteligentes, árbol de Merkle y validación biométrica para abordar seguridad y anonimato."/>
    <s v="Se utiliza autenticación por biometría mediante sensores IoT, equilibrando identidad y anonimato con respuesta de confirmación al votante."/>
    <s v="Cada voto es verificado por un minero antes de ser aceptado; se registra de forma inmutable, permitiendo trazabilidad y auditoría."/>
    <s v="Evaluación en términos de rendimiento y costos; sin validación en entornos reales."/>
    <x v="2"/>
    <x v="1"/>
  </r>
  <r>
    <s v="Scopus"/>
    <s v="Blockchain and SDN-IoT based secured voting system"/>
    <s v="Ngangbam Indrason, Fabiola Hazel Pohrmen, Syeda Zeenat Marshoodulla, Goutam Saha"/>
    <s v="Se compara favorablemente con sistemas tradicionales al mejorar seguridad, transparencia y confianza, especialmente reduciendo votos fraudulentos y forzados."/>
    <s v="No menciona aplicaciones específicas en contextos académicos o universitarios."/>
    <s v="Usa blockchain con SDN-IoT, donde los nodos de votación son cabinas de votación IoT controladas por SDN; se enfoca en prevenir coerción y votos forzados."/>
    <s v="Autenticación mediante bases de datos gubernamentales; se enfatiza la verificación de elegibilidad sin comprometer el anonimato."/>
    <s v="Los registros de votación se almacenan en blockchain permitiendo verificación y previniendo manipulaciones."/>
    <s v="Pruebas realizadas en prototipo con contexto real de reuniones remotas; escalabilidad no totalmente validada."/>
    <x v="1"/>
    <x v="1"/>
  </r>
  <r>
    <s v="Scopus"/>
    <s v="Blockchain and smart contract enabled smart and secure electronic voting system"/>
    <s v="Kailash Chandra Bandhu, Ratnesh Litoriya, Murtaza Bagwala, Alakmar Barwaniwala, Manas Garg"/>
    <s v="La solución basada en blockchain y contratos inteligentes ofrece mayor seguridad y confianza que los sistemas tradicionales, eliminando terceros y centralización."/>
    <s v="No se indica uso o aplicación en contextos académicos o universitarios."/>
    <s v="Utiliza Ethereum con contratos inteligentes, encriptación keccak256 y validaciones por consenso para garantizar integridad y anonimato."/>
    <s v="Usa claves cifradas e identificación digital para autenticar votantes, garantizando un equilibrio entre identidad y privacidad."/>
    <s v="Los contratos inteligentes y la inmutabilidad del blockchain permiten auditoría automática, validación de cada voto y transparencia del proceso."/>
    <s v="No se presentan pruebas en escenarios del mundo real; sistema conceptual y pruebas simuladas."/>
    <x v="2"/>
    <x v="1"/>
  </r>
  <r>
    <s v="Scopus"/>
    <s v="Blockchain Assisted Voting in Academic Councils"/>
    <s v="João Alves, António Pinto"/>
    <s v="Enfatiza ventajas como integridad, inmutabilidad y verificabilidad frente a métodos tradicionales, aunque no es anónimo."/>
    <s v="Aplicado específicamente en consejos académicos de universidades portuguesas durante sesiones remotas."/>
    <s v="Implementa sistema basado en blockchain sin criptomoneda ni anonimato, usando web apps y funciones hash para garantizar integridad."/>
    <s v="No requiere anonimato; la autenticación es nominal y pública en el contexto del consejo."/>
    <s v="Se registra cada decisión en blockchain mediante funciones hash verificables por todos los miembros."/>
    <s v="Evaluación experimental con métricas de cifrado/descifrado; pruebas en entorno simulado, no real."/>
    <x v="2"/>
    <x v="1"/>
  </r>
  <r>
    <s v="Scopus"/>
    <s v="Blockchain Ballotbox: Empowering Democracy Through Tamper-Proof E-Voting"/>
    <s v="A. Madhuri, Patnala Rajya Lakshmi, Patchala John, Tadapaneni Ganesh, Shaik Asma, Pathan Nahila"/>
    <s v="El sistema supera debilidades de votación tradicional ofreciendo mayor seguridad, transparencia, eficiencia y confianza mediante blockchain."/>
    <s v="No se reporta aplicación en contextos académicos o universitarios."/>
    <s v="Emplea blockchain con contratos inteligentes, verificación digital y técnicas criptográficas para preservar anonimato y seguridad."/>
    <s v="Autenticación por identidad digital robusta, pero mantiene privacidad y anonimato del votante mediante técnicas biométricas y cifrado."/>
    <s v="Permite verificación en tiempo real, con transparencia y registro inmutable de cada voto que facilita auditoría."/>
    <s v="Enfoque conceptual; no se documentan pruebas reales de escalabilidad."/>
    <x v="0"/>
    <x v="1"/>
  </r>
  <r>
    <s v="Scopus"/>
    <s v="Blockchain Based Cryptographic Algorithm for Data Protection in Electronic Voting System"/>
    <s v="Vinayachandra, Krishna Prasad K"/>
    <s v="Se comparan los sistemas basados en blockchain con los tradicionales destacando mejoras en transparencia, seguridad y confianza gracias al cifrado híbrido AES-RSA y la estructura descentralizada de blockchain."/>
    <s v="No se presentan aplicaciones en contextos académicos o universitarios."/>
    <s v="Se emplea una red blockchain no especificada combinada con criptografía híbrida AES-RSA para mejorar seguridad, verificación y anonimato."/>
    <s v="Autenticación basada en verificación de detalles en blockchain con encriptación AES-RSA, sin mecanismos biométricos o multifactoriales detallados."/>
    <s v="Verificación de datos mediante blockchain para asegurar integridad; no se especifican auditorías post-electorales formales."/>
    <s v="Sistema conceptual, sin pruebas reales a gran escala documentadas."/>
    <x v="0"/>
    <x v="3"/>
  </r>
  <r>
    <s v="Scopus"/>
    <s v="Blockchain based digital voting system: A secure and decentralized electoral process"/>
    <s v="Amitabh Bhargava, Ajay Rana, Deepshikha Bhargava"/>
    <s v="Describe cómo la descentralización y criptografía de blockchain superan los problemas de manipulación y fraudes en los sistemas tradicionales."/>
    <s v="No abordado."/>
    <s v="Uso de Ethereum blockchain con contratos inteligentes; emplea funciones hash y firmas digitales para proteger el sistema."/>
    <s v="Autenticación basada en claves públicas/privadas y firmas digitales; garantiza anonimato mediante direcciones de usuario no identificables."/>
    <s v="Auditoría posible mediante transparencia de la cadena pública; cualquier participante puede verificar los votos."/>
    <s v="Diseño y pruebas en red local simulada; sin aplicación real aún."/>
    <x v="2"/>
    <x v="2"/>
  </r>
  <r>
    <s v="Scopus"/>
    <s v="Blockchain based Electronic Voting Machine"/>
    <s v="Punith M S, Rachel Shukla, Sudha Yadav"/>
    <s v="Blockchain mejora seguridad y transparencia frente a métodos electrónicos centralizados al eliminar el control único."/>
    <s v="Menciona el uso de Agora en pruebas reales, pero no en contextos académicos."/>
    <s v="Uso de tecnología blockchain con SHA-256 y contratos inteligentes para garantizar integridad y descentralización."/>
    <s v="Autenticación mediante tokens y claves digitales; no se detalla el mecanismo exacto empleado."/>
    <s v="Verificación criptográfica mediante hash; auditoría distribuida a través de consenso en la red blockchain."/>
    <s v="Desarrollado como prototipo; no probado en ambientes reales."/>
    <x v="2"/>
    <x v="2"/>
  </r>
  <r>
    <s v="Scopus"/>
    <s v="Blockchain based Electronic Voting System Design with Smart Contracts"/>
    <s v="Wan Auzan Bin W Abdulah, Syed Farid Syed Adnan"/>
    <s v="Blockchain se propone como solución frente a los riesgos de los sistemas centralizados, aportando transparencia y resistencia a manipulaciones."/>
    <s v="No abordado."/>
    <s v="Uso de Ethereum con contratos inteligentes, empleando tokens para voto único y validación con herramientas como Truffle y Ganache."/>
    <s v="Autenticación mediante dirección pública y clave privada; se garantiza anonimato y unicidad del voto."/>
    <s v="Auditoría habilitada por trazabilidad y verificación distribuida de los contratos desplegados."/>
    <s v="Sistema propuesto, sin validación en pruebas reales documentadas."/>
    <x v="2"/>
    <x v="1"/>
  </r>
  <r>
    <s v="Scopus"/>
    <s v="Blockchain Based E-Voting System"/>
    <s v="Harshith Singathala, Swarag Narayansetty, Harsha Kata"/>
    <s v="Se destaca la descentralización y la inmutabilidad como mejoras frente a sistemas electrónicos actuales con limitaciones de confianza."/>
    <s v="No abordado."/>
    <s v="Uso de Ethereum y contratos inteligentes; considera también algoritmos como Paillier y DPoS para eficiencia y seguridad."/>
    <s v="Autenticación basada en claves y tokens; se discute anonimato y unicidad del voto mediante mecanismos criptográficos."/>
    <s v="Se mencionan contratos inteligentes y verificación distribuida como herramientas de auditoría."/>
    <s v="No aborda pruebas en escenarios reales, solo propone prototipo."/>
    <x v="2"/>
    <x v="0"/>
  </r>
  <r>
    <s v="Scopus"/>
    <s v="Blockchain Based E-Voting System (2)"/>
    <s v="Satyajeet Prakash, Varsha Sahu, Lalit Kumar"/>
    <s v="Comparación clara entre sistemas tradicionales y blockchain. Se destaca cómo blockchain evita fraudes, ataques a servidores y manipulación de votos mediante el uso de hashes y contratos inteligentes."/>
    <s v="No aborda aplicaciones específicas en contextos universitarios."/>
    <s v="Usa contratos inteligentes sobre una plataforma basada en Django y Ethereum. Utiliza hashes para proteger los datos, y describe el uso de blockchain como servicio (BaaS)."/>
    <s v="Se usa clave pública y privada en forma de hash para los votantes. No se describen mecanismos biométricos ni anonimización avanzada."/>
    <s v="Auditoría basada en verificación de integridad a través de blockchain. Los cambios en hashes permiten detectar manipulaciones. El sistema no requiere entidades de confianza centralizadas."/>
    <s v="No se realizan pruebas en escenarios reales."/>
    <x v="0"/>
    <x v="1"/>
  </r>
  <r>
    <s v="Scopus"/>
    <s v="Blockchain Based e-Voting System (3)"/>
    <s v="Priyanka Kadam, Sonal Hutke, Pranavi Nikam, Shyamla Mathi, Hema Raut"/>
    <s v="El sistema propuesto mejora la transparencia y la seguridad en comparación con los sistemas tradicionales mediante el uso de Ethereum y criptografía visual. Destaca que la seguridad en los sistemas existentes es baja y que blockchain proporciona inmutabilidad, descentralización y resistencia a manipulaciones."/>
    <s v="No abordado explícitamente en contextos académicos o universitarios."/>
    <s v="Se utiliza Ethereum como red blockchain pública. La implementación emplea criptografía visual, AES, ECC y hashing para garantizar anonimato y verificación. Se describe un sistema P2P con integración de Aadhaar para autenticación, y se mencionan soluciones híbridas."/>
    <s v="Autenticación mediante KYC, CAPTCHA, OTP móvil, huellas biométricas e imágenes divididas (criptografía visual). Enfatiza el equilibrio entre identificación segura y preservación del anonimato mediante blind signatures y ECC."/>
    <s v="Menciona la verificación mediante CAPTCHA, autenticación visual, combinación de AES y claves únicas por bloque (gas value). Describe auditoría desde el backend y validación visual de las credenciales."/>
    <s v="No se mencionan validaciones en entornos reales."/>
    <x v="0"/>
    <x v="2"/>
  </r>
  <r>
    <s v="Scopus"/>
    <s v="Blockchain based e-voting system for liquid democracy"/>
    <s v="M. T. Murugesh, A. Jeyasekar"/>
    <s v="Afirma que el sistema basado en Ethereum para democracia líquida mejora transparencia, seguridad y eficiencia. Se comparan costos y accesibilidad respecto a sistemas tradicionales."/>
    <s v="No menciona implementaciones en contextos universitarios."/>
    <s v="Usa Ethereum y contratos inteligentes. Menciona homomorphic encryption y técnicas criptográficas para abordar anonimato y verificación."/>
    <s v="Autenticación mediante claves públicas y privadas; se enfoca en protección mediante criptografía, sin mecanismos biométricos."/>
    <s v="Se implementan mecanismos de verificación mediante contratos inteligentes y transparencia en blockchain. Se destaca la resistencia a fraude y manipulación."/>
    <s v="No se reportan experimentos reales; se menciona la viabilidad teórica de aplicación a gran escala."/>
    <x v="0"/>
    <x v="0"/>
  </r>
  <r>
    <s v="IEEE"/>
    <s v="Blockchain based E-Voting System on Smartphones"/>
    <s v="Sandeep Pillai, Darshan Lahamage, Shreya Gurav, Dayanand Ambawade"/>
    <s v="Plantea una solución transparente, segura y accesible frente a sistemas tradicionales, destacando la facilidad de uso mediante smartphones."/>
    <s v="No aborda aplicaciones académicas específicamente."/>
    <s v="Ethereum Testnet (Sepolia), contratos en Solidity, backend con Node.js/Web3.js, y SHA-3 para anonimato. Se busca escalabilidad mediante separación de módulos y uso de testnets."/>
    <s v="Autenticación vía OTP (Twilio) y biometría (huella/rostro) en smartphones, equilibrando seguridad y anonimato mediante claves privadas administradas por backend."/>
    <s v="Uso de contratos inteligentes y verificación de votantes mediante autenticación OTP y biometría. Auditoría en tiempo real desde portal de administración."/>
    <s v="Implementación en testnet; no se reportan pruebas reales masivas."/>
    <x v="2"/>
    <x v="0"/>
  </r>
  <r>
    <s v="Scopus"/>
    <s v="Blockchain based E-Voting system with Facial Recognition"/>
    <s v="N Prathyusha, P Pooja, A Vijay Vasanth"/>
    <s v="El sistema basado en blockchain con reconocimiento facial mejora el acceso, la transparencia y la confianza. Se compara favorablemente con sistemas tradicionales por su resistencia a manipulaciones y facilidad de acceso remoto."/>
    <s v="No se reportan implementaciones específicas en contextos académicos o universitarios."/>
    <s v="Uso de Ethereum y contratos inteligentes; se integra un algoritmo de Random Forest para verificación facial. SHA-512 para hashing, lo que garantiza seguridad, verificación y anonimato."/>
    <s v="Autenticación mediante reconocimiento facial usando Random Forest y verificación hash. No se menciona el equilibrio explícito entre identidad y anonimato, pero sí la protección de la privacidad."/>
    <s v="El sistema asegura integridad mediante almacenamiento inmutable en blockchain. Cada voto genera un bloque único con hashing, lo cual permite auditoría y verificación pública."/>
    <s v="Propone escalabilidad, pero sin evidencia empírica en pruebas reales."/>
    <x v="0"/>
    <x v="1"/>
  </r>
  <r>
    <s v="Scopus"/>
    <s v="Blockchain Based New E-voting Protocol System without Trusted Tallying Authorities"/>
    <s v="Khandaker Sajidul Islam, Md Babul Islam, Christian Avornu, Jungang Lou, Dr Piyush Kumar Shukla"/>
    <s v="El sistema propuesto elimina la necesidad de autoridades centralizadas de escrutinio, fortaleciendo la transparencia, seguridad y confianza con el uso de zkSNARKs."/>
    <s v="No se menciona aplicación directa en contextos académicos o universitarios."/>
    <s v="Se utiliza un sistema de votación con score y zkSNARKs. Permite anonimato mediante cifrado y verificación con pruebas de conocimiento cero. El sistema no depende de entidades de confianza."/>
    <s v="Autenticación basada en claves públicas y privadas; garantiza unicidad del voto y privacidad sin revelar la identidad."/>
    <s v="Auditoría robusta mediante verificación criptográfica. zkSNARKs permiten pruebas de integridad y legitimidad del voto sin revelar contenido."/>
    <s v="No se realizan pruebas en escenarios reales."/>
    <x v="0"/>
    <x v="2"/>
  </r>
  <r>
    <s v="Scopus"/>
    <s v="Blockchain Based Online Voting System"/>
    <s v="Savitha R., Ashwini K. B., Prashanth K."/>
    <s v="Propone que los sistemas basados en blockchain como Ethereum mejoran transparencia, seguridad y confianza mediante la descentralización, inmutabilidad y uso de contratos inteligentes."/>
    <s v="Se menciona su aplicabilidad a elecciones de pequeña escala como en universidades, pero no se reportan estudios comparativos de resultados."/>
    <s v="Se utiliza Ethereum con contratos inteligentes escritos en Solidity. Aborda seguridad mediante encriptación, ID única por voto, y descentralización para evitar ataques."/>
    <s v="Autenticación basada en número telefónico y Aadhar. Se equilibra identidad y anonimato mediante ID de transacción única por votante."/>
    <s v="La auditoría se logra mediante la trazabilidad del blockchain y contratos inteligentes. No se detallan protocolos de auditoría externa."/>
    <s v="No se evidencian pruebas en escenarios reales."/>
    <x v="0"/>
    <x v="2"/>
  </r>
  <r>
    <s v="Scopus"/>
    <s v="Blockchain based Reliable Electronic Voting Technology"/>
    <s v="V.Vijeya Kaveri, V.Meenakshi, Ananth S., Akshayavarshini P., KavyaShree B."/>
    <s v="Sostiene que blockchain mejora transparencia y confianza al permitir auditorías públicas, evitar manipulaciones y descentralizar el control."/>
    <s v="No se mencionan aplicaciones en contextos académicos. Información insuficiente."/>
    <s v="Utiliza arquitectura blockchain con verificación por múltiples nodos, y almacenamiento criptográfico de votos. No se especifica el tipo exacto de blockchain."/>
    <s v="Propone autenticación con huellas dactilares vinculadas a Aadhaar, equilibrando verificación de identidad y anonimato mediante almacenamiento cifrado."/>
    <s v="Afirma que el sistema permite auditoría pública de resultados, y que los votos son inmutables, pero no se detallan mecanismos técnicos."/>
    <s v="No implementado en pruebas reales."/>
    <x v="0"/>
    <x v="2"/>
  </r>
  <r>
    <s v="Scopus"/>
    <s v="Blockchain Based Voting Decentralized Application"/>
    <s v="Divyam Arora, Ruchi, Vikas Wasson"/>
    <s v="Compara métodos tradicionales con blockchain. Concluye que blockchain ofrece mayor transparencia, anonimato y seguridad gracias a la descentralización."/>
    <s v="Menciona uso en universidades para elecciones internas pero sin comparación de resultados."/>
    <s v="Usa Ethereum, contratos inteligentes, consenso proof-of-work y estructuras como Merkle Tree. Aborda desafíos como anonimato con claves públicas/privadas y verificación distribuida."/>
    <s v="Propone uso de número móvil y Aadhar para autenticación inicial y claves criptográficas para anonimato en transacciones."/>
    <s v="Verificación mediante estructura de Merkle Tree y trazabilidad de blockchain. No se menciona auditoría externa explícita."/>
    <s v="Marco conceptual; no se presentan pruebas en entorno real."/>
    <x v="0"/>
    <x v="1"/>
  </r>
  <r>
    <s v="Scopus"/>
    <s v="Blockchain Based Voting Framework With Non-Transferable Non-Fungible Tokens"/>
    <s v="Musan Eltuhami, Munaisyah Abdullahe, Bazilah A.Talip, Nik Azlina Nik Ahmad"/>
    <s v="Plantea que la trazabilidad, privacidad, y resistencia a manipulación de blockchain con NT-NFTs supera a sistemas tradicionales."/>
    <s v="Menciona aplicación en contextos como universidades (Bordeaux), pero destaca vulnerabilidades. No se comparan resultados."/>
    <s v="Usa Ethereum, NT-NFTs (ERC-721), contratos inteligentes y zk-proofs para abordar privacidad, verificación y resistencia a coerción."/>
    <s v="NT-NFT como medio de identificación única con ZKPs que permiten verificar elegibilidad sin revelar identidad."/>
    <s v="Auditoría transparente gracias al registro inmutable de votos en blockchain y verificación por smart contracts."/>
    <s v="Presenta modelo teórico, pero no pruebas extensas en escenarios reales. Información insuficiente."/>
    <x v="0"/>
    <x v="1"/>
  </r>
  <r>
    <s v="IEEE"/>
    <s v="Blockchain Based Voting System for Secure and Transparent Electoral Processes"/>
    <s v="Sumathy S, G. Mageshwari, S. Karthick Murugan, Allen Joseph Gilbert Andrews, J. Latha, M. Hema Kumar"/>
    <s v="Propone blockchain como alternativa más segura y transparente frente a sistemas tradicionales. Resalta la resistencia a manipulaciones y auditoría en tiempo real como ventaja clave."/>
    <s v="No aborda específicamente aplicaciones en contextos académicos."/>
    <s v="Utiliza contratos inteligentes y criptografía en una red descentralizada para garantizar integridad, seguridad, escalabilidad (500 TPS), y anonimato."/>
    <s v="Utiliza claves criptográficas, pero no detalla métodos específicos de autenticación."/>
    <s v="Incluye verificación basada en firmas digitales y auditoría pública mediante blockchain. Promueve trazabilidad sin comprometer la privacidad."/>
    <s v="Resultados experimentales se basan en simulación; sin pruebas en entornos reales."/>
    <x v="2"/>
    <x v="0"/>
  </r>
  <r>
    <s v="Scopus"/>
    <s v="Blockchain based voting system using Ethereum network"/>
    <s v="V. Uma Rani, Karnati Yogendra Reddy, Mekala Praneeth Kumar, Teja Ramana Reddy Raju"/>
    <s v="Afirma que blockchain ofrece más seguridad, transparencia y confiabilidad que sistemas tradicionales centralizados."/>
    <s v="No se documenta aplicación en contextos universitarios. Información insuficiente."/>
    <s v="Usa Ethereum, contratos inteligentes y almacenamiento descentralizado con hash codes para integridad de datos."/>
    <s v="Autenticación mediante registro y acceso con wallet, uso de claves privadas para preservar anonimato."/>
    <s v="Verificación se basa en validación de transacciones por nodos y almacenamiento inmutable. No se mencionan auditorías."/>
    <s v="No se reporta prueba en escenarios reales, pero se enfoca en elecciones a gran escala."/>
    <x v="0"/>
    <x v="0"/>
  </r>
  <r>
    <s v="Scopus"/>
    <s v="Blockchain Democracy: A Case for Constituency-Centric E-Voting on Private Ethereum Networks"/>
    <s v="Shraddha Vasant Prasad"/>
    <s v="Propone mayor transparencia, seguridad y confianza frente a métodos tradicionales mediante blockchain privada por circunscripción."/>
    <s v="No se reporta aplicación en contexto académico/universitario."/>
    <s v="Red privada Ethereum, consenso Proof of Authority (PoA), desafíos abordados: escalabilidad, trazabilidad y gestión de cuentas."/>
    <s v="Uso de UID (India) para autenticar identidad; se equilibra identidad y anonimato mediante cuentas prefinanciadas."/>
    <s v="Auditoría mediante trazabilidad completa en blockchain; todos los votos son verificables."/>
    <s v="Estudio basado en encuestas, no en pruebas del sistema en escenarios reales."/>
    <x v="2"/>
    <x v="0"/>
  </r>
  <r>
    <s v="Scopus"/>
    <s v="Blockchain enabled e-voting system adoption: examining the mediating role of perceived transparency"/>
    <s v="Amir Zaib Abbasi, Shahid Bashir, Mousa Albashrawi, Ding Hooi Ting"/>
    <s v="Comparación teórica que destaca cómo la transparencia de blockchain supera debilidades del voto tradicional."/>
    <s v="No abordado."/>
    <s v="Enfoque conceptual sobre blockchain como servicio; no se detalla red o técnica específica de implementación."/>
    <s v="No abordado."/>
    <s v="Se menciona que blockchain permite verificación transparente pero no se detallan métodos específicos."/>
    <s v="No se menciona aplicación en pruebas reales."/>
    <x v="0"/>
    <x v="3"/>
  </r>
  <r>
    <s v="Scopus"/>
    <s v="Blockchain Enabled Privacy- Preserved Secure e-voting System for Smart Cities"/>
    <s v="P. Chinnasamy, Ramesh Kumar Ayyasamy, Poovendran Alagarsundaram, S. Dhanasekaran, B. Santhosh Kumar, Ajmeera Kiran"/>
    <s v="Propone sistema más seguro y confiable que los tradicionales, reduciendo fraudes mediante blockchain y reconocimiento facial."/>
    <s v="No se menciona aplicación universitaria."/>
    <s v="Uso de Ethereum, PoW y smart contracts; desafíos tratados: anonimato con Ring Signature y seguridad frente a ataques DoS."/>
    <s v="Autenticación mediante reconocimiento facial."/>
    <s v="Auditoría basada en sistema ABVS con trazabilidad e integridad en tiempo real."/>
    <s v="Sistema probado en red de pruebas; sin validación en escenarios reales."/>
    <x v="2"/>
    <x v="0"/>
  </r>
  <r>
    <s v="Scopus"/>
    <s v="Blockchain Enabled Voting"/>
    <s v="Jeethendra Balaji, Jayasree Narayanan"/>
    <s v="Sistema propuesto mejora transparencia y seguridad respecto a votación tradicional, eliminando intermediarios."/>
    <s v="No abordado."/>
    <s v="Ethereum, Metamask, red de prueba Rinkeby, contrato inteligente por votación."/>
    <s v="Autenticación vía correo electrónico vinculado a billetera Metamask."/>
    <s v="Verificación pública del conteo a través de Ethereum; trazabilidad total."/>
    <s v="Sistema propuesto; no hay validación reportada en escenarios reales."/>
    <x v="0"/>
    <x v="2"/>
  </r>
  <r>
    <s v="Scopus"/>
    <s v="Blockchain e-voting system"/>
    <s v="Anandhu Subromoniyan, Darshan Sankar, T. K. Sivakumar"/>
    <s v="Aborda falta de transparencia y seguridad en sistemas actuales; blockchain mejora confiabilidad."/>
    <s v="No abordado."/>
    <s v="Uso de PoA y PoS como mecanismos híbridos; implementación con smart contracts."/>
    <s v="Menciona equilibrio entre anonimato y trazabilidad, pero no especifica método claro."/>
    <s v="Sistema permite trazabilidad y verificación mediante contrato inteligente."/>
    <s v="No se menciona validación en escenarios reales."/>
    <x v="0"/>
    <x v="0"/>
  </r>
  <r>
    <s v="Scopus"/>
    <s v="Blockchain for Fool-Proof E-Voting Systems"/>
    <s v="Janardan Krishna Yadav, Srinivas Jangirala, Deepika Chandra Verma, Shashi Kant Srivastava, Shehzad Ashraf Chaudhry"/>
    <s v="Propone que el sistema blockchain mejora transparencia, seguridad y confianza frente a métodos tradicionales al prevenir fraudes, asegurar anonimato y permitir verificación descentralizada."/>
    <s v="No abordado específicamente en contextos académicos o universitarios."/>
    <s v="Propone redes privadas operadas por autoridades electorales con tokens únicos para cada votante y nodos mineros. Utiliza identificación única, hash criptográfico y consenso para prevenir manipulación."/>
    <s v="Utiliza ID único y PIN de verificación; se permite votar múltiples veces durante un periodo hasta confirmar el voto final."/>
    <s v="Propone verificación en tiempo real de bloques y registro inmutable para auditar votos y detectar discrepancias mediante nodos múltiples."/>
    <s v="Validado en escenario real universitario durante pandemia; apunta a alta escalabilidad y participación."/>
    <x v="1"/>
    <x v="2"/>
  </r>
  <r>
    <s v="Scopus"/>
    <s v="Blockchain for the electronic voting system: Case study: Student representative vote in Tunisian institute"/>
    <s v="Lotfi Ezzeddini, Jalel Ktari, Iheb Zouaoui, Amira Talha, Nizar Jarray, Tarek Frikha"/>
    <s v="Se argumenta que el sistema basado en blockchain es más seguro y transparente que los tradicionales centralizados, usando cifrado y almacenamiento distribuido."/>
    <s v="Sí, implementado en una institución universitaria tunecina para elecciones de representantes estudiantiles durante la pandemia."/>
    <s v="Implementado sobre Ethereum privado con contratos inteligentes, usa red peer-to-peer, cifrado, hash y claves públicas/privadas."/>
    <s v="Validación mediante número de identificación nacional y contraseña de un solo uso, balanceando identidad y anonimato."/>
    <s v="Usa la trazabilidad pública de blockchain para auditar el proceso; cualquier manipulación puede ser detectada y validada por nodos."/>
    <s v="Información insuficiente."/>
    <x v="0"/>
    <x v="2"/>
  </r>
  <r>
    <s v="Scopus"/>
    <s v="Blockchain in inter-organizational collaboration: A privacy-preserving voting system for collective decision-making"/>
    <s v="de Miranda L.M.B.; Garcia R.D.; Ramachandran G.S.; Ueyama J.; Guerrini F.M."/>
    <s v="Información insuficiente"/>
    <s v="Información insuficiente"/>
    <s v="Información insuficiente"/>
    <s v="Información insuficiente"/>
    <s v="Información insuficiente"/>
    <s v="No se reportan pruebas en escenarios reales."/>
    <x v="0"/>
    <x v="0"/>
  </r>
  <r>
    <s v="Scopus"/>
    <s v="Blockchain powered e-voting: a step towards transparent governance"/>
    <s v="Kailash Chandra Bandhu, Ratnesh Litoriya, Arpit Deo, Sanket Gupta, Ravish Satwani, Rishee Deshmukh, Rohit Kumar Lavvanshi, Mubeen Ahmed Khan"/>
    <s v="Propone que blockchain incrementa transparencia, seguridad, auditabilidad y reduce fraudes frente a sistemas tradicionales y electrónicos centralizados."/>
    <s v="No aborda aplicaciones universitarias específicas."/>
    <s v="Se basa en Ethereum con contratos inteligentes, estructura distribuida y consenso para garantizar seguridad, privacidad y trazabilidad."/>
    <s v="No detalla mecanismos específicos de autenticación usados."/>
    <s v="Enfatiza auditabilidad mediante trazabilidad y registros inmutables en blockchain accesibles públicamente."/>
    <s v="No se menciona evaluación en escenarios reales."/>
    <x v="0"/>
    <x v="0"/>
  </r>
  <r>
    <s v="Scopus"/>
    <s v="Blockchain Technology in Secure Voting Systems: Enhancing Transparency and Trust"/>
    <s v="Gomathi A, Sachidhanandam P, Kavinkumar R, Sowndariya K, Sanju P, Ram kumar R"/>
    <s v="Señala que blockchain soluciona las vulnerabilidades de EVMs tradicionales, garantizando seguridad, verificación y transparencia."/>
    <s v="No abordado en contextos académicos."/>
    <s v="Usa Ethereum y contratos inteligentes, con verificación descentralizada y bloques inmutables para impedir manipulación."/>
    <s v="Menciona el uso de pruebas de conocimiento cero pero sin detalles sobre autenticación de identidad vs anonimato."/>
    <s v="Auditoría basada en inmutabilidad y trazabilidad en blockchain, útil en caso de discrepancias."/>
    <s v="No se mencionan pruebas en escenarios reales escalables."/>
    <x v="0"/>
    <x v="0"/>
  </r>
  <r>
    <s v="Scopus"/>
    <s v="Blockchain Technology Integrated Electronic Vote Casting System"/>
    <s v="Zarin Subah, Sharlene Rozario, Nafiul Islam, Syed Athar Bin Amir"/>
    <s v="Propone una mejora significativa frente a los sistemas tradicionales en transparencia y seguridad mediante descentralización, inmutabilidad y privacidad, aunque sin validación empírica comparativa."/>
    <s v="No abordado específicamente en contextos académicos o universitarios."/>
    <s v="Usa Node.js con técnicas criptográficas y claves públicas/privadas; no emplea redes públicas como Ethereum; se enfoca en simplicidad y accesibilidad para desarrolladores."/>
    <s v="Se menciona posibilidad de incorporar métodos biométricos como reconocimiento facial o huellas digitales, pero no se implementan."/>
    <s v="Proporciona trazabilidad de los votos usando blockchain, permitiendo a los votantes rastrear sus votos, pero sin detalle sobre auditoría independiente."/>
    <s v="Información insuficiente; no se indican pruebas en escenarios reales."/>
    <x v="0"/>
    <x v="2"/>
  </r>
  <r>
    <s v="IEEE"/>
    <s v="Blockchain Voting: A Solution to the Challenges of Traditional Electoral Systems"/>
    <s v="Sowmya M R, Manash Hamal, Avishek Chaudhary, Johnson Kumar Patel, Soyuz Man Shrestha"/>
    <s v="Analiza fallas del sistema tradicional y propone blockchain como solución confiable, descentralizada e inmutable, mejorando transparencia y reduciendo fraude."/>
    <s v="No se mencionan implementaciones en universidades o contextos académicos."/>
    <s v="Aplica Proof of Stake, ledger distribuido, contratos inteligentes. Usa Aadhaar como ID único verificable, y garantiza anonimato, elegibilidad y no trazabilidad."/>
    <s v="Autenticación mediante Aadhaar y claves privadas. Se garantiza elegibilidad y se protege la identidad mediante cifrado."/>
    <s v="Promueve verificación universal, transparencia y exactitud del conteo. Menciona registro público de resultados en tiempo real."/>
    <s v="No se describen pruebas prácticas; propuesta es teórica y conceptual."/>
    <x v="0"/>
    <x v="0"/>
  </r>
  <r>
    <s v="Scopus"/>
    <s v="Blockchain-Based Cardinal E-Voting System Using Biometrics, Watermarked QR Code and Partial Homomorphic Encryption"/>
    <s v="Aniket Agrawal, Kamalakanta Sethi, Padmalochan Bera"/>
    <s v="Supera deficiencias de sistemas tradicionales al integrar biometría, cifrado homomórfico y pruebas de conocimiento cero para mayor seguridad, privacidad y verificabilidad."/>
    <s v="No aborda implementaciones específicas en contextos universitarios."/>
    <s v="Usa ElGamal homomórfico, visual cryptography, blockchain privada y mecanismos de agregación intra/inter-distritales; aborda anonimato, integridad y verificabilidad robustamente."/>
    <s v="Utiliza autenticación biométrica (huella y firma digital) con técnicas criptográficas robustas, balanceando identidad y anonimato mediante cifrado y compartición secreta."/>
    <s v="Integra pruebas de conocimiento parcial (NIPKRP) y Pederson commitment para verificación sin revelar contenido del voto."/>
    <s v="No se reportan pruebas en escenarios del mundo real."/>
    <x v="0"/>
    <x v="1"/>
  </r>
  <r>
    <s v="Scopus"/>
    <s v="Blockchain-Based Decentralized E-Voting System Using Smart Contract"/>
    <s v="R. Priscilla, G. Jaspher Willsie Kathrine, M. Rubavathi, T. Sruthi Krithika"/>
    <s v="Mejora la seguridad y descentralización respecto a sistemas electrónicos convencionales usando blockchain y smart contracts, pero sin datos comparativos."/>
    <s v="No se menciona aplicación en contextos académicos o universitarios."/>
    <s v="Se implementa en Ethereum con contratos inteligentes; destaca hashing criptográfico y PoW como protección ante manipulaciones."/>
    <s v="Información insuficiente; no se detallan métodos específicos de autenticación."/>
    <s v="Utiliza hash y firma digital como verificación, pero no se describen auditorías independientes ni verificabilidad explícita."/>
    <s v="Evaluación técnica; sin aplicación práctica real documentada."/>
    <x v="0"/>
    <x v="2"/>
  </r>
  <r>
    <s v="Scopus"/>
    <s v="Blockchain-Based Electronic Voting System"/>
    <s v="Vishesh Gupta, J.N. Singh, Saima Imroz Khan, Aakash Chabaque"/>
    <s v="El artículo argumenta que el uso de blockchain puede mejorar la trazabilidad, transparencia y seguridad frente a métodos tradicionales y máquinas electrónicas, al ser inmutable y auditable."/>
    <s v="No se identifican implementaciones específicas en contextos universitarios; es un modelo general."/>
    <s v="Sistema basado en Ethereum y contratos inteligentes; menciona el uso de prueba de autoridad (PoA) y ZKP como solución a problemas de anonimato y verificación."/>
    <s v="Sugiere mecanismos como ZKP y autenticación sin clave pública compartida para proteger la identidad del votante sin comprometer el anonimato."/>
    <s v="Incluye verificabilidad de votos mediante contratos inteligentes, sin detalles específicos sobre auditoría post-electoral."/>
    <s v="Diseño conceptual sin pruebas en entornos reales."/>
    <x v="0"/>
    <x v="2"/>
  </r>
  <r>
    <s v="Scopus"/>
    <s v="Blockchain-Based Electronic Voting System: Significance and Requirements"/>
    <s v="Said El Kafhali"/>
    <s v="Comparación detallada con sistemas tradicionales y electrónicos; destaca que blockchain mejora la transparencia, seguridad y confianza al ofrecer verificabilidad end-to-end, resistencia a coacción y anonimato."/>
    <s v="No se centra en un caso académico específico, pero menciona que el sistema puede ser aplicado en cualquier organización, ofreciendo un diseño completo de sistema de votación blockchain."/>
    <s v="Describe implementación sobre Ethereum y menciona problemas de escalabilidad y costos; incluye soluciones off-chain y uso de pruebas de conocimiento cero (ZKP) para privacidad."/>
    <s v="Utiliza una aplicación de gestión de identidad con verificación criptográfica; se busca equilibrio entre anonimato y autenticación mediante pruebas de conocimiento cero."/>
    <s v="Incluye verificabilidad end-to-end con pruebas de registro y escrutinio; se menciona transparencia como propiedad clave del sistema."/>
    <s v="Propuesta de sistema; sin evidencia de pruebas a gran escala en el mundo real."/>
    <x v="0"/>
    <x v="0"/>
  </r>
  <r>
    <s v="Scopus"/>
    <s v="Blockchain-based electronic voting systems: A case study in Morocco"/>
    <s v="Tarik Chafiq, Rida Azmi, Ouadoud Mohammed"/>
    <s v="El estudio afirma que blockchain mejora transparencia e integridad frente a métodos tradicionales, reduciendo fraudes y errores humanos."/>
    <s v="Aplicación concreta en contexto nacional (Marruecos); no menciona universidades, pero es un caso real que mejora confiabilidad y participación."/>
    <s v="Usa tecnología DPLT y blockchain Solana por su velocidad, escalabilidad y seguridad; protege anonimato y evita manipulación."/>
    <s v="Aborda autenticación mediante registros distribuidos y anonimato usando características intrínsecas de Solana y DPLT."/>
    <s v="Sistema verifica cada transacción en bloques dedicados; se resalta verificación y trazabilidad."/>
    <s v="Evaluación técnica del sistema, sin validación en contexto real a gran escala."/>
    <x v="0"/>
    <x v="0"/>
  </r>
  <r>
    <s v="Scopus"/>
    <s v="Blockchain-Based Electronic Voting: A Secure and Transparent Solution"/>
    <s v="Bruno M.B. Pereira, José M. Torres, Pedro M. Sobral, Rui S. Moreira, Christophe P. de A. Soares, Ivo Pereira"/>
    <s v="Propone solución superior en privacidad y transparencia con ZKP, firmas digitales y cifrado homomórfico; compara beneficios conceptualmente con sistemas tradicionales."/>
    <s v="Incluye caso de aplicación en programación académica universitaria mediante votación descentralizada."/>
    <s v="Usa Avalanche blockchain, smart contracts, cifrado homomórfico y ZKP; solución robusta en privacidad y auditabilidad."/>
    <s v="Plantea mecanismos de autenticación robustos, aunque no se describen en detalle."/>
    <s v="Incluye auditoría mediante trazabilidad en blockchain y validación por smart contracts; uso explícito de ZKP."/>
    <s v="Implementación real en elecciones universitarias, evidencia de uso práctico."/>
    <x v="1"/>
    <x v="1"/>
  </r>
  <r>
    <s v="Scopus"/>
    <s v="Blockchain-based Electronic Voting: Case of Student Council Polls"/>
    <s v="S. Ndlovu, S.M.G. Sitsha, S.M. Nleya, S.S. Dube, T. Zengeya, N. Marabada, J. Mutengeni, W. Mapenduka"/>
    <s v="Supera deficiencias de votos manuales tradicionales con mayor transparencia, auditabilidad y eliminación de manipulaciones mediante blockchain."/>
    <s v="Aplicado en elecciones estudiantiles en NUST; demuestra mejoras prácticas en integridad del proceso electoral."/>
    <s v="Implementa blockchain privada Ethereum, contratos inteligentes y cifrado homomórfico; asegura integridad y trazabilidad."/>
    <s v="Autenticación robusta con cifrado y anonimización mediante ZKP; garantiza privacidad del votante."/>
    <s v="Permite verificación independiente vía smart contracts y trazabilidad en blockchain."/>
    <s v="Validación técnica en Raspberry Pi; sin evidencia de pruebas a gran escala."/>
    <x v="2"/>
    <x v="1"/>
  </r>
  <r>
    <s v="Scopus"/>
    <s v="Blockchain-Based E-Voting Mechanisms: A Survey and a Proposal"/>
    <s v="Matthew Sharp, Laurent Njilla, Chin-Tser Huang, Tieming Geng"/>
    <s v="Compara diversas arquitecturas de voto electrónico y demuestra cómo blockchain mejora transparencia, seguridad y eficiencia sobre sistemas anteriores."/>
    <s v="Incluye una propuesta propia con validación en Raspberry Pi, pero no en contextos académicos reales."/>
    <s v="Usa blockchain modificable y combina técnicas como Borda Count y Condorcet; destaca uso de esquemas criptográficos avanzados (ZKP, firmas ciegas, etc.)."/>
    <s v="Considera métodos de autenticación como pruebas de conocimiento cero y firmas digitales, equilibrando identidad y privacidad."/>
    <s v="Propone mecanismos de verificación cruzada con cadenas paralelas para aumentar exactitud y auditabilidad."/>
    <s v="Implementación de propuesta propia en Raspberry Pi como prueba de concepto; limitada en escala pero útil para validar factibilidad técnica."/>
    <x v="2"/>
    <x v="0"/>
  </r>
  <r>
    <s v="Scopus"/>
    <s v="BLOCKCHAIN-BASED E-VOTING SYSTEM FOR ELECTIONS IN JORDAN"/>
    <s v="Sarah Al-Maaitah, Abdullah Quzmar, Mohammad Qatawneh"/>
    <s v="Contrasta sistemas tradicionales con blockchain; enfatiza mayor seguridad, transparencia, e integridad sin terceros."/>
    <s v="Aplicación dirigida al sistema electoral de Jordania; sin referencias a contextos universitarios."/>
    <s v="Implementado sobre Hyperledger Fabric, incluye servicios de privacidad, consenso y gestión de membresías; resalta descentralización y transparencia."/>
    <s v="Usa componentes de autenticación y servicios de membresía en Hyperledger, garantizando privacidad y anonimato."/>
    <s v="Ledger inmutable permite auditoría completa sin intervención externa; énfasis en trazabilidad."/>
    <s v="Validación en entorno real (universidad), muestra escalabilidad prometedora."/>
    <x v="1"/>
    <x v="2"/>
  </r>
  <r>
    <s v="Scopus"/>
    <s v="Blockchain-based e-voting system in a university"/>
    <s v="Adil Marouan, Morad Badrani, Nabil Kannouf, Abderrahim Zannou, Abdelaziz Chetouani"/>
    <s v="Mejora sobre sistemas tradicionales al emplear transparencia, anonimato y autoverificación mediante blockchain. Supera al estado del arte en costos de gas y tiempo de ejecución."/>
    <s v="Aplicado en un contexto universitario (universidad marroquí). Resultados positivos en ejecución y costos. Promueve un entorno confiable para elecciones académicas."/>
    <s v="Usa blockchain de consorcio con Ethereum. Se emplean PoW y PoS para validación. Seguridad reforzada con ECDSA y SHA-256."/>
    <s v="Utiliza verificación de identidad con claves públicas/privadas y firmas digitales. Propone métodos seguros para preservar anonimato y autenticación."/>
    <s v="Auditoría mediante firma digital, hash criptográfico y almacenamiento inmutable en blockchain. Registros auditables por diseño."/>
    <s v="Evaluado mediante simulación, sin despliegue en escenarios reales."/>
    <x v="2"/>
    <x v="0"/>
  </r>
  <r>
    <s v="Scopus"/>
    <s v="Blockchain-Based E-Voting System with Face Recognition"/>
    <s v="V. Sathya Preiya, V. D. Ambeth Kumar, R. Vijay, Vijay K., N. Kirubakaran"/>
    <s v="Contrasta con métodos tradicionales señalando mayor transparencia, reducción de errores humanos y resistencia a fraudes."/>
    <s v="No abordado directamente para contextos académicos."/>
    <s v="Blockchain adaptable con algoritmos de consenso y contratos inteligentes. Seguridad mejorada con hashes criptográficos y prevención de ataques del 51%."/>
    <s v="Se emplea reconocimiento facial y OTP móvil. Busca garantizar elegibilidad sin comprometer anonimato."/>
    <s v="Utiliza blockchain para trazabilidad y validación de transacciones. Enfatiza transparencia pero no especifica mecanismos detallados de auditoría."/>
    <s v="Simulado; no validado en entorno real."/>
    <x v="2"/>
    <x v="1"/>
  </r>
  <r>
    <s v="Scopus"/>
    <s v="Blockchain-Based Online E-voting System"/>
    <s v="Youssef Abdelrahman Fekry Ali et al."/>
    <s v="Identifica ventajas frente a sistemas electrónicos centralizados, como descentralización, seguridad, y eliminación de autoridad central."/>
    <s v="No se menciona aplicación en contextos universitarios."/>
    <s v="Blockchain privada con Ethereum y contratos inteligentes en Solidity. Se combina con ML para autenticación facial."/>
    <s v="Emplea reconocimiento facial con ML para verificación de votantes. Combina privacidad y autenticación."/>
    <s v="Auditoría posible por diseño, aunque no se detallan métodos específicos."/>
    <s v="Validación parcial en entorno controlado."/>
    <x v="2"/>
    <x v="1"/>
  </r>
  <r>
    <s v="Scopus"/>
    <s v="Blockchain-Based Privacy-Aware Voting System"/>
    <s v="Isra Bendjemaa, Katia Ines Cherifi, Leila Benarous, Saadi Boudjit"/>
    <s v="Propone mejoras frente a sistemas centralizados, asegurando transparencia sin comprometer privacidad."/>
    <s v="No abordado."/>
    <s v="Emplea blockchain con consenso PoA. Mecanismos de privacidad como firmas de grupo e imágenes clave para preservar anonimato."/>
    <s v="Sí, se utilizan firmas grupales para preservar anonimato, equilibrando autenticación y privacidad."/>
    <s v="Auditoría mediante trazabilidad, hash criptográfico, y monitoreo en blockchain."/>
    <s v="Evaluado por simulación; no en entorno real."/>
    <x v="2"/>
    <x v="0"/>
  </r>
  <r>
    <s v="Scopus"/>
    <s v="Blockchain-Based Secure E-voting System Using Aadhaar Authentication"/>
    <s v="Ankit Kumar Jain, Sahil Kalra, Karan Kapoor, Vishal Jangra"/>
    <s v="Ofrece mayor seguridad que EVMs y otros sistemas electrónicos. Se destaca la reducción de costos y mejora en transparencia."/>
    <s v="No aborda aplicación universitaria."/>
    <s v="Blockchain privada sobre Ethereum (Ganache). Seguridad robusta: hashes, claves, anonimato, y prevención de ataques Sybil."/>
    <s v="Verificación basada en Aadhaar y OTP móvil. Se permite voto anónimo y modificable hasta el cierre."/>
    <s v="Auditoría completa al guardar cada transacción como bloque inmutable. Verificabilidad total."/>
    <s v="Simulación en Remix IDE, no pruebas en entorno real."/>
    <x v="2"/>
    <x v="1"/>
  </r>
  <r>
    <s v="Scopus"/>
    <s v="Blockchain-Based Secure Voting Mechanism Underlying 5G Network: A Smart Contract Approach"/>
    <s v="Sachi Chaudhary, Shail Shah, Riya Kakkar, Rajesh Gupta, Abdulatil Alabdulatil, Sudeep Tanwar, Gulshan Sharma, Pitshou N. Bokoro"/>
    <s v="El sistema propuesto es más transparente, seguro y confiable que los tradicionales gracias a blockchain, IPFS y 5G. Supera a los tradicionales en latencia, costo y confiabilidad."/>
    <s v="No aborda aplicaciones en contextos académicos o universitarios."/>
    <s v="Utiliza Ethereum, IPFS y una red 5G. Aborda seguridad y verificación mediante contratos inteligentes, hash SHA y almacenamiento descentralizado."/>
    <s v="Se basa en autenticación usando SSN y número de confirmación de voto. No profundiza en mecanismos criptográficos de identidad-anonimato."/>
    <s v="Aplica verificación mediante el análisis de seguridad con la herramienta Echidna para los contratos inteligentes."/>
    <s v="Validación mediante simulaciones en entorno Remix IDE y testnet Ethereum; no pruebas a gran escala o en escenarios reales."/>
    <x v="2"/>
    <x v="1"/>
  </r>
  <r>
    <s v="IEEE"/>
    <s v="Blockchain-Based Voting Considered Harmful?"/>
    <s v="Christian Killer, Bruno Rodrigues, Eder John Scheid, Muriel F. Franco, Burkhard Stiller"/>
    <s v="Crítica a blockchain como solución; plantea riesgos adicionales."/>
    <s v="No aplicable; no propone sistema."/>
    <s v="Crítica a blockchains públicas; desafíos sin resolver."/>
    <s v="Métodos comunes pueden comprometer anonimato."/>
    <s v="Verificación no garantiza ausencia de coerción."/>
    <s v="El análisis de rendimiento y seguridad es teórico y no se menciona validación en escenarios reales."/>
    <x v="0"/>
    <x v="2"/>
  </r>
  <r>
    <s v="Scopus"/>
    <s v="Blockchain-based Voting DApp with MetaMask Integration"/>
    <s v="Benedek Csikós, Miklós Sipos"/>
    <s v="El sistema busca mejorar transparencia y confiabilidad eliminando centralización y facilitando seguimiento en tiempo real de los votos."/>
    <s v="No aborda contextos universitarios explícitamente."/>
    <s v="Implementado en Ethereum y MetaMask. Usa Solidity para contratos inteligentes. Maneja desafíos de seguridad con anonimato mediante direcciones y multifactor de autenticación."/>
    <s v="Autenticación multifactor con MetaMask. Usuarios identificados mediante claves públicas sin revelar identidad personal."/>
    <s v="Provee verificación en tiempo real y trazabilidad mediante seguimiento de transacciones en la blockchain."/>
    <s v="Validado por simulación y pruebas experimentales, no en entorno real."/>
    <x v="2"/>
    <x v="0"/>
  </r>
  <r>
    <s v="Scopus"/>
    <s v="Blockchain-Based Voting Scheme Against Malicious Attacks"/>
    <s v="Weitong Chen, Xiaofen Tu, Xin Liu, Jianwei Kong, Xiubo Chen, Xiaomeng Liu"/>
    <s v="Proporciona mayor seguridad y resistencia a ataques que los sistemas tradicionales mediante MPC y homomorfismo."/>
    <s v="No aplica en contextos universitarios."/>
    <s v="Usa blockchain combinada con el algoritmo Paillier de umbral. Evita intermediarios y permite voto anónimo y verificable."/>
    <s v="Utiliza claves públicas generadas mediante Shamir y validación de identidad del votante por el organizador. El equilibrio identidad-anonimato está bien controlado."/>
    <s v="Emplea pruebas de conocimiento cero y verificación distribuida. Sin necesidad de entidad tercera."/>
    <s v="Diseño conceptual; no validado en entorno real."/>
    <x v="0"/>
    <x v="0"/>
  </r>
  <r>
    <s v="Scopus"/>
    <s v="Blockchain-based Voting System Powered by Post-Quantum Cryptography (BBVSP-PQC)"/>
    <s v="Sweta Gupta, Kamlesh Kumar Gupta, Piyush Kumar Shukla, Mahendra Kumar Shrivas"/>
    <s v="Propone un sistema resistente a ataques cuánticos, más transparente y seguro que EVM o i-voting tradicionales."/>
    <s v="Menciona Voatz y otras experiencias piloto (como en universidades), pero sin evidencias de resultados comparativos."/>
    <s v="Utiliza algoritmos post-cuánticos (como XMSS, LMS) y PBFT. Cubre seguridad ante amenazas futuras."/>
    <s v="Usa autenticación basada en clave privada, código y biometría. Buen balance entre identidad y anonimato."/>
    <s v="Auditoría mediante infraestructura resistente a ataques cuánticos. Mecanismos de firma y hash avanzados."/>
    <s v="Basado en diseño teórico. No pruebas empíricas o en escenarios del mundo real."/>
    <x v="0"/>
    <x v="2"/>
  </r>
  <r>
    <s v="IEEE"/>
    <s v="Blockchain-Powered E-Voting: A Pathway to SDG 16 Transparent and Inclusive Elections"/>
    <s v="Nishant, Tanishq, Ritu Sachdeva"/>
    <s v="Comparación con sistemas tradicionales; más transparencia, resistencia y confianza."/>
    <s v="Menciona aplicaciones potenciales, no en universidades."/>
    <s v="Uso de Hyperledger Fabric, canales privados, certificados digitales; consenso PBFT."/>
    <s v="Certificados digitales (x.509); balance entre anonimato y trazabilidad."/>
    <s v="Verificación con consenso y logs distribuidos."/>
    <s v="Sugiere una implementación por fases, comenzando con elecciones a pequeña escala; pruebas prácticas limitadas."/>
    <x v="2"/>
    <x v="0"/>
  </r>
  <r>
    <s v="Scopus"/>
    <s v="Boxting: A Blockchain based voting system"/>
    <s v="Lizama Paredes, Enzo; Guadalupe Medina, Rodrigo; Flores Moroco, Juan"/>
    <s v="Busca mejorar transparencia y prevenir fraude en elecciones, en contraste con sistemas tradicionales vulnerables."/>
    <s v="Propuesta desarrollada en contexto universitario (Universidad Peruana de Ciencias Aplicadas). Buen ejemplo académico."/>
    <s v="Basado en Hyperledger y arquitectura de microservicios. Maneja identidad y fraude con REST APIs y JWT."/>
    <s v="Autenticación mediante certificados digitales gestionados en IBM Cloud. No se especifica balance anonimato-identidad."/>
    <s v="Auditoría posible mediante trazabilidad blockchain y certificados en red privada."/>
    <s v="Resultados muestran buen desempeño en términos de seguridad y complejidad temporal, pero no se prueban en escenarios reales."/>
    <x v="2"/>
    <x v="2"/>
  </r>
  <r>
    <s v="Scopus"/>
    <s v="BSeVS - A Smart e-Voting System based on Blockchain Technology"/>
    <s v="Sweta Gupta, Kamlesh Kumar Gupta, Piyush Kumar Shukla"/>
    <s v="Comparado con sistemas tradicionales, BSeVS ofrece mayor seguridad, verificación y anonimato mediante Hash y Elliptic Curve Cryptography."/>
    <s v="No abordado."/>
    <s v="Utiliza Hash Function y Elliptic Curve Cryptography en una red distribuida tipo blockchain, abordando anonimato y verificación."/>
    <s v="Utiliza autenticación mediante ID única (Aadhaar, Voter ID) y OTP, equilibrando identidad y anonimato."/>
    <s v="Incluye verificación individual y universal, garantizando integridad del proceso."/>
    <s v="Evalúa desempeño en términos de seguridad y complejidad temporal, sin pruebas en escenarios reales."/>
    <x v="0"/>
    <x v="1"/>
  </r>
  <r>
    <s v="Scopus"/>
    <s v="Building a Robust Distributed Voting System Using Consortium Blockchain"/>
    <s v="Rohit Rajesh Chougule, Swapnil Shrikant Kesur, Atharwa Ajay Adawadkar, Nandinee L. Mudegol"/>
    <s v="El sistema mejora transparencia y seguridad respecto a métodos tradicionales y electrónicos, resolviendo problemas de verificación y confianza."/>
    <s v="No abordado directamente en contexto académico o universitario."/>
    <s v="Se implementa sobre blockchain de consorcio con tolerancia a fallos Bizantinos, hashing criptográfico, evitando el 51% attack."/>
    <s v="Propone autenticación biométrica (huella, iris, rostro) y multifactor (OTP, CAPTCHA), mejorando identidad sin comprometer anonimato."/>
    <s v="Trazabilidad y consenso distribuido permiten verificación pública y auditoría del proceso completo."/>
    <s v="Evaluado en dispositivos reales (laptop y Raspberry Pi), mostrando eficiencia, pero no menciona despliegue en escenarios reales."/>
    <x v="2"/>
    <x v="2"/>
  </r>
  <r>
    <s v="Scopus"/>
    <s v="Building Efficient and Flexible Voting Protocols: An Approach to Fairness and Anonymity"/>
    <s v="Yijie Shi, Kai Fan, Yuhan Bai, Chonglin Zhang, Kan Yang, Hui Li, Yintang Yang"/>
    <s v="Se resalta la mejora sobre sistemas centralizados tradicionales con protocolos auto-recontables, más transparentes y justos."/>
    <s v="No abordado."/>
    <s v="Utiliza blockchain con criptografía ElGamal homomórfica y firmas de anillo trazables; incluye encapsulado de claves y pruebas eficientes."/>
    <s v="Autenticación anónima con verificación trazable solo ante fraudes como doble voto."/>
    <s v="Protocolos auto-recontables permiten verificación pública sin autoridades; cápsulas temporizadas para desbloquear resultados."/>
    <s v="Recomienda aplicación en elecciones universitarias o locales como escenario de validación preliminar."/>
    <x v="2"/>
    <x v="3"/>
  </r>
  <r>
    <s v="Scopus"/>
    <s v="Building Voting Systems for a Fairer Future: Exploring Blockchain based E-voting with Ethereum for National Elections"/>
    <s v="Shraddha Vasant Prasad, Pushparaj Shetty D., B R Shankar"/>
    <s v="El sistema basado en Ethereum mejora la integridad y transparencia frente a EVMs y métodos tradicionales."/>
    <s v="Sugiere validación previa en elecciones institucionales, pero no se presentan resultados."/>
    <s v="Usa red Ethereum privada con consenso PoA y contratos inteligentes; cada circunscripción opera su blockchain."/>
    <s v="Votantes se autentican con identificadores únicos como Aadhaar o UID, en entornos permissioned."/>
    <s v="Contratos inteligentes gestionan votos y resultados, garantizando transparencia y registros inalterables."/>
    <s v="Evaluado con métricas de rendimiento como latencia y rendimiento, pero no se menciona validación en escenarios del mundo real."/>
    <x v="2"/>
    <x v="0"/>
  </r>
  <r>
    <s v="Scopus"/>
    <s v="BVKCS - A Blockchain based e-Voting System with Key Covering Scheme"/>
    <s v="Sweta Gupta, Kamlesh Kumar Gupta, Piyush Kumar Shukla"/>
    <s v="BVKCS ofrece mejor seguridad y rendimiento que métodos actuales, con mejoras en latencia y rendimiento."/>
    <s v="No abordado."/>
    <s v="Utiliza criptografía de clave pública y esquema de cobertura de claves, con cifrado de curva elíptica."/>
    <s v="Autenticación mediante credenciales únicas como Aadhaar, verificación de identidad mediante token y base de datos."/>
    <s v="Integra mecanismos de validación robustos para mantener la integridad del proceso electoral."/>
    <s v="No se indican pruebas en contextos reales; el diseño es propuesto teóricamente."/>
    <x v="0"/>
    <x v="1"/>
  </r>
  <r>
    <s v="Scopus"/>
    <s v="Casting Votes in the Digital Age: Designing a Blockchain-Powered E-Voting System"/>
    <s v="Mohammed Bamakhrama, Abdulla Al-Zaabi, Abdulrahman Al-Shateri,_x000a_Khalid Al-Ghailani, Majed Al-Kindi, Deepa Pavithran"/>
    <s v="Plantea que los sistemas de votación basados en blockchain mejoran la seguridad, transparencia y confianza, eliminando intermediarios y ofreciendo inmutabilidad frente a los sistemas tradicionales."/>
    <s v="No abordado"/>
    <s v="Se menciona el uso de blockchain pública con contratos inteligentes para abordar desafíos de seguridad y verificación."/>
    <s v="No abordado"/>
    <s v="Propone el uso de registros inmutables en blockchain y contratos inteligentes como medio de auditoría transparente."/>
    <s v="No se reportan pruebas prácticas de escalabilidad ni validaciones técnicas."/>
    <x v="0"/>
    <x v="0"/>
  </r>
  <r>
    <s v="Scopus"/>
    <s v="Citizens’ Perception of Blockchain-Based E-Voting Systems: Focusing on TAM"/>
    <s v="Kamoliddin Murodjon ugli Mannonov, Seunghwan Myeong"/>
    <s v="Analiza cómo la percepción de transparencia y seguridad influye en la aceptación de sistemas de votación basados en blockchain; percepción positiva refuerza confianza del usuario."/>
    <s v="Se mencionan experiencias previas en Uzbekistán (proyecto OPEN BUDGET), pero no se describe una propuesta técnica desarrollada ni evaluada en contextos académicos."/>
    <s v="Se mencionan blockchains públicas, privadas, híbridas y de consorcio, junto con mecanismos de consenso como PoW, PoS y PBFT. No se profundiza en técnicas específicas para anonimato o verificación."/>
    <s v="Hace alusión a técnicas de autenticación basadas en IA y ML, pero sin detallar mecanismos técnicos concretos para equilibrar identidad y anonimato."/>
    <s v="Describe ventajas como verificación, auditabilidad y trazabilidad del voto mediante el uso de blockchain; no se detallan métodos técnicos específicos."/>
    <s v="No se presentan pruebas en escenarios reales ni validaciones empíricas de sistemas implementados."/>
    <x v="0"/>
    <x v="0"/>
  </r>
  <r>
    <s v="Scopus"/>
    <s v="Comparative E-Voting Security Evaluation: Multi-Modal Authentication Approaches"/>
    <s v="Elsi Ahmadieh, Nour El Madhoun"/>
    <s v="Plantea que blockchain incrementa significativamente seguridad y transparencia respecto a sistemas electrónicos tradicionales."/>
    <s v="No abordado"/>
    <s v="Propone una solución basada en Ethereum y contratos inteligentes, con integración de autenticación por voz y huellas digitales para abordar seguridad y verificación."/>
    <s v="Comparación de métodos de autenticación, destacando la autenticación biométrica multifactor (huellas y voz) para equilibrar identidad y anonimato."/>
    <s v="Uso de blockchain y contratos inteligentes para garantizar trazabilidad y registros inmutables, asegurando verificación transparente."/>
    <s v="No se reporta validación en escenarios reales"/>
    <x v="0"/>
    <x v="0"/>
  </r>
  <r>
    <s v="IEEE"/>
    <s v="Conceptual Architecture of a Blockchain Solution for E-Voting in Elections at the University Level"/>
    <s v="SIMONA-VASILICA OPREA, ADELA BÂRA, ANCA-IOANA ANDREESCU, MARIAN POMPILIU CRISTESCU"/>
    <s v="Propuesta mejora transparencia y seguridad en universidades."/>
    <s v="Aplicación específica a universidades; procesos internos."/>
    <s v="Blockchain centralizada en Oracle DB; sin consenso distribuido."/>
    <s v="Autenticación con PIN y token; se asegura anonimato."/>
    <s v="Integridad y validación criptográfica en tablas."/>
    <s v="No se reportan pruebas reales completas, pero se presentan pasos iniciales de implementación."/>
    <x v="2"/>
    <x v="1"/>
  </r>
  <r>
    <s v="Scopus"/>
    <s v="Cryptcast: E-Voting System Utilizing Blockchain"/>
    <s v="Sarveshaa Swar, Parag Nimkar, Sanika Shinde, Dr. Trupti Lotlikar, A. Bharat S.K. Reddy"/>
    <s v="Afirma que los sistemas blockchain son superiores en seguridad y transparencia a sistemas electrónicos tradicionales."/>
    <s v="Aplicado como prototipo funcional; no específicamente en contexto universitario."/>
    <s v="Uso de Ethereum, contratos inteligentes, Solidity, Ganache CLI y MetaMask. Se aborda seguridad mediante descentralización y validación distribuida."/>
    <s v="Se menciona verificación automatizada del usuario; no se detallan mecanismos específicos de autenticación de identidad."/>
    <s v="Verificación automática y publicación de resultados en blockchain para auditoría pública."/>
    <s v="No se han realizado pruebas reales, pero se menciona potencial de aplicación para eliminar la necesidad de puestos físicos de votación."/>
    <x v="0"/>
    <x v="1"/>
  </r>
  <r>
    <s v="Scopus"/>
    <s v="Crypto Ballot: Safeguarding Democracy with Blockchain Voting"/>
    <s v="Dr. S. Venkatramulu, Shreya Karimilla, Rishitha Reddy Gopu, Sowmith Reddy Arram, Naresh Badavath, Krishna Adithya Pannala"/>
    <s v="Identifica deficiencias en sistemas tradicionales y promueve blockchain como solución confiable en términos de seguridad y transparencia."/>
    <s v="Implementación web desarrollada como sistema funcional; no se indica contexto académico."/>
    <s v="Uso de Ethereum, Solidity, Ganache; utiliza contratos inteligentes y estructura modular para asegurar seguridad, trazabilidad e inmutabilidad."/>
    <s v="Autenticación con Aadhar y Voter ID digitalmente verificados antes de permitir el voto."/>
    <s v="Auditoría mediante blockchain inmutable, resultados visibles para votantes y administradores."/>
    <s v="Analiza caso de Kenia 2022; se describe el uso real pero con vulnerabilidades observadas."/>
    <x v="1"/>
    <x v="0"/>
  </r>
  <r>
    <s v="Scopus"/>
    <s v="Cybersecurity and Electoral Processes. An Analysis of Block Chain Enabled Biometric Voter System and Risk Control in Kenya’s 2022 Electoral Process and the United States Election System Infrastructure"/>
    <s v="John Irungu, Anteneh Girma"/>
    <s v="Comparación con sistemas tradicionales destaca mejoras en transparencia y seguridad mediante el uso de blockchain y BVR en elecciones de Kenia y EE. UU."/>
    <s v="Sí, en el contexto académico se estudió el sistema keniano, pero no se presenta evaluación comparativa de desempeño."/>
    <s v="Se utilizó una arquitectura blockchain descentralizada con 46,229 nodos (puestos de votación). Técnicas incluyeron BVR y RTS cifrado."/>
    <s v="Autenticación biométrica basada en huellas y datos personales (PII); equilibrio entre identidad y anonimato no tratado explícitamente."/>
    <s v="Uso de registros digitales (Form 34A) como prueba y trazabilidad de los votos, apoyados por blockchain como libro mayor inmutable."/>
    <s v="Validación práctica en las elecciones generales de Kenia 2022. Se reportan vulnerabilidades, pero no pruebas controladas formales."/>
    <x v="2"/>
    <x v="1"/>
  </r>
  <r>
    <s v="IEEE"/>
    <s v="d-BAEV: Distributed Blockchain-Based Anonymous Electronic Voting"/>
    <s v="Jian Ren, Ehab Zaghloul, Tongtong Li"/>
    <s v="Sistema distribuido que garantiza anonimato e integridad."/>
    <s v="No se menciona aplicación en universidades."/>
    <s v="Blockchain pública con smart contracts y cómputo multipartito."/>
    <s v="Claves públicas/privadas y entrega cifrada anónima."/>
    <s v="Verificabilidad universal e individual por blockchain."/>
    <s v="Resultados de simulación muestran viabilidad para elecciones a gran escala, pero sin aplicación práctica descrita."/>
    <x v="2"/>
    <x v="1"/>
  </r>
  <r>
    <s v="Scopus"/>
    <s v="DBE-voting: A Privacy-Preserving and Auditable Blockchain-Based E-Voting System"/>
    <s v="Zhonghao Liu, Xinwei Zhang, Laphou Lao, Guyue Li, Bin Xiao"/>
    <s v="Se argumenta que los sistemas tradicionales no cumplen simultáneamente con privacidad, auditabilidad, autenticación, corrección e irreusabilidad. DBE-voting sí."/>
    <s v="No aborda contextos académicos o universitarios."/>
    <s v="Usa doble blockchain (pública y privada) con almacenamiento híbrido on/off-chain. Implementado con Hyperledger Fabric."/>
    <s v="Registro biométrico offline (huellas, rostro) y autenticación en línea. Usa ring signatures para garantizar anonimato y autenticación."/>
    <s v="Permite verificación pública de votos y auditoría mediante blockchain pública; blockchain privada conserva identidad del votante."/>
    <s v="Resultados experimentales valoran el sistema, pero no indica validación en contextos reales."/>
    <x v="2"/>
    <x v="1"/>
  </r>
  <r>
    <s v="Scopus"/>
    <s v="Decentralised Blockchain-Based Framework for Securing eVoting System"/>
    <s v="Devarsh Patel, Krushang Patel, Pranay Patel, Mrugendrasinh Rahevar, Martin Parmar, Ritesh Patel"/>
    <s v="El sistema basado en blockchain mejora transparencia, privacidad y seguridad frente a métodos tradicionales."/>
    <s v="No aborda explícitamente contextos universitarios ni compara resultados de implementaciones."/>
    <s v="Utiliza blockchain descentralizado tipo Ethereum. Permite actualización del voto y votación remota con mecanismos criptográficos."/>
    <s v="Menciona autenticación mediante claves públicas y privadas, pero sin detalles claros sobre cómo se equilibra anonimato e identidad."/>
    <s v="Ledger inmutable y transparente asegura la auditabilidad y trazabilidad de los votos."/>
    <s v="Simulación con datos ficticios; sin pruebas reales."/>
    <x v="2"/>
    <x v="1"/>
  </r>
  <r>
    <s v="Scopus"/>
    <s v="Decentralized and Automated Online Voting System using Blockchain Technology"/>
    <s v="Polepaka Sanjeeva, M. Sai Sathwik, G. SaiPrasad, G. Praneeth Reddy, Vijaylakshmi Sajwan, Bande Ganesh"/>
    <s v="Se resalta que blockchain ofrece mayor transparencia, eficiencia y seguridad comparado con métodos tradicionales."/>
    <s v="No se identifican implementaciones en contextos académicos."/>
    <s v="Sistema basado en Ethereum con smart contracts y facial recognition como autenticación; plantea integración futura de biometría."/>
    <s v="Usa reconocimiento facial para autenticación, manteniendo privacidad mediante ocultamiento de identidad en la blockchain."/>
    <s v="Cada voto se registra como un bloque con ID de transacción; verifica mediante múltiples mineros."/>
    <s v="Resultados experimentales muestran mejora respecto a otros sistemas, pero no se menciona validación en elecciones reales."/>
    <x v="2"/>
    <x v="1"/>
  </r>
  <r>
    <s v="Scopus"/>
    <s v="Decentralized and Incentivized Voting System with Web3 Technology Ensuring Anonymity and Preventing Double Voting"/>
    <s v="Lo-Yao Yeh, Jun-Qian Jian, Jen-Wei Hu"/>
    <s v="Se plantea como alternativa más segura y transparente a métodos tradicionales mediante uso de blockchain, stealth addresses y contratos inteligentes."/>
    <s v="No se identifican implementaciones universitarias."/>
    <s v="Sistema basado en Ethereum y Web3; usa stealth addresses y ring signatures para seguridad, anonimato y unicidad del voto."/>
    <s v="Ring signatures y stealth addresses permiten anonimato con verificación de identidad sin necesidad de centralización."/>
    <s v="Tally automatizado mediante smart contract y posibilidad de auditoría sin comprometer privacidad."/>
    <s v="No se reporta validación en escenarios reales"/>
    <x v="0"/>
    <x v="1"/>
  </r>
  <r>
    <s v="Scopus"/>
    <s v="Decentralized and Secure Blockchain-Powered Smart Card-Based Cloud Voting System"/>
    <s v="Roneeta Purkayastha, Abhishek Roy"/>
    <s v="Comparado con sistemas tradicionales, mejora transparencia y seguridad mediante descentralización, inmutabilidad y uso de biometría; propone blockchain como solución contra manipulación y ataques DDoS."/>
    <s v="No abordado en contexto universitario; no se mencionan pruebas aplicadas en universidades."/>
    <s v="Usa red blockchain pública con técnicas de hashing (SHA-256) y contratos inteligentes; aborda desafíos de seguridad y anonimato con almacenamiento distribuido y autenticación biométrica."/>
    <s v="Autenticación basada en tarjeta MEC y biometría (huellas y reconocimiento facial), combinando verificación en nube pública y privada."/>
    <s v="Propone auditoría mediante almacenamiento en blockchain y hash de datos; se menciona trazabilidad y verificación de la validez de los votos."/>
    <s v="No se mencionan pruebas en escenarios reales"/>
    <x v="0"/>
    <x v="1"/>
  </r>
  <r>
    <s v="Scopus"/>
    <s v="Decentralized and Secured Voting System with Blockchain Technology"/>
    <s v="Rishikesh Choudhari, M. Shivakumar, Shreyas Nandavar, Shruti Maigur, Saroja V. Siddamal, Suneeta V. Budihal, Shrishail M. Pattanshetti"/>
    <s v="Comparado con sistemas tradicionales, mejora privacidad, integridad y evita manipulaciones mediante contratos inteligentes y validación distribuida."/>
    <s v="No aborda implementaciones en contextos académicos o universitarios."/>
    <s v="Utiliza Ethereum, SHA-256, contratos inteligentes y técnicas de cifrado (RSA, AES256). Aborda anonimato y seguridad con llaves públicas/privadas y biometría."/>
    <s v="Usa inicio de sesión, verificación facial y autenticación con llaves; en algunos casos se menciona firma digital y biometría."/>
    <s v="Verificación mediante hash y firmas digitales. Auditoría a través de trazabilidad en la cadena y mecanismos de verificación pública."/>
    <s v="No se describe validación en entorno real"/>
    <x v="0"/>
    <x v="2"/>
  </r>
  <r>
    <s v="Scopus"/>
    <s v="Decentralized Based E-Voting System Using Blockchain Technology"/>
    <s v="Jyoti Jadhav, Aniket Sonawane, Pournima Ghude, Sandip Pashte"/>
    <s v="Aumenta la transparencia y seguridad mediante blockchain, validación distribuida y contratos inteligentes; se busca mejorar confianza pública."/>
    <s v="No se reporta aplicación en contextos universitarios."/>
    <s v="Utiliza blockchain con algoritmos de consenso adaptables y criptografía hash para evitar ataques del 51%."/>
    <s v="Autenticación mediante nombre, número de móvil y fotografía en vivo; verificación adicional por el administrador."/>
    <s v="Los votos quedan visibles públicamente y verificados en blockchain. Menciona trazabilidad para prevenir fraude."/>
    <s v="Pruebas en entorno controlado; no representa condiciones reales"/>
    <x v="2"/>
    <x v="0"/>
  </r>
  <r>
    <s v="Scopus"/>
    <s v="Decentralized Blockchain based Online Voting System with Biometric Authentication"/>
    <s v="Joel Sanjeev Waniya, S Basil Xavier, Matthew Palmer, Shilpa Aarthi, G Jaspher W Kathrine"/>
    <s v="El sistema mejora integridad, transparencia y confianza en el proceso electoral usando blockchain y biometría."/>
    <s v="No se evidencia aplicación en entornos académicos."/>
    <s v="Red privada blockchain, almacenamiento de votos cifrados y autenticación multifactorial incluyendo biometría."/>
    <s v="Autenticación biométrica (huellas, rostro), firma digital y verificación de dispositivo."/>
    <s v="Votos registrados y auditables en la cadena; se asegura la integridad mediante verificación distribuida."/>
    <s v="Votación implementada con confirmación por transacción; se menciona su uso efectivo en entorno universitario"/>
    <x v="1"/>
    <x v="1"/>
  </r>
  <r>
    <s v="Scopus"/>
    <s v="Decentralized electronic voting system using Hyperledger Fabric"/>
    <s v="Aneta Poniszewska-Marańda, Stanislaw Rojek, Michal Pawlak"/>
    <s v="Mejora la transparencia y previene manipulaciones al permitir verificación independiente de votos en la red blockchain privada."/>
    <s v="Aplicado en contexto universitario: elección de rector; ejemplo concreto de implementación académica."/>
    <s v="Usa red Hyperledger Fabric, contratos inteligentes (chaincode) y consenso determinista; protege privacidad y dificulta doble voto."/>
    <s v="Autenticación mediante código e ID de votación; no emplea biometría."/>
    <s v="Auditoría por número de transacción individual; historial de votos accesible en blockchain."/>
    <s v="No se menciona validación en escenarios reales"/>
    <x v="0"/>
    <x v="2"/>
  </r>
  <r>
    <s v="Scopus"/>
    <s v="Decentralized Online Voting System using Blockchain"/>
    <s v="Lalitha V, Samundeswari S, Roobinee R, Swetha Lakshme S"/>
    <s v="Comparado con sistemas tradicionales, ofrece mayor seguridad, integridad, y conveniencia para votación remota mediante Ethereum y contratos inteligentes."/>
    <s v="No aborda explícitamente aplicaciones en contextos universitarios."/>
    <s v="Ethereum Blockchain; aborda seguridad mediante verificación biométrica y validación por nodos."/>
    <s v="OTP y verificación biométrica (huella dactilar y rostro) para equilibrar identidad y anonimato."/>
    <s v="Verificación de votos mediante blockchain y contratos inteligentes; evita voto múltiple."/>
    <s v="No se presentan pruebas de implementación en escenarios reales."/>
    <x v="0"/>
    <x v="2"/>
  </r>
  <r>
    <s v="WOS"/>
    <s v="Decentralized universally verifiable stake voting system with perfect privacy"/>
    <s v="Pavithra Gurushankar, Kunwar Singh"/>
    <s v="Contrasta los sistemas tradicionales (poca privacidad, baja verificabilidad) con el sistema propuesto, que garantiza privacidad perfecta, verificabilidad universal y descentralización total."/>
    <s v="Sistema orientado a votaciones por participación accionaria (stake voting); no hay mención de implementación en contextos académicos o universitarios."/>
    <s v="Usa blockchain pública (Ethereum), criptografía basada en ElGamal y Paillier, y pruebas de conocimiento cero. Aborda desafíos como la validación sin revelar saldos ni votos."/>
    <s v="Enfocado en anonimato total del votante y ocultamiento de valores de participación; utiliza ZKP para evitar revelar identidad o preferencias."/>
    <s v="Ofrece verificabilidad universal, incluso sin servidores centralizados; toda la validación ocurre en blockchain. Uso de pruebas criptográficas complejas."/>
    <s v="Prueba técnica en red local (Ganache); no se evalúa en entornos reales o a gran escala."/>
    <x v="2"/>
    <x v="3"/>
  </r>
  <r>
    <s v="Scopus"/>
    <s v="Decentralizing Democracy: Secure and Transparent E-Voting Systems with Blockchain Technology in the Context of Palestine"/>
    <s v="Eman Daraghmi, Ahmed Hamoudi, Mamoun Abu Helou"/>
    <s v="VoteChain mejora privacidad, transparencia, escalabilidad y confianza en comparación con sistemas tradicionales y blockchain existentes."/>
    <s v="Propuesta adaptada a Palestina; no se reporta aplicación en contextos académicos."/>
    <s v="Usa blockchain privada, contratos inteligentes, SHA-256, firmas de curva elíptica; enfrenta desafíos de privacidad, escalabilidad y seguridad."/>
    <s v="Integra ZKP y cifrado homomórfico para mantener anonimato y permitir verificación."/>
    <s v="Auditoría pública sin revelar identidad; integridad reforzada mediante técnicas criptográficas."/>
    <s v="Propuesta para elecciones medianas, no reporta pruebas en escenarios reales"/>
    <x v="0"/>
    <x v="0"/>
  </r>
  <r>
    <s v="Scopus"/>
    <s v="DemocracyGuard: Blockchain-based secure voting framework for digital democracy"/>
    <s v="Mritunjay Shall Peelam, Gaurav Kumar, Kunjan Shah, Vinay Chamola"/>
    <s v="Ofrece mayor transparencia y resistencia a manipulación en comparación con EVM tradicionales."/>
    <s v="No especifica implementación en entornos académicos."/>
    <s v="Basado en Ethereum con contratos inteligentes; incluye reconocimiento facial y cifrado avanzado."/>
    <s v="Reconocimiento facial con Azure Face API como método de autenticación; alto control de identidad."/>
    <s v="Verificación pública a través de blockchain, resultados verificables y auditables."/>
    <s v="Probado en testnet Rinkeby; sin despliegue en escenarios reales"/>
    <x v="2"/>
    <x v="3"/>
  </r>
  <r>
    <s v="Scopus"/>
    <s v="Deploying Electronic Voting System Use-case on Ethereum Public Blockchain"/>
    <s v="Prity Rani, Vimal Kumar, Ishan Budhiraja, Atul Rathi, Sonal Kukreja"/>
    <s v="Se argumenta mayor seguridad y menor costo organizacional frente a sistemas tradicionales."/>
    <s v="No aborda aplicaciones académicas."/>
    <s v="Ethereum público; utiliza contratos inteligentes y PoW/PoS; protege contra manipulación y duplicación."/>
    <s v="No se detalla explícitamente autenticación de votantes."/>
    <s v="Transacciones verificadas en blockchain; alta resistencia a manipulación."/>
    <s v="No se reportan pruebas en escenarios reales"/>
    <x v="0"/>
    <x v="2"/>
  </r>
  <r>
    <s v="Scopus"/>
    <s v="Design and Development of Block Chain Technology Based Small Scale Institutional Voting System"/>
    <s v="Nirmala M, Chandralekha V Giraddi"/>
    <s v="Más transparente y seguro que métodos manuales para elecciones institucionales."/>
    <s v="Sí, orientado a elecciones institucionales/universitarias; énfasis en usabilidad y resultados automáticos."/>
    <s v="Ethereum con MetaMask y Ganache; registro descentralizado y contratos inteligentes para votación segura."/>
    <s v="Registro con ID único y wallet MetaMask; control de identidad por parte del administrador."/>
    <s v="Resultados automáticos y verificables al finalizar votación; blockchain evita alteraciones."/>
    <s v="Evaluación longitudinal de 5 años, pero sin detalle sobre escenarios institucionales reales"/>
    <x v="2"/>
    <x v="0"/>
  </r>
  <r>
    <s v="Scopus"/>
    <s v="Design And Implementation Of A Block Chain Enabled E-Voting With IoT"/>
    <s v="Dr. Sujatha Jamuna Anand, Dr. S.V. Priya, C. Dineshkumar, M. Karthikeyan, M. Kanishkar"/>
    <s v="El sistema basado en blockchain e IoT mostró mayor transparencia, seguridad y confianza a lo largo de cinco años, con una alta participación (82%) y satisfacción de los usuarios."/>
    <s v="Información insuficiente."/>
    <s v="Usa plataformas como Hyperledger Fabric o Ethereum (no se especifica cuál en la implementación final). Se emplean contratos inteligentes, dispositivos IoT como escáneres biométricos, y mecanismos de cifrado para anonimato y verificación."/>
    <s v="Utiliza autenticación biométrica basada en huella dactilar conectada al sistema Aadhaar para garantizar identidad sin comprometer anonimato."/>
    <s v="Verificación mediante contratos inteligentes y pruebas de penetración regulares. Registro inmutable de votos en blockchain."/>
    <s v="No se detalla prueba en escenarios reales"/>
    <x v="0"/>
    <x v="1"/>
  </r>
  <r>
    <s v="Scopus"/>
    <s v="Design and Implementation of a Blockchain-based e-Voting system by using the Algorand platform"/>
    <s v="Christian Esposito, Chang Choi"/>
    <s v="Comparación explícita con métodos tradicionales destaca ventajas en privacidad, velocidad y accesibilidad; Algorand resuelve la 'trilema' de seguridad, escalabilidad y descentralización."/>
    <s v="No abordado."/>
    <s v="Usa blockchain pública con consenso Pure Proof-of-Stake (PPoS) en Algorand. Se aplican firmas criptográficas, VRF y claves públicas/privadas para proteger privacidad y garantizar verificación."/>
    <s v="Se aplican mecanismos de verificación de identidad digital (registro y autenticación) sin comprometer el anonimato mediante claves asimétricas y procesos encriptados."/>
    <s v="La trazabilidad y verificación pública en blockchain permite auditoría completa del proceso. Algorand minimiza bifurcaciones y garantiza integridad."/>
    <s v="No se reportan pruebas de campo; enfoque conceptual y técnico"/>
    <x v="0"/>
    <x v="1"/>
  </r>
  <r>
    <s v="Scopus"/>
    <s v="Design and Implementation of a Secure and Transparent E-Voting System Using Blockchain Technology and Hybrid Encryption; the case of Africa"/>
    <s v="Paul Kobina Arhin Jnr, Linda Otoo, George Aggrey, Michael Asante"/>
    <s v="Mejora sobre sistemas tradicionales mediante uso de blockchain para trazabilidad y transparencia, y cifrado híbrido para seguridad."/>
    <s v="No abordado."/>
    <s v="Usa blockchain y cifrado híbrido con ChaCha20-Poly1305 (simbólico) y ElGamal (asimétrico). Protocolo descentralizado sin autoridad central. Aborda desafíos de verificación, anonimato y seguridad."/>
    <s v="Se usa autenticación multifactor (VoterID + OTP), garantizando identidad del votante sin exponer el contenido del voto."/>
    <s v="Cada transacción es firmada y registrada en blockchain con capacidad de auditoría pública. El descifrado usa criptografía umbral."/>
    <s v="No se reporta implementación en escenarios reales"/>
    <x v="0"/>
    <x v="0"/>
  </r>
  <r>
    <s v="Scopus"/>
    <s v="Design and Implementation of Blockchain-based Anonymous Electronic Voting System"/>
    <s v="Yi Li, Yuzhao Li, Tao Hong, Zhihua Chen"/>
    <s v="Se enfoca en privacidad y equidad mediante firmas en anillo y direcciones ocultas, en contraste con la menor privacidad de sistemas tradicionales."/>
    <s v="No abordado."/>
    <s v="Usa Hyperledger Fabric, contratos inteligentes en Go, firmas en anillo y direcciones ocultas para anonimato, evitando doble voto con imágenes clave."/>
    <s v="Se usa firma en anillo de un solo uso para asegurar el anonimato del votante, evitando vinculación con su voto."/>
    <s v="Blockchain garantiza inmutabilidad, trazabilidad y transparencia; uso de direcciones ocultas permite verificación sin revelar identidades."/>
    <s v="Sistema conceptual, sin pruebas de campo reportadas"/>
    <x v="0"/>
    <x v="1"/>
  </r>
  <r>
    <s v="Scopus"/>
    <s v="Design and Implementation of Verifiable Blockchain-Based e-voting System"/>
    <s v="Seiwoong Choi, HeeSeok Choi, Kwang Sik Chung"/>
    <s v="Sistema diseñado para superar problemas de manipulación de datos y verificación difíciles en métodos tradicionales. Propone verificabilidad y separación de identidad y voto."/>
    <s v="No abordado."/>
    <s v="Usa Ethereum modificado, contratos inteligentes en Solidity y criptografía homomórfica con ElGamal, ECDSA y curvas elípticas para asegurar privacidad y verificación."/>
    <s v="Registro con app móvil, verificación en sitio, firma digital, y codificación de voto sin relación directa con el votante (desacoplamiento)."/>
    <s v="Pruebas de integridad mediante firmas digitales y almacenamiento cifrado; auditoría y verificabilidad de votos garantizada por blockchain."/>
    <s v="Pruebas en simulaciones para escalabilidad y rendimiento (mejoras en retardo, throughput y almacenamiento)."/>
    <x v="2"/>
    <x v="1"/>
  </r>
  <r>
    <s v="Scopus"/>
    <s v="Design of a Novel Side Chaining Model for Improving the Performance of Security Aware E-Voting Applications"/>
    <s v="Hemlata Wamanrao Kohad, Sunil Kumar, Asha Ambhaikar"/>
    <s v="Compara con modelos tradicionales en cuanto a QoS, destacando mejoras en transparencia, seguridad y resiliencia mediante blockchain y sidechains."/>
    <s v="Información insuficiente sobre aplicaciones en contextos académicos o universitarios."/>
    <s v="Usa sidechains con algoritmos genéticos y contratos inteligentes sobre Ethereum. Aborda desafíos de escalabilidad, retraso y costos de almacenamiento."/>
    <s v="Menciona autenticación pero no describe métodos específicos de verificación de identidad o anonimato."/>
    <s v="Utiliza blockchain y contratos inteligentes para asegurar trazabilidad, inmutabilidad y auditoría, pero no detalla métodos de verificación específicos."/>
    <s v="No se reportan pruebas de implementación en el mundo real."/>
    <x v="0"/>
    <x v="1"/>
  </r>
  <r>
    <s v="Scopus"/>
    <s v="Design of a Secure Blockchain Based Privacy Preserving Electronic Voting System"/>
    <s v="R. Shashidhara, M. Indushree, N. S. Sneha"/>
    <s v="Plantea que los sistemas tradicionales fallan en privacidad e integridad; el modelo blockchain propuesto garantiza seguridad y privacidad."/>
    <s v="No aborda específicamente contextos académicos o universitarios."/>
    <s v="Utiliza blockchain pública, contratos inteligentes y mecanismos de cifrado para asegurar anonimato y resistencia a alteraciones."/>
    <s v="Menciona problemas de anonimato con sistemas basados en Tor; propone alternativas más privadas pero sin detalle técnico de autenticación."/>
    <s v="Blockchain garantiza integridad mediante registro inmutable, pero no se detallan mecanismos explícitos de auditoría."/>
    <s v="No se reportan pruebas en escenarios del mundo real; el enfoque es de diseño e implementación técnica."/>
    <x v="0"/>
    <x v="2"/>
  </r>
  <r>
    <s v="Scopus"/>
    <s v="Design of a Secured and Trusted E-Voting System Using Blockchain Technology"/>
    <s v="Elegba Jeremiah O., Akintola Kolawole G., Agbelusi O., Olutayo Victor A."/>
    <s v="Se destaca la mejora de confianza y transparencia respecto a métodos tradicionales mediante uso de blockchain y Polygon."/>
    <s v="Menciona elecciones estudiantiles universitarias (NEAR Protocol) como inspiración, pero no desarrolla implementación académica propia."/>
    <s v="Usa blockchain Polygon, Solidity y Next.js; aborda seguridad, privacidad y autenticidad con énfasis en experiencia de usuario."/>
    <s v="Incluye autenticación con Metamask y llaves privadas; se asegura el acceso único, pero no discute explícitamente anonimato."/>
    <s v="Se menciona registro inmutable en blockchain como medio de auditoría, sin detallar herramientas específicas."/>
    <s v="Propuesta conceptual; no se reportan pruebas operativas en escenarios reales."/>
    <x v="0"/>
    <x v="0"/>
  </r>
  <r>
    <s v="Scopus"/>
    <s v="Design of Blockchain-based Secured Election Voting System"/>
    <s v="Sumedh V. Chinchamalatpure, Vaishnavi A. Rahangdale, Smita R. Kapse, Vidisha K. Fulzele, Aditya K. Balki, Shital Telrandhe"/>
    <s v="Comparación crítica con sistemas tradicionales, mejorando en seguridad, privacidad, inclusividad y confianza pública."/>
    <s v="No menciona aplicaciones académicas concretas."/>
    <s v="IoT, autenticación biométrica, almacenamiento blockchain descentralizado; énfasis en privacidad y accesibilidad."/>
    <s v="Uso de biometría (huella digital) y dispositivos IoT; equilibra autenticidad y anonimato cifrando los datos personales."/>
    <s v="Registro público inalterable y trazabilidad en blockchain; se enfatiza auditoría descentralizada."/>
    <s v="Validado en entorno simulado; sin aplicación en entorno real."/>
    <x v="2"/>
    <x v="0"/>
  </r>
  <r>
    <s v="Scopus"/>
    <s v="Designing a Blockchain-Enabled Methodology for Secure Online Voting System"/>
    <s v="Saurabh Singh, Alisha Singh, Shivam Verma, Rajendra Kumar Dwivedi"/>
    <s v="Critica falta de confianza en sistemas actuales; destaca inmutabilidad y descentralización como ventajas clave del blockchain."/>
    <s v="No aborda aplicaciones en entornos académicos."/>
    <s v="Utiliza contratos inteligentes sobre Ethereum, nodos por distrito y bootnodes; promueve privacidad, descentralización y verificación."/>
    <s v="Autenticación basada en ID digital pero sin integración con fuentes nacionales públicas; anonimato garantizado por diseño."/>
    <s v="Smart contracts y almacenamiento inmutable garantizan trazabilidad; sin mención de herramientas específicas de verificación."/>
    <s v="Modelo conceptual; no reporta validaciones empíricas en entornos reales."/>
    <x v="0"/>
    <x v="1"/>
  </r>
  <r>
    <s v="Scopus"/>
    <s v="Designing a Secure E Voting System Using Blockchain with Efficient Smart Contract and Consensus Mechanism"/>
    <s v="Durgesh Kumar, Rajendra Kumar Dwivedi"/>
    <s v="El artículo compara brevemente los sistemas tradicionales (boleta en papel y EVM) con el sistema propuesto basado en blockchain, destacando mejoras en transparencia, seguridad y confianza al eliminar la dependencia de una autoridad central y aprovechar criptografía, Merkle trees y contratos inteligentes."/>
    <s v="No se reportan implementaciones en contextos académicos o universitarios ni métricas de evaluación comparativa que permitan determinar resultados."/>
    <s v="Utiliza blockchain con contratos inteligentes, Merkle trees y un mecanismo de consenso eficiente (sin especificar). Aborda seguridad, anonimato y verificación mediante IoT, cifrado, descentralización y trazabilidad."/>
    <s v="El sistema emplea autenticación biométrica a través de sensores IoT. No se detalla cómo se garantiza el anonimato tras la autenticación."/>
    <s v="Propone trazabilidad mediante blockchain y recibos de votación para los votantes, pero no detalla mecanismos técnicos de auditoría o verificación pública."/>
    <s v="No se presentan resultados de pruebas de campo; discusión se enfoca en diseño técnico y beneficios teóricos."/>
    <x v="0"/>
    <x v="1"/>
  </r>
  <r>
    <s v="Scopus"/>
    <s v="Designing A Secure Large Scale E -Voting System Leveraging Sharding Blockchain with Interoperability Protocol and Consensus Mechanism"/>
    <s v="Alka Maurya, Rajendra Kumar Dwivedi"/>
    <s v="Se destacan las ventajas sobre sistemas tradicionales, particularmente en escalabilidad, seguridad y resistencia a ataques. Se resalta la descentralización frente a sistemas anteriores como EVMs."/>
    <s v="No aborda implementaciones específicas en contextos académicos o universitarios ni reporta resultados empíricos."/>
    <s v="Propone blockchain con sharding, interoperabilidad y mecanismo de consenso personalizado. Aborda anonimato mediante criptografía, seguridad con contratos inteligentes, y verificación mediante trazabilidad en tiempo real."/>
    <s v="Emplea sensores IoT (como reconocimiento facial y tarjetas inteligentes) para autenticar votantes. Se menciona el reto del balance entre privacidad y verificación, pero no se detalla cómo se preserva el anonimato."/>
    <s v="Se menciona la trazabilidad en tiempo real y la inmutabilidad del blockchain como formas de verificación, pero no se detalla un mecanismo de auditoría independiente."/>
    <s v="No se reportan pruebas del sistema en el mundo real, aunque se plantea como escalable."/>
    <x v="0"/>
    <x v="0"/>
  </r>
  <r>
    <s v="Scopus"/>
    <s v="Designing an E-Voting Framework Using Blockchain Technology: A Case Study of Oman"/>
    <s v="Raya AlAbri, Abdul Khalique Shaikh, Saqib Ali, Ali Hamad Al-Badi"/>
    <s v="El estudio contrasta sistemas tradicionales con el sistema basado en blockchain, destacando transparencia, seguridad, fiabilidad y trazabilidad como ventajas clave."/>
    <s v="No reporta aplicaciones directas en contextos académicos o universitarios; el enfoque es conceptual y nacional."/>
    <s v="Se basa en Hyperledger, destaca el uso de mecanismos de consenso y estructuras de bloques seguras. Se centra en garantizar autenticidad, integridad y privacidad."/>
    <s v="Describe procesos de autenticación robusta, pero no detalla métodos específicos ni cómo se garantiza el anonimato."/>
    <s v="El sistema propuesto permite trazabilidad y validación por medio del ledger inmutable, pero no especifica mecanismos concretos de auditoría."/>
    <s v="No se reportan pruebas de campo; análisis se basa en marco teórico y diseño propuesto."/>
    <x v="0"/>
    <x v="2"/>
  </r>
  <r>
    <s v="Scopus"/>
    <s v="Designing an E-Voting Framework Using Blockchain: A Secure and Transparent Attendance Approach"/>
    <s v="Putra Roskhairul Fitri Bin Kaha, Moon-Gul Lee, Syarifah Bahiyah Rahayu, Ahmad Lutfi Ahmad Lokman, Andrianto Arfan Wardhana, Norsyahida Noor Azmi"/>
    <s v="Resalta cómo el enfoque blockchain mejora transparencia, privacidad e integridad frente a sistemas electrónicos previos, especialmente en cuanto a trazabilidad y resistencia a la manipulación."/>
    <s v="No se enfoca en un contexto académico de aplicación ni se reportan resultados de desempeño en contextos reales."/>
    <s v="Utiliza contratos inteligentes y blockchain como libro mayor distribuido para garantizar integridad y transparencia. No se especifica tipo de red blockchain ni detalles de implementación."/>
    <s v="Menciona autenticación multifactorial, cifrado de extremo a extremo y privacidad del votante, pero no se detallan mecanismos específicos de preservación del anonimato."/>
    <s v="Incluye mecanismos de verificación y auditoría basados en inmutabilidad del blockchain, pero no se especifica implementación técnica ni validación empírica."/>
    <s v="No se reportan pruebas prácticas; discusión es conceptual y de diseño."/>
    <x v="0"/>
    <x v="1"/>
  </r>
  <r>
    <s v="Scopus"/>
    <s v="Development and Performance Evaluation of a Blockchain Associated E-Voting System in IoT-Enabled Smart-Cities"/>
    <s v="G. Lakshmi Bhavani, Sai Parichit Akula, M. Ramu, S. Gomathi, Sonali Gupta, Aryamaan Yadav"/>
    <s v="El artículo resalta cómo el enfoque blockchain en entornos inteligentes mejora la seguridad y resistencia frente a ataques como DoS y manipulación de datos, en comparación con sistemas tradicionales."/>
    <s v="No aplica en contextos académicos o universitarios. Se enfoca en ciudades inteligentes."/>
    <s v="Usa IoT combinado con blockchain para mitigar ataques y asegurar la integridad de los votos. Se mencionan medidas contra dispositivos maliciosos y manipulación."/>
    <s v="Se menciona la autenticación mediante sensores inteligentes conectados por IoT, pero no se especifica el manejo del anonimato."/>
    <s v="Propone monitoreo y trazabilidad con blockchain para evitar alteraciones, aunque sin especificar auditorías externas o públicas."/>
    <s v="Sí se reporta evaluación de rendimiento frente a amenazas específicas, pero no pruebas sociales en votaciones reales."/>
    <x v="2"/>
    <x v="2"/>
  </r>
  <r>
    <s v="Scopus"/>
    <s v="Development of a Blockchain-Based Online Secret Electronic Voting System"/>
    <s v="Young-Sung IHM, Seung-Hee KIM"/>
    <s v="Proporciona mayor transparencia, autenticación segura, verificación del voto y prevención de falsificación en comparación con sistemas tradicionales."/>
    <s v="No abordado específicamente en contexto académico o universitario."/>
    <s v="Uso de blockchain con contratos inteligentes y API REST. Garantiza secreto, autenticación y prevención de falsificación."/>
    <s v="Utiliza certificados digitales para autenticación y separación entre autenticación y detalles del voto."/>
    <s v="Verificación de boletas al 100%, auditoría mediante blockchain, pruebas por entidad externa."/>
    <s v="Validación de rendimiento por agencia externa en Corea del Sur (TPS y precisión)."/>
    <x v="1"/>
    <x v="2"/>
  </r>
  <r>
    <s v="Scopus"/>
    <s v="Development of Blockchain-based e-Voting System: Requirements, Design and Security Perspective"/>
    <s v="Faruk M.J.H.; Saha B.; Islam M.; Alam F.; Shahriar H.; Valero M.; Rahman A.; Wu F.; Alam Z."/>
    <s v="Ofrece mayor seguridad y veracidad mediante blockchain. Supera limitaciones de transparencia de sistemas tradicionales."/>
    <s v="No abordado."/>
    <s v="Utiliza Hyperledger Fabric. Información como rostro, huella y número de identificación es almacenada."/>
    <s v="Usa autenticación multifactorial: huella digital, número de identificación y reconocimiento facial."/>
    <s v="La verificación se realiza dentro del sistema mediante almacenamiento de transacciones en blockchain."/>
    <s v="Resultados preliminares mostrados, pero sin validación en escenarios reales amplios."/>
    <x v="2"/>
    <x v="2"/>
  </r>
  <r>
    <s v="Scopus"/>
    <s v="Digital Democratic Elections: Leveraging Blockchain for Government Voting"/>
    <s v="Shraddha Vasant Prasad, R. Madhusudhan"/>
    <s v="Mejora transparencia y confianza mediante blockchain; reduce errores y manipulación de sistemas tradicionales."/>
    <s v="Se menciona BroncoVote como caso aplicado a universidad."/>
    <s v="Red Ethereum privada con Hyperledger Besu; consenso Proof-of-Authority."/>
    <s v="Asegura anonimato y privacidad del votante, aunque sin detalles precisos de autenticación."/>
    <s v="Proporciona verificación robusta basada en blockchain y contratos inteligentes."/>
    <s v="Enfoque teórico, sin pruebas en escenarios reales."/>
    <x v="0"/>
    <x v="1"/>
  </r>
  <r>
    <s v="Scopus"/>
    <s v="Digital Forensic Readiness Model for Internet Voting"/>
    <s v="Edmore Muyambo, Stacey Omeleze Baror"/>
    <s v="Propone transparencia total y prevención de fraude mediante reconciliación forense digital."/>
    <s v="No abordado."/>
    <s v="Utiliza blockchain para trazabilidad y almacenamiento descentralizado. Se basa en tokens."/>
    <s v="Usa autenticación previa al voto y verificación contra padrón; sin detalle técnico profundo."/>
    <s v="Modelo de reconciliación forense entre dos repositorios (independiente y oficial)."/>
    <s v="No se presentan pruebas prácticas ni validación experimental."/>
    <x v="0"/>
    <x v="1"/>
  </r>
  <r>
    <s v="Scopus"/>
    <s v="Digital Voting with Blockchain using Interplanetary File System and Practical Byzantine Fault Tolerance"/>
    <s v="Giddaluru Somasekhar, Sreedhar Jinka, Chinna K. Kanekal, Anusha Marouthu"/>
    <s v="Se enfoca en resolver manipulación, errores y falta de confianza; mayor transparencia con blockchain e IPFS."/>
    <s v="No abordado en contexto académico."/>
    <s v="Uso de IPFS para almacenamiento y pBFT para consenso. Sistema descentralizado con smart contracts."/>
    <s v="Integra autenticación biométrica (huellas, claves criptográficas)."/>
    <s v="Incluye mecanismos de verificación y validación de votos usando hashes e IPFS."/>
    <s v="Pruebas funcionales básicas; no en entorno real."/>
    <x v="2"/>
    <x v="0"/>
  </r>
  <r>
    <s v="Scopus"/>
    <s v="Dispute-Free Scalable Open Vote Network Using zk-SNARKs"/>
    <s v="Muhammad ElSheikh, Amr M. Youssef"/>
    <s v="Se compara con soluciones anteriores en términos de escalabilidad, privacidad y ausencia de disputas, destacando ventajas frente a otros modelos Ethereum al mantener descentralización, transparencia y eficiencia."/>
    <s v="No abordado explícitamente en contextos académicos o universitarios."/>
    <s v="Utiliza zk-SNARKs y la blockchain de Ethereum. Las operaciones se realizan off-chain y se verifican on-chain, mejorando escalabilidad y seguridad sin comprometer el anonimato."/>
    <s v="Se basa en claves privadas y pruebas de conocimiento cero. No usa mecanismos de identidad vinculada; asegura anonimato mediante cifrado y pruebas zk."/>
    <s v="Implementa verificación con zk-SNARKs para certificar votos cifrados y resultados, manteniendo la verificabilidad sin intervención de terceros."/>
    <s v="Evaluación de escalabilidad; sin pruebas reales completas."/>
    <x v="0"/>
    <x v="1"/>
  </r>
  <r>
    <s v="Scopus"/>
    <s v="Distributed-Ledger-Based Blockchain Technology for Reliable Electronic Voting System with Statistical Analysis"/>
    <s v="Rupa Ch, Jaya Kumari D, Thippa Reddy Gadekallu, Celestine Iwendi"/>
    <s v="Comparado con el sistema tradicional, resalta beneficios como inmutabilidad, transparencia, rapidez en resultados y reducción de costos, aunque con limitaciones en privacidad y escalabilidad."/>
    <s v="No menciona aplicaciones específicas en contextos académicos o universitarios."/>
    <s v="Implementado sobre Ethereum con Ganache, MetaMask y algoritmo de hash Dagger. Asegura privacidad y resistencia a manipulaciones, pero reconoce desafíos en escalabilidad."/>
    <s v="Utiliza ID único (como Aadhar), autenticación OTP y verificación facial para garantizar la identidad sin comprometer el voto individual."/>
    <s v="Realiza análisis estadístico de transacciones en blockchain, aunque no detalla mecanismos de auditoría formales."/>
    <s v="No validado en escenarios reales, solo simulación."/>
    <x v="2"/>
    <x v="2"/>
  </r>
  <r>
    <s v="Scopus"/>
    <s v="DVTChain: A blockchain-based decentralized mechanism to ensure the security of digital voting system"/>
    <s v="Syada Tasmia Alvi, Mohammed Nasir Uddin, Linta Islam, Sajib Ahamed"/>
    <s v="Plantea mejoras sobre sistemas tradicionales y digitales al usar blockchain para garantizar anonimato, privacidad, verificabilidad, movilidad, integridad y equidad."/>
    <s v="No reporta casos aplicados en universidades, aunque menciona limitaciones de implementación general."/>
    <s v="Desarrollado sobre Ethereum 2.0, con contratos inteligentes en Solidity. Utiliza hashes para preservar identidad y anonimato de votos."/>
    <s v="Identidad protegida mediante hash y verificación por smart contracts. Voto permanece cifrado hasta el final de la elección."/>
    <s v="Cualquier votante puede verificar su voto al finalizar el proceso. Garantiza integridad mediante encriptación y estructura blockchain."/>
    <s v="Evaluación de seguridad y costos; sin pruebas reales."/>
    <x v="0"/>
    <x v="2"/>
  </r>
  <r>
    <s v="Scopus"/>
    <s v="E - Voting Using Blockchain"/>
    <s v="Suganthi N, Gokul S, Veena K, Shravanth E"/>
    <s v="Propone ventajas sobre métodos tradicionales: privacidad, auditabilidad y flexibilidad, pero identifica limitaciones en escalabilidad y procesamiento a gran escala."/>
    <s v="No aborda implementaciones específicas en contextos universitarios."/>
    <s v="Utiliza blockchain con enfoque en Ethereum y contratos inteligentes; mejora privacidad pero enfrenta dificultades para manejar muchos usuarios simultáneamente."/>
    <s v="No detalla mecanismos de autenticación específicos, solo menciona objetivos de asegurar privacidad e integridad."/>
    <s v="Destaca inmutabilidad de blockchain como base para la verificación, pero no describe técnicas concretas de auditoría."/>
    <s v="No reporta validaciones experimentales reales ni pruebas a gran escala; menciona solo potenciales beneficios."/>
    <x v="0"/>
    <x v="1"/>
  </r>
  <r>
    <s v="Scopus"/>
    <s v="EASY E-VOTE: An Ethereum-based Voting System using IPFS and MetaMask for Student Government Election"/>
    <s v="Reineir S. Duran, Charven B. Balbon, Justine Zenon E. Balmes, Pol Brian G. Castro, Unice G. Lopez, Ma. Elena A. Noriega, Orland D. Tubola"/>
    <s v="Sistema estudiantil basado en Ethereum mejora integridad, transparencia y seguridad frente a métodos tradicionales; se enfoca en problemas prácticos de elecciones estudiantiles."/>
    <s v="Aplicado en elecciones de gobierno estudiantil, con resultados positivos en usabilidad y transparencia."/>
    <s v="Desarrollado con Ethereum, IPFS, MetaMask y smart contracts; aborda distribución y almacenamiento seguro, aunque no detalla mitigaciones técnicas ante ataques."/>
    <s v="Emplea MetaMask y verificación previa del administrador, pero no explica técnicas explícitas de autenticación con balance identidad-anonimato."/>
    <s v="Registra votos en IPFS y blockchain, permitiendo verificación pública y resultados confiables sin autoridad central."/>
    <s v="Prueba piloto (mock election) como escenario real limitado."/>
    <x v="1"/>
    <x v="1"/>
  </r>
  <r>
    <s v="Scopus"/>
    <s v="ECC-EXONUM-eVOTING: A Novel Signature-Based e-Voting Scheme Using Blockchain and Zero Knowledge Property"/>
    <s v="Suman Majumder, Sangram Ray, Dipanwita Sadhukhan, Mou Dasgupta, Ashok Kumar Das, Youngho Park"/>
    <s v="El sistema propuesto mejora significativamente la transparencia, seguridad y confianza al usar blockchain privada Exonum, consenso híbrido (PBFT + RAFT), y criptografía ECC con zero-knowledge proof. Se validó formalmente e informalmente frente a ataques conocidos."/>
    <s v="No se menciona un contexto académico o universitario específico para su implementación. Está orientado a aplicaciones generales de voto electrónico."/>
    <s v="Usa Exonum (blockchain privada), consenso híbrido RAFT-PBFT, ECC y protocolo de conocimiento cero. Aborda seguridad, anonimato, verificación y resistencia a múltiples ataques (modelo Dolev-Yao y Canetti-Krawczyk)."/>
    <s v="Usa autenticación basada en certificados digitales (idemix), claves públicas y protocolo de conocimiento cero. Preserva anonimato con blind signature."/>
    <s v="Auditorías mediante nodos auditores que mantienen la consistencia de la cadena. Validación mediante herramientas AVISPA y Scyther."/>
    <s v="Validación con herramientas de simulación pero no en escenarios del mundo real."/>
    <x v="2"/>
    <x v="0"/>
  </r>
  <r>
    <s v="IEEE"/>
    <s v="Effective E-Voting Mechanism Using Blockchain and IOT"/>
    <s v="Anand Kumar Sah, Suhani Gupta, Nitish Patel, P. Harshitha, Basavaraju D R"/>
    <s v="Comparado con sistemas tradicionales, mejora transparencia y seguridad mediante blockchain e IoT; reduce errores humanos y manipulación."/>
    <s v="No abordado específicamente en contextos académicos o universitarios."/>
    <s v="Utiliza blockchain (sin especificar red) e IoT con sensores biométricos; aborda seguridad y verificación con criptografía."/>
    <s v="Usa autenticación biométrica (huellas digitales) para garantizar identidad sin comprometer el anonimato."/>
    <s v="Verificación en tiempo real mediante IoT y blockchain; registro inmutable de votos."/>
    <s v="No se presentan pruebas prácticas de validación o escalabilidad."/>
    <x v="0"/>
    <x v="0"/>
  </r>
  <r>
    <s v="ACM"/>
    <s v="ElectAnon: A Blockchain-based, Anonymous, Robust, and Scalable Ranked-choice Voting Protocol"/>
    <s v="Ceyhun Onur, Arda Yurdakul"/>
    <s v="Mejora transparencia y confianza mediante autogestión, anonimato universal, pruebas de conocimiento cero y auditoría verificable."/>
    <s v="Aunque no en entornos universitarios, fue diseñado para DAOs y podría extrapolarse. Se reporta escalabilidad hasta 1,000,000 de votantes."/>
    <s v="Usa Ethereum con contratos inteligentes, zk-SNARKs, Merkle Trees, Semaphore; ofrece escalabilidad infinita con reducción de costos en gas."/>
    <s v="Autenticación mediante identidad con compromisos zk y Merkle proofs, manteniendo anonimato completo y unicidad."/>
    <s v="Verificación individual y universal a través de hashes criptográficos y pruebas zk durante y después de la elección."/>
    <s v="Simulado con éxito hasta 1 millón de votantes; pruebas muestran escalabilidad efectiva y reducción de costos de gas en 89% respecto a otros sistemas."/>
    <x v="2"/>
    <x v="1"/>
  </r>
  <r>
    <s v="Scopus"/>
    <s v="Electronic Matadan: Blockchain Based E-Voting System"/>
    <s v="Shriya Deshmukh, Yogant Patil, Shashwat Reshme, Snehal Tagalpallewar, Rakhi Kalantri, Shagufta R"/>
    <s v="Se compara con sistemas tradicionales destacando mayor seguridad, inmutabilidad y resistencia a la manipulación. Propone mejorar confianza con blockchain."/>
    <s v="Sistema desarrollado como proyecto académico en el Fr. C. Rodrigues Institute of Technology (India), pero no se presentan resultados comparativos ni validaciones cuantitativas."/>
    <s v="Blockchain pública sin especificar plataforma exacta. Técnicas usadas incluyen clave privada para autenticación, votación como transacción, estructura ACID. Problemas de seguridad abordados a nivel conceptual."/>
    <s v="Método de autenticación mediante clave privada única por usuario. No se especifica cómo se garantiza el anonimato."/>
    <s v="Verificación disponible para el votante, que puede consultar detalles del bloque y la transacción. No se menciona auditoría formal ni externa."/>
    <s v="Implementación a nivel de prototipo, sin pruebas de campo reales."/>
    <x v="0"/>
    <x v="1"/>
  </r>
  <r>
    <s v="Scopus"/>
    <s v="Electronic Voting Scheme Based on Blockchain and SM2 Cryptographic Algorithm Zero-Knowledge Proof"/>
    <s v="Zheng Lijuan, Li Dunyue, Zhang Rui, Zhao Yongbin, Feng Rouxin, Chen Ziyang"/>
    <s v="Se destaca mayor seguridad, privacidad y autenticidad respecto a sistemas tradicionales. El uso de SM2 y prueba de conocimiento cero evita manipulación y filtración de datos."/>
    <s v="No se menciona implementación en contextos académicos o universitarios. Se enfoca en contextos generales."/>
    <s v="Usa blockchain tipo consorcio. Utiliza el algoritmo SM2 con prueba de conocimiento cero, firmas ciegas, y PBFT. Aborda privacidad, autenticación y reuso de votos."/>
    <s v="Utiliza pruebas de conocimiento cero para verificar elegibilidad sin revelar identidad, y firma ciega para garantizar anonimato."/>
    <s v="Usa PBFT para consenso entre nodos de conteo. Se verifica cada voto antes de registrarse y los resultados se publican en blockchain."/>
    <s v="Evaluación por simulación; no pruebas reales en campo."/>
    <x v="2"/>
    <x v="2"/>
  </r>
  <r>
    <s v="Scopus"/>
    <s v="Electronic Voting System Based on the Blockchain Technology"/>
    <s v="Alin-Marius Stanciu, Horia Ciocârlie, Carla-Patricia Julean"/>
    <s v="Se plantea como alternativa segura, transparente e inmutable frente a sistemas tradicionales, garantizando integridad, privacidad y resistencia a manipulaciones."/>
    <s v="No se indica implementación en contextos académicos o universitarios. Es una propuesta general de diseño."/>
    <s v="Propone sistema semidescentralizado. Usa autenticación multifactor (correo, identificación personal, biometría). No se especifica la plataforma blockchain usada."/>
    <s v="Proceso de registro con validación por funcionario del gobierno. Autenticación por correo y datos personales; incluye opciones biométricas. No se especifica cómo se garantiza el anonimato."/>
    <s v="No se describe un mecanismo técnico de verificación o auditoría. Enfatiza confianza institucional en el sistema."/>
    <s v="Nivel conceptual, sin pruebas experimentales o reales."/>
    <x v="0"/>
    <x v="1"/>
  </r>
  <r>
    <s v="Scopus"/>
    <s v="Electronic Voting System Using an Enterprise Blockchain"/>
    <s v="Camilo Denis González, Daniel Frias Mena, Alexi Massó Muñoz, Omar Rojas, Guillermo Sosa-Gómez"/>
    <s v="Se asegura mayor confiabilidad y transparencia con blockchain empresarial, eliminando riesgos de manipulación y duplicidad en el voto."/>
    <s v="No se menciona implementación en entornos académicos. La propuesta apunta a escenarios institucionales y de gobierno."/>
    <s v="Utiliza Hyperledger Fabric (blockchain con permisos). Incorpora smart contracts, HSM y SoftHSM. Elimina el uso de consenso intensivo (como PoW)."/>
    <s v="Gestión de identidad mediante infraestructura PKI, MSP, y wallets. Se destaca confidencialidad, pero sin profundizar en anonimato."/>
    <s v="Auditoría pública mediante contratos inteligentes. Cada transacción es irreversible y verificable. Roles bien definidos en la red."/>
    <s v="Incluye prueba de concepto, pero sin validación en escenarios reales a gran escala."/>
    <x v="0"/>
    <x v="2"/>
  </r>
  <r>
    <s v="Scopus"/>
    <s v="Electronic Voting System using Blockchain and Machine Learning"/>
    <s v="Adamya Sharma, Deepak Tirpathy, Dr. DeebaK."/>
    <s v="Comparado con sistemas tradicionales, ofrece mayor transparencia, seguridad, descentralización y evita manipulación deliberada mediante blockchain Ethereum y contratos inteligentes."/>
    <s v="No abordado explícitamente en el contexto universitario; se menciona en términos generales."/>
    <s v="Implementación basada en Ethereum, uso de contratos inteligentes y técnicas como HAAR Cascade para autenticación. Aborda seguridad, anonimato y verificación con autenticación biométrica."/>
    <s v="Utiliza HAAR Cascade con machine learning y mecanismos biométricos (huellas y rostro) para autenticación sin comprometer anonimato."/>
    <s v="Verificación mediante blockchain y contratos inteligentes; permite auditoría en tiempo real y almacenamiento inmutable."/>
    <s v="No se reportan pruebas en escenarios reales; enfoque conceptual."/>
    <x v="0"/>
    <x v="0"/>
  </r>
  <r>
    <s v="Scopus"/>
    <s v="Electronic Voting System Using Blockchain Technology"/>
    <s v="Tharindu S. Perera, Tharindu K. Senevirathne, Anodya N. Garusinghe, Kavinga Y. Abeywardena, Tharaka S. De Silva, Harinda Fernando"/>
    <s v="Ofrece transparencia, seguridad y resistencia frente a manipulación y fraudes frente a los sistemas tradicionales basados en papel."/>
    <s v="Describe implementación con casos hipotéticos, no menciona aplicaciones concretas en universidades."/>
    <s v="Usa Ethereum, smart contracts y MetaMask; arquitectura descentralizada, base de datos MongoDB. Aplica autenticación biométrica facial y de huella."/>
    <s v="Método biométrico de dos factores: reconocimiento facial con detección de vida y huella digital, respetando anonimato mediante separación de identidad y voto."/>
    <s v="Auditoría soportada por blockchain, trazabilidad y verificación mediante contratos inteligentes y registros inmutables."/>
    <s v="Sistema teórico, sin evidencia de aplicación real a gran escala."/>
    <x v="0"/>
    <x v="1"/>
  </r>
  <r>
    <s v="Scopus"/>
    <s v="E-Matdaan: A Blockchain based Decentralized E-Voting System"/>
    <s v="Shreyas Tandon, Satiram, Niharika Singh, Shivani Porwal, Ashish K. Maurya"/>
    <s v="Supera deficiencias de e-voting tradicionales al incorporar transparencia, descentralización, y resistencia a alteraciones mediante blockchain P2P."/>
    <s v="No se reportan aplicaciones en contextos universitarios."/>
    <s v="Implementación propia de blockchain sobre red P2P, consenso Proof of Work. Uso de firmas digitales y almacenamiento descentralizado."/>
    <s v="Información insuficiente sobre autenticación de votantes."/>
    <s v="Verificación mediante validación de bloques y consenso; trazabilidad a través de hashes."/>
    <s v="Implementación con ejemplo práctico, pero no validación en contexto real o escalado."/>
    <x v="2"/>
    <x v="2"/>
  </r>
  <r>
    <s v="IEEE"/>
    <s v="Embedded C Based Smart Voting System With Biometric"/>
    <s v="Dr.K.Sumathi, Srivathsan V, Karthick Raj M, Hasan Sultan S"/>
    <s v="Propone mayor seguridad y precisión que sistemas tradicionales mediante biometría y comunicación segura."/>
    <s v="No abordado específicamente en entornos académicos."/>
    <s v="Blockchain sin especificar tipo de red; integración con sistemas embebidos y sensores biométricos; énfasis en autenticación segura."/>
    <s v="Autenticación con huellas dactilares y posible uso de reconocimiento facial e iris; se busca preservar privacidad con firma ciega."/>
    <s v="Permite auditoría por autoridades, uso de base de datos y GSM para alertas; refuerza la integridad del proceso."/>
    <s v="No se presentan pruebas de escalabilidad ni en entornos reales."/>
    <x v="0"/>
    <x v="0"/>
  </r>
  <r>
    <s v="Scopus"/>
    <s v="Empowering Secure and Cost-Efficient Blockchain Electronic Voting by Optimized ZK-SNARK Algorithm"/>
    <s v="Uzma Jafar, Zarina Shukur, Mohd J. Ab Aziz, Hafiz A. Hussain"/>
    <s v="Comparado con otros métodos, ofrece seguridad, privacidad y verificabilidad mediante ZK-SNARKs y blockchain."/>
    <s v="No abordado."/>
    <s v="Uso de ZK-SNARKs sobre blockchain Ethereum para mejorar seguridad, privacidad, y eficiencia computacional."/>
    <s v="Uso de pruebas de conocimiento cero (ZKPs) para garantizar anonimato y autenticación sin revelar identidad."/>
    <s v="Auditoría mediante trazabilidad de votos sin comprometer privacidad, gracias a la criptografía de ZK-SNARK."/>
    <s v="No se mencionan pruebas reales; arquitectura propuesta teórica."/>
    <x v="0"/>
    <x v="1"/>
  </r>
  <r>
    <s v="Scopus"/>
    <s v="Enabling Data Security in Electronic Voting System Using Blockchain"/>
    <s v="M. Thangavel, Pratyush K. Sinha, Ayusman Mishra, Bhavesh K. Behera"/>
    <s v="Mejora frente a sistemas electrónicos mediante garantías de confidencialidad, integridad y autenticidad con blockchain."/>
    <s v="No abordado."/>
    <s v="Arquitectura descentralizada con uso de blockchain para garantizar autenticidad, confidencialidad y distribución segura."/>
    <s v="Requiere registro y validación de usuario, pero no detalla métodos específicos de autenticación."/>
    <s v="Verificación y validación mediante mecanismos de consenso distribuidos y smart contracts."/>
    <s v="Resultados experimentales muestran viabilidad, pero sin pruebas en entorno real."/>
    <x v="2"/>
    <x v="2"/>
  </r>
  <r>
    <s v="Scopus"/>
    <s v="End to end secure e-voting using blockchain &amp; quantum key distribution"/>
    <s v="Sweta Gupta, Aparna Gupta, Ishan Y. Pandya, Abhishek Bhatt, Komal Mehta"/>
    <s v="Comparado con sistemas tradicionales, mejora la seguridad y anonimato utilizando blockchain y distribución cuántica de claves, abordando amenazas cuánticas."/>
    <s v="No abordado directamente en contextos académicos o universitarios."/>
    <s v="Utiliza una combinación de blockchain pública/privada y QKD. Asegura privacidad mediante firmas digitales, timestamp, y hash SHA-256."/>
    <s v="Propuesta basada en autenticación mediante Aadhar y huellas digitales. Equilibra identidad y anonimato mediante firmas y claves privadas."/>
    <s v="Se enfatiza la verificabilidad con validación pública de bloques y auditoría distribuida. Se abordan propiedades como anonimato, equidad, unicidad, y auditabilidad."/>
    <s v="Discute implicaciones de implementación; no reporta pruebas en entornos reales"/>
    <x v="0"/>
    <x v="1"/>
  </r>
  <r>
    <s v="Scopus"/>
    <s v="Enhancing Election Security Through Blockchain: An In-Depth Study of Encrypted NFTs and Smart Contracts"/>
    <s v="Le K. Bang, Hong Vo Khanh, Minh Nguyen Triet, N. N. Hung, Phung Dang Trinh, Hai Ngo Bang, Nguyen T. Anh, K. T. Nguyen Ngan"/>
    <s v="Mejora la seguridad y transparencia frente a sistemas tradicionales mediante blockchain, NFTs cifrados y contratos inteligentes."/>
    <s v="No se mencionan aplicaciones en contextos académicos o universitarios."/>
    <s v="Redes blockchain compatibles con EVM (BSC, Polygon, Fantom, Celo). Técnicas incluyen NFTs cifrados con RSA, AES, etc., y almacenamiento IPFS."/>
    <s v="NFTs cifrados usados para autenticación. Garantizan unicidad sin comprometer el anonimato."/>
    <s v="Auditoría mediante contratos inteligentes, transparencia por registros inmutables y acceso controlado mediante NFTs."/>
    <s v="Evaluaciones prácticas en múltiples plataformas blockchain (simuladas)"/>
    <x v="2"/>
    <x v="3"/>
  </r>
  <r>
    <s v="Scopus"/>
    <s v="Enhancing Electoral Integrity: A Comprehensive Study of Blockchain-Enabled Voting on EVM Platforms"/>
    <s v="P. H. T. Trung, L. K. Bang, H. N. Kha, Q. T. Bao, N. D. P. Trong, T. B. Nam, D. M. Hieu, H. G. Khiem"/>
    <s v="Proporciona mayor transparencia, descentralización y seguridad frente a sistemas tradicionales mediante blockchain, NFTs e IPFS."/>
    <s v="No se indican implementaciones en contextos académicos."/>
    <s v="EVM-compatible: Binance Smart Chain, Polygon, Fantom, Celo. Utiliza contratos inteligentes y almacenamiento IPFS."/>
    <s v="NFTs para autenticación de votantes; garantizan unicidad y anonimato."/>
    <s v="Auditoría mediante registros distribuidos y validación de transacciones en múltiples plataformas."/>
    <s v="No se reportan pruebas en escenarios reales"/>
    <x v="0"/>
    <x v="0"/>
  </r>
  <r>
    <s v="Scopus"/>
    <s v="Enhancing Electoral Integrity: A Hybrid Blockchain-Based E-Voting System with Deep Learning and Post-quantum Cryptography"/>
    <s v="Sohel Ahmed Joni, Rabiul Rahat, Nishat Tasnin, Partho Ghose, Milon Biswas"/>
    <s v="Proporciona seguridad mejorada frente a ataques cuánticos y precisión en el conteo mediante blockchain híbrido y post-quantum cryptography."/>
    <s v="No se reportan aplicaciones en contextos académicos."/>
    <s v="Implementa una blockchain híbrida con consenso jerárquico (PQHAC), sharding, y post-quantum cryptography (Dilithium2, Dilithium3)."/>
    <s v="Autenticación mediante reconocimiento facial con DeepFace y tokens verificables; equilibrio entre identidad y anonimato."/>
    <s v="Auditoría mediante tokens verificables y registros distribuidos. MPC y validación de bloques por capas."/>
    <s v="Evaluación de rendimiento en múltiples plataformas; sin validación con usuarios reales"/>
    <x v="2"/>
    <x v="3"/>
  </r>
  <r>
    <s v="Scopus"/>
    <s v="Enhancing E-Voting Security with Blockchain-Backed Decentralized Authorization"/>
    <s v="Md. Navid Razzaque, Kazi Md. Rokibul Alam, Md. Ahsan Habib, Mohammad Tanvir Hasan"/>
    <s v="Incrementa seguridad y privacidad frente a modelos tradicionales usando descentralización y autorización distribuida."/>
    <s v="No abordado en contextos universitarios."/>
    <s v="Blockchain con autorización descentralizada (ElGamal), contratos inteligentes y encriptación simétrica y homomórfica."/>
    <s v="Mecanismo de autorización jerárquico y cifrado ElGamal para asegurar anonimato y control de acceso."/>
    <s v="Auditoría mediante contratos inteligentes, linealidad de validación y almacenamiento distribuido en blockchain."/>
    <s v="Análisis comparativo y simulación; sin pruebas reales"/>
    <x v="2"/>
    <x v="1"/>
  </r>
  <r>
    <s v="Scopus"/>
    <s v="Enhancing E-Voting Security with Quantum-Resistant Encryption: A Blockchain-Based Approach Utilizing Elliptic Curve Diffie–Hellman and Decentralized Storage"/>
    <s v="Siddhant Prateek Mahanayak, Barat Nikhita, Saurabh Bilgaiyan"/>
    <s v="Comparado con sistemas tradicionales, ofrece mayor seguridad frente a ataques cuánticos, transparencia mediante blockchain e integridad con almacenamiento descentralizado."/>
    <s v="No abordado específicamente en contextos académicos o universitarios."/>
    <s v="Utiliza Polygon (PoS), IPFS, smart contracts, ECDH y Quantum Key Distribution para anonimato, seguridad y verificación."/>
    <s v="Se usa autenticación previa con claves públicas y privadas, además de Quantum Key Exchange para preservar el anonimato."/>
    <s v="Se menciona la necesidad de auditorías independientes, pero no se detalla un método específico."/>
    <s v="No se realizaron pruebas en escenarios reales"/>
    <x v="0"/>
    <x v="1"/>
  </r>
  <r>
    <s v="Scopus"/>
    <s v="Enhancing Security and Scalability in Electronic Voting Through Privacy-Preserving Cryptography and Efficient Data Structures"/>
    <s v="George Misiakoulis, Harris Niavis, Stephane Kundig, Konstantinos Loupos"/>
    <s v="Ofrece mejoras en seguridad, transparencia y escalabilidad frente a sistemas tradicionales, mediante blockchain, ZKPs y árboles de Merkle."/>
    <s v="Sistema fue probado bajo un caso de uso simulado, sin referencias a contextos universitarios reales."/>
    <s v="Utiliza ZKPs, Merkle Trees y blockchain pública con smart contracts; se abordan anonimato y escalabilidad mediante diseño modular."/>
    <s v="Incorpora identidad digital y ZKPs, respetando el anonimato del votante."/>
    <s v="Propone pruebas ZKP como mecanismo de verificación del proceso y la integridad de los datos."/>
    <s v="Evaluación bajo caso de uso simulado, sin aplicación real"/>
    <x v="2"/>
    <x v="0"/>
  </r>
  <r>
    <s v="Scopus"/>
    <s v="Enhancing Security and Transparency in Online Voting through Blockchain Decentralization"/>
    <s v="Inderpreet Singh, Amandeep Kaur, Parul Agarwal, Sheikh Mohammad Idrees"/>
    <s v="Supera a sistemas tradicionales al eliminar intermediarios y garantizar seguridad, transparencia y eficiencia mediante blockchain."/>
    <s v="No aborda específicamente implementaciones universitarias."/>
    <s v="Usa Ethereum y contratos inteligentes; propone integración futura de autenticación biométrica."/>
    <s v="Menciona posible autenticación biométrica futura; actualmente no detallado."/>
    <s v="No se describen métodos específicos de auditoría, pero se destaca el potencial de trazabilidad y transparencia."/>
    <s v="Validación con datos simulados; no pruebas en escenarios reales"/>
    <x v="2"/>
    <x v="0"/>
  </r>
  <r>
    <s v="Scopus"/>
    <s v="Enhancing the Protection of Information in Digital Voting Using Application of Block Chain Technology"/>
    <s v="K. Saikumar, Faiza Iram, A. Sampath Dakshina Murthy, Ahmed Kareem Alzeyadi, Sarah A. Al-Ameedee"/>
    <s v="Mayor seguridad e integridad respecto a sistemas tradicionales mediante SHA-256 y blockchain tipo consorcio."/>
    <s v="Menciona aplicaciones en universidades y organizaciones privadas, sin evaluar resultados comparativos."/>
    <s v="Blockchain de consorcio, SHA-256 para integridad, estructura con hash y control por comisión electoral."/>
    <s v="Se usa autenticación con ID único (Aadhaar) y hash vinculado al votante."/>
    <s v="Asegura trazabilidad y no alterabilidad del voto con bloques hash; sin auditoría externa especificada."/>
    <s v="No se reportan pruebas en escenarios reales"/>
    <x v="0"/>
    <x v="1"/>
  </r>
  <r>
    <s v="Scopus"/>
    <s v="Enhancing Trustworthiness and Interoperability of Electronic Voting Systems through Blockchain Bridges"/>
    <s v="Blerim Rexha, Vehbi Neziri, Ramadan Dervishi"/>
    <s v="Blockchain bridges mejoran la transparencia, confianza y precisión frente a métodos tradicionales."/>
    <s v="No se presentan implementaciones específicas en contextos académicos."/>
    <s v="Utiliza múltiples blockchains con puentes para interoperabilidad y escalabilidad; se discuten mecanismos como HTLC, sidechains, atomic swaps."/>
    <s v="No se detallan métodos de autenticación específicos."/>
    <s v="Ofrece mecanismos de validación cruzada entre blockchains; no se menciona auditoría explícita."/>
    <s v="Demostración práctica con dos blockchains; sin pruebas con usuarios"/>
    <x v="2"/>
    <x v="1"/>
  </r>
  <r>
    <s v="Scopus"/>
    <s v="EOS Blockchain-Based Electronic Voting System"/>
    <s v="Shai Matzliach, Tal Sinay, Kiril Danilchenko, Hadassa Daltrophe"/>
    <s v="Comparado con sistemas tradicionales, VOTECHAIN proporciona mayor seguridad, transparencia y confianza mediante uso de blockchain EOS, contratos inteligentes y NFTs."/>
    <s v="No abordado directamente en contextos académicos o universitarios."/>
    <s v="Implementado en blockchain EOS con DPoS; aborda anonimato con separación de datos y seguridad con contratos inteligentes y NFTs para evitar fraude."/>
    <s v="Usa NFTs para autenticar votantes y prevenir doble voto; equilibrio entre identidad y anonimato se logra mediante almacenamiento off-chain."/>
    <s v="Verificación pública de resultados, contratos inteligentes y registros inmutables en blockchain para auditoría."/>
    <s v="Pruebas de rendimiento en simulaciones, sin aplicación real."/>
    <x v="2"/>
    <x v="0"/>
  </r>
  <r>
    <s v="Scopus"/>
    <s v="Ether Vote: Revolutionizing Elections with Blockchain-Powered Electronic Voting System"/>
    <s v="Sijo Joseph, Priyank Pandey, Manju Khari, Kapil Kumar, Piyush Pratap Singh"/>
    <s v="Mejora sobre EVS tradicionales al usar blockchain para transparencia y seguridad; propone diseño resistente a manipulación y accesible."/>
    <s v="No se especifica aplicación en universidades; enfoque general para procesos electorales."/>
    <s v="Blockchain Ethereum; contratos inteligentes, web/mobile apps, reconocimiento facial y OTP; aborda anonimato mediante no vinculación del voto con el votante."/>
    <s v="Foul-Proof Face ID y OTP; combina reconocimiento facial con gestos aleatorios para verificar identidad, sin comprometer anonimato."/>
    <s v="Verificación mediante hash de transacción y trazabilidad en blockchain; no se detallan mecanismos de auditoría externa."/>
    <s v="No se presentan pruebas en escenarios reales."/>
    <x v="0"/>
    <x v="1"/>
  </r>
  <r>
    <s v="Scopus"/>
    <s v="Ethereum Blockchain Based e-voting System for Jordan Parliament Elections"/>
    <s v="Mohammad Malkawi, Muneer Bani Yaseen, Doaa Habeebalah"/>
    <s v="Ofrece mejoras en integridad, confianza y transparencia respecto a sistemas tradicionales; aborda corrupción y coerción."/>
    <s v="Aplicado en simulación del sistema electoral parlamentario jordano."/>
    <s v="Blockchain Ethereum, arquitectura paralela, contratos inteligentes, pruebas con Rinkeby; aborda anonimato con tokens no vinculados a identidad."/>
    <s v="Uso de direcciones Ethereum y balance cero; no hay mapeo con identidad real durante el voto, preservando anonimato."/>
    <s v="Contratos inteligentes para validar votación; control desde múltiples nodos; auditoría implícita en trazabilidad."/>
    <s v="Validación simulada sobre un modelo electoral real."/>
    <x v="2"/>
    <x v="1"/>
  </r>
  <r>
    <s v="Scopus"/>
    <s v="EtherVote: a secure smart contract-based e-voting system"/>
    <s v="Achilleas Spanos, Ioanna Kantzavelou"/>
    <s v="Mejora seguridad, transparencia e integridad mediante sistema descentralizado sin base de datos; se elimina riesgo de manipulación central."/>
    <s v="No reporta aplicación en contextos universitarios."/>
    <s v="Ethereum público; contratos inteligentes, cifrado de votos, Metamask; anonimato garantizado mediante hashing y no almacenamiento de identidad."/>
    <s v="Identificación multifactor (Metamask + hash de datos personales); garantiza autenticación y anonimato simultáneamente."/>
    <s v="Verificación con hash de transacción en blockchain; garantiza integridad sin revelación de identidad."/>
    <s v="Evaluación técnica en escenarios simulados con múltiples participantes."/>
    <x v="2"/>
    <x v="3"/>
  </r>
  <r>
    <s v="Scopus"/>
    <s v="Evaluating the Public Perception of a Blockchain-Based Election"/>
    <s v="Vincent Schiarelli, Marc Dupuis"/>
    <s v="Explora percepción pública de sistemas blockchain frente a tradicionales en términos de confianza y transparencia."/>
    <s v="No aplica propuestas concretas ni casos académicos/universitarios."/>
    <s v="Propuesta conceptual; considera consenso por Proof-of-Authority y votación sobre infraestructura existente con blockchain para tabulación."/>
    <s v="Revisión teórica de mecanismos de autenticación (p. ej. doble sobre, OTP); sin implementación técnica específica."/>
    <s v="Analiza requisitos como auditabilidad, coercibilidad y distribución de autoridad en modelos teóricos."/>
    <s v="Estudio de percepción mediante encuestas; no implementación técnica."/>
    <x v="0"/>
    <x v="1"/>
  </r>
  <r>
    <s v="Scopus"/>
    <s v="Evaluating the Security Impact of Face Recognition and IoT-Enabled Blockchain on Electronic Voting Machines"/>
    <s v="Omprakash A. Jaisinghani, Prabhakar. L Ramteke"/>
    <s v="Comparado con sistemas tradicionales, el uso de blockchain e IoT mejora transparencia, seguridad y confianza al evitar fraude y manipulación de datos mediante características como inmutabilidad, verificabilidad y consenso distribuido."/>
    <s v="Información insuficiente sobre contextos académicos específicos; se centra en el caso nacional de India."/>
    <s v="Usa blockchain basada en Ethereum, integrando técnicas de cifrado (AES, RSA, SHA), LBPH para biometría y consenso mayoritario (≥51%) para validación."/>
    <s v="Utiliza autenticación biométrica facial y verificación con base en Aadhaar; equilibra identidad y anonimato mediante cifrado y almacenamiento seguro."/>
    <s v="Aplica verificabilidad pública e integridad mediante blockchain y consenso distribuido, sin una auditoría externa específica."/>
    <s v="Evaluación conceptual del modelo; no pruebas de campo."/>
    <x v="0"/>
    <x v="0"/>
  </r>
  <r>
    <s v="Scopus"/>
    <s v="EVB - Electronic Voting System Based on Blockchain Technology"/>
    <s v="Hoang-Long Duong, Minh-Chau Nguyen-Ngoc, Thu Nguyen, Khoa Tan Vo, Tu-Anh Nguyen-Hoang, Ngoc-Thanh Dinh"/>
    <s v="El sistema EVB mejora transparencia y seguridad frente a sistemas tradicionales, especialmente en el contexto de integridad, privacidad y costos."/>
    <s v="No se aplica específicamente en contextos académicos; se orienta al modelo electoral de EE.UU."/>
    <s v="Utiliza Ethereum, Merkle trees, Optimistic Rollup y Account Abstraction; se enfoca en escalabilidad, costos y validación segura."/>
    <s v="No se detallan métodos de autenticación específicos, aunque se sugiere que es compatible con IoT y mecanismos de identidad descentralizados."/>
    <s v="Verificación mediante Merkle tree y transparencia con blockchain; no se menciona auditoría externa específica."/>
    <s v="Pruebas técnicas en simulaciones multicapa; sin validación real."/>
    <x v="2"/>
    <x v="1"/>
  </r>
  <r>
    <s v="Scopus"/>
    <s v="EVOTE: A Decentralized Blockchain - Based Electoral Platformfor Upcoming Elections"/>
    <s v="Abhinav Kumar, Archana Sharma, Akshit Kumar Dhaka, Anuj Chhabra, Deepanshu Sardana"/>
    <s v="El sistema EVOTE mejora integridad, verificación y confianza en comparación con métodos tradicionales, mitigando fraude y manipulaciones."/>
    <s v="No aplicado en contextos académicos; propuesta general para elecciones públicas."/>
    <s v="Utiliza Volta (Ethereum) y Solidity; aborda escalabilidad y robustez mediante nodos RPC, Metamask y seguridad de contratos inteligentes."/>
    <s v="Emplea Metamask con ID único por votante y cifrado AES/TLS/PBKDF2; garantiza autenticación sin comprometer anonimato."/>
    <s v="Cada voto se registra de forma inmutable en blockchain, con confirmación de recepción; permite verificación individual."/>
    <s v="Resultados simulados; sin pruebas reales."/>
    <x v="2"/>
    <x v="0"/>
  </r>
  <r>
    <s v="Scopus"/>
    <s v="E-voting and E-recapitulation System Using Smart Cards and Smart Contracts on the Ethereum Blockchain"/>
    <s v="Dhimas Hafid Kurniawan, Parman Sukarno, Aulia Arif Wardana"/>
    <s v="Proporciona mejoras respecto a transparencia y seguridad frente a sistemas tradicionales; fortalece trazabilidad y auditabilidad."/>
    <s v="No se aplica a contextos académicos; enfocado a elecciones gubernamentales a distintas escalas."/>
    <s v="Uso de smart cards ISO 7816, smart contracts y Ethereum; responde a desafíos como identidad falsa y auditoría débil."/>
    <s v="Verificación mediante smart cards cifradas contra blockchain; asegura autenticidad sin exponer identidad del votante."/>
    <s v="Auditoría mejorada con contratos inteligentes y registro automático en blockchain; incluye pruebas de amenazas."/>
    <s v="No se reportan pruebas experimentales reales."/>
    <x v="0"/>
    <x v="0"/>
  </r>
  <r>
    <s v="Scopus"/>
    <s v="E-Voting Based Blockchain Mechanism Using Feature Selection Based Machine Learning"/>
    <s v="T. Prabakar, S. Kanchana"/>
    <s v="El sistema basado en blockchain y ML mejora seguridad y rastreabilidad respecto a métodos tradicionales."/>
    <s v="No se menciona aplicación en contextos académicos."/>
    <s v="Utiliza ML para selección de características y generación de QR, autenticación en blockchain mediante PoS; aborda escalabilidad, anonimato y eficiencia."/>
    <s v="Registro mediante credenciales únicas y tokens; emplea PoS para validación sin comprometer privacidad."/>
    <s v="Contratos inteligentes verifican cada transacción y permiten rastrear votos sin revelar identidad."/>
    <s v="Simulaciones en Python; no aplicación en contexto real."/>
    <x v="2"/>
    <x v="0"/>
  </r>
  <r>
    <s v="Scopus"/>
    <s v="E-Voting System Based on Blockchain for Enhanced University Elections"/>
    <s v="Adil Marouan, Morad Badrani, Abderrahim Zannou, Nabil Kannouf, Abdelaziz Chetouani"/>
    <s v="Se compara con sistemas tradicionales destacando mejoras en transparencia, seguridad y confianza. Elimina necesidad de terceros, utiliza blockchain para registrar interacciones y privacidad mediante ring signatures."/>
    <s v="Aplicado específicamente en elecciones universitarias, con resultados mejores en eficiencia energética, transparencia y consumo de gas."/>
    <s v="Utiliza red blockchain híbrida (Ethereum pública + consorcio). Emplea PoW y PoS como mecanismos de consenso, y SHA-256 + ECDSA para hash y firma digital. Aborda anonimato mediante ring signatures y privacidad con contratos inteligentes."/>
    <s v="Se usa ECDSA para autenticación de votantes. Se preserva anonimato con ring signatures y se verifica identidad mediante claves privadas en MetaMask."/>
    <s v="Se asegura la integridad mediante contratos inteligentes que registran las interacciones y verifican automáticamente resultados. Elimina la necesidad de recuentos manuales."/>
    <s v="Validado mediante simulaciones; demuestra mejoras sobre el estado del arte."/>
    <x v="2"/>
    <x v="3"/>
  </r>
  <r>
    <s v="Scopus"/>
    <s v="E-Voting System Improvised by Blockchain Technology: A Case Study"/>
    <s v="Shekh Minhaz Uddin Deep, Md Mosharof Hosen, Mohimatun Nisa, Md Gulzar Hussain, Ye Shiren"/>
    <s v="Proporciona mayor transparencia y seguridad que los sistemas tradicionales. Imposibilidad de alterar resultados tras su publicación en la blockchain."/>
    <s v="No se enfoca en contextos académicos o universitarios específicamente. Información insuficiente."/>
    <s v="Usa dos blockchains: Ethereum pública y Quorum privada. Seguridad mediante SHA-256. Se menciona la interacción entre cadenas y el uso descentralizado, sin detallar consenso."/>
    <s v="No se describe detalladamente el método de autenticación. Se infiere validación de usuarios sin especificaciones técnicas precisas. Información insuficiente."/>
    <s v="Se registra cada voto como transacción inmutable. No se especifica auditoría externa o mecanismos de verificación más allá del blockchain."/>
    <s v="No aborda pruebas en escenarios reales; es un marco teórico."/>
    <x v="0"/>
    <x v="1"/>
  </r>
  <r>
    <s v="Scopus"/>
    <s v="E-Voting System Using Blockchain and Homomorphic Encryption"/>
    <s v="P Ramesh Naidu, Sheetal S Harshini, Dileep Reddy Bolla, Shreya A Hegde, Prateek G, Vallamkonda Venkata Sree Harsha"/>
    <s v="Plantea mejoras sobre seguridad, privacidad y descentralización frente a sistemas electrónicos convencionales, integrando homomorphic encryption y blockchain para mejorar confianza y transparencia."/>
    <s v="No se menciona aplicación en contextos académicos o universitarios. Información insuficiente."/>
    <s v="Utiliza blockchain tipo consorcio, con Ganache como red local. Implementa homomorphic encryption (Paillier). Consenso no especificado."/>
    <s v="Autenticación mediante verificación de identidad con Voter ID y OTP enviado al número registrado. No detalla mecanismos avanzados de anonimato."/>
    <s v="Verificación mediante almacenamiento inmutable de votos en la blockchain y restricción de doble voto mediante lógica de contrato inteligente."/>
    <s v="Validación limitada a entorno web de prueba."/>
    <x v="2"/>
    <x v="2"/>
  </r>
  <r>
    <s v="Scopus"/>
    <s v="E-Voting System Using Blockchain Technology"/>
    <s v="Nagesh H R, Guru Prasad M S, Shivaraj B G, Dhawal Jain, Puneeth B R, M Anadkumar"/>
    <s v="Mejora seguridad y transparencia frente a métodos tradicionales. La inmutabilidad del blockchain evita manipulación. Permite mayor confianza del votante."/>
    <s v="No se menciona uso en universidades o contexto académico. Información insuficiente."/>
    <s v="Blockchain pública basada en Ethereum. Uso de contratos inteligentes con lenguaje Solidity. Previene doble votación utilizando tokens como mecanismo de control."/>
    <s v="Autenticación por wallet Ethereum y verificación mediante token limitado para evitar doble voto."/>
    <s v="Auditoría mediante la transparencia del ledger público y mecanismos de verificación en contratos inteligentes."/>
    <s v="Evaluado en términos de latencia, retardo de autenticación, etc., pero no en pruebas reales."/>
    <x v="2"/>
    <x v="2"/>
  </r>
  <r>
    <s v="Scopus"/>
    <s v="E-voting system using cloud-based hybrid blockchain technology"/>
    <s v="Beulah Jayakumari, S Lilly Sheeba, Maya Eapen, Jani Anbarasi, Vinayakumar Ravi, A. Suganya, Malathy Jawahar"/>
    <s v="Comparado con sistemas tradicionales, mejora seguridad, transparencia y elimina necesidad de autoridades de conteo mediante contratos inteligentes y consenso PBFT."/>
    <s v="No reporta implementación en contextos universitarios. Información insuficiente."/>
    <s v="Usa blockchain híbrida (pública y privada) con infraestructura cloud. Emplea consenso PBFT y contratos inteligentes para evitar alteraciones."/>
    <s v="Utiliza autenticación basada en timestamp y firma digital, superior a métodos simples como huellas. No se detalla anonimato."/>
    <s v="El sistema verifica integridad de votos con consenso PBFT y contratos inteligentes. Asegura que no haya alteración de votos."/>
    <s v="Implementación conceptual; no se realizan pruebas en escenarios reales."/>
    <x v="0"/>
    <x v="0"/>
  </r>
  <r>
    <s v="Scopus"/>
    <s v="E-Voting System Using Solana Blockchain"/>
    <s v="Hind S. Hassan, Rehab F. Hassan, Ekhlas K. Gbashi"/>
    <s v="Comparado con sistemas tradicionales, ofrece mayor descentralización y escalabilidad mediante PoH y PoS, mejorando la transparencia y velocidad de verificación."/>
    <s v="No aborda explícitamente contextos académicos o universitarios."/>
    <s v="Solana blockchain con Proof of History y Proof of Stake; aborda escalabilidad, descentralización y reducción de sobrecarga de mensajes, pero no trata anonimato ni verificación en detalle."/>
    <s v="No aborda directamente métodos de autenticación de votantes."/>
    <s v="No se menciona ningún método explícito de verificación o auditoría."/>
    <s v="No validado con casos reales."/>
    <x v="0"/>
    <x v="2"/>
  </r>
  <r>
    <s v="Scopus"/>
    <s v="E-Voting via Upgradable Smart Contracts on Blockchain"/>
    <s v="Mohammad Saim, Mohd Mamoon, Ilma Shah, Abdus Samad"/>
    <s v="Mejora transparencia, autenticidad y verificación con contratos inteligentes actualizables; supera limitaciones de sistemas electrónicos centralizados."/>
    <s v="No menciona aplicaciones específicas en contextos académicos o universitarios."/>
    <s v="Ethereum con contratos inteligentes en Solidity y patrón Proxy; maneja seguridad y verificación, pero anonimato se menciona superficialmente."/>
    <s v="Autenticación basada en escaneo facial, correo, ID de registro (Aadhaar) y validación biométrica con base de datos oficial."/>
    <s v="Verificabilidad mediante almacenamiento en blockchain y estructura de contrato; se garantiza que las funciones no sean alteradas una vez desplegadas."/>
    <s v="Validación funcional en entorno de prueba (Ganache, Metamask), no real."/>
    <x v="2"/>
    <x v="2"/>
  </r>
  <r>
    <s v="Scopus"/>
    <s v="Exploring blockchain-integrated voting system technologies"/>
    <s v="Kexin Zhang"/>
    <s v="Comparación directa con sistemas tradicionales muestra mejoras en transparencia, seguridad y anonimato gracias a la descentralización y cifrado."/>
    <s v="Se mencionan desarrollos en India, Suiza y Sierra Leona; no se especifican entornos académicos."/>
    <s v="Uso de Ethereum y contratos inteligentes en Solidity; se enfoca en descentralización y seguridad, se menciona PoW, PoS, PoA."/>
    <s v="Menciona uso de identidad digital encriptada y clave única para garantizar autenticación sin comprometer anonimato."/>
    <s v="Verificación mediante blockchain replicado en múltiples nodos; accesibilidad pública como mecanismo de auditoría."/>
    <s v="Modelo evaluado en entorno de desarrollo; sin pruebas de escalabilidad real."/>
    <x v="2"/>
    <x v="0"/>
  </r>
  <r>
    <s v="Scopus"/>
    <s v="Exploring the implementation of a Blockchain-Based Election Conducting and Management System (BCECMS) to improve election security and transparency"/>
    <s v="Aryan Maheswari, Sheetal Jagtap, Vedhanshu Patel, Nishant Moghe"/>
    <s v="Blockchain mejora seguridad y transparencia frente a sistemas tradicionales; la estructura descentralizada evita manipulación."/>
    <s v="No se reportan implementaciones en entornos académicos."/>
    <s v="Ethereum; uso de contratos inteligentes para votación, autenticación y resultados. Se menciona cifrado y descentralización, no anonimato."/>
    <s v="Utiliza identidad permanente y mecanismos de verificación robustos; no se explicita cómo garantiza el anonimato."/>
    <s v="Auditoría mediante acceso abierto a registros de votación e integridad mediante cifrado."/>
    <s v="Marco teórico; sin validación en escenarios del mundo real."/>
    <x v="0"/>
    <x v="1"/>
  </r>
  <r>
    <s v="Scopus"/>
    <s v="Formal Verification and Implementation of an E-Voting System"/>
    <s v="Said Meghzili, Allaoua Chaoui, Raida Elmansouri, Bardis Nadjla Alloui, Amina Bouabsa"/>
    <s v="Aborda seguridad mediante blockchain Ethereum y verificación formal de propiedades del sistema; se resalta reducción de errores frente a métodos tradicionales."/>
    <s v="Se menciona aplicabilidad en gobiernos y universidades, pero sin ejemplos específicos."/>
    <s v="Ethereum, contratos inteligentes en Solidity, verificados con redes de Petri; se enfatiza la seguridad y ausencia de bloqueos."/>
    <s v="Autenticación del votante incluida como requisito clave; no se detalla su implementación ni balance con anonimato."/>
    <s v="Auditoría mediante verificación formal con Petri Nets, simulaciones y análisis de espacio de estados."/>
    <s v="Modelo verificado con simulaciones formales, no probado en escenarios reales."/>
    <x v="2"/>
    <x v="2"/>
  </r>
  <r>
    <s v="Scopus"/>
    <s v="Formal Verification of Blockchain and IoT-based E-Voting System Using SPIN"/>
    <s v="Muhammad Rashid, Imran Rasool, Nazir Ahmad Zafar, Eman AlKhammash"/>
    <s v="Compara con sistemas tradicionales enfatizando mejoras en transparencia, privacidad y reducción de errores gracias a blockchain e IoT."/>
    <s v="No abordado"/>
    <s v="Utiliza red blockchain basada en PoW con IoT; aborda desafíos con verificación formal mediante SPIN y especificación PROMELA."/>
    <s v="Autenticación mediante biometría y validación por mineros; equilibrio entre identidad y anonimato se aborda parcialmente."/>
    <s v="Verificación formal con SPIN model checker; se validan propiedades de seguridad mediante lógica temporal (LTL)."/>
    <s v="No se reportan pruebas en escenarios reales"/>
    <x v="0"/>
    <x v="1"/>
  </r>
  <r>
    <s v="Scopus"/>
    <s v="From Centralized to Decentralized Remote Electronic Voting"/>
    <s v="Christian Killer, Bruno Rodrigues, Eder John Scheid, Muriel Figueredo Franco, Burkhard Stiller"/>
    <s v="Comparación crítica entre sistemas centralizados y descentralizados, destacando la descentralización como vía hacia mayor transparencia y confianza."/>
    <s v="Se mencionan casos como Estonia, Noruega y Suiza, pero no se enfoca específicamente en contextos académicos."/>
    <s v="Se describen redes blockchain permisadas con consenso Proof of Authority (PoA) como solución adecuada para REV; se abordan anonimato y verificación mediante Bulletin Boards."/>
    <s v="Autenticación gestionada por autoridades registradoras confiables; se discuten retos y se proponen mecanismos basados en criptografía."/>
    <s v="Auditabilidad a través de Public Bulletin Boards (PBB); énfasis en transparencia y trazabilidad pública."/>
    <s v="Analiza desafíos de validación en contexto real, pero no implementa pruebas directas"/>
    <x v="0"/>
    <x v="0"/>
  </r>
  <r>
    <s v="Scopus"/>
    <s v="HAC-Bchain: A Secure and Scalable Blockchain-Shard Based E-Voting System"/>
    <s v="Sohel Ahmed Joni, Rabiul Rahat, Nishat Tasnin, Partho Ghose, Loveleen Gaur"/>
    <s v="Se aborda la falta de confianza en sistemas tradicionales y se propone una solución segura y auditable basada en blockchain y sharding."/>
    <s v="No se menciona aplicación en contextos académicos específicos."/>
    <s v="Utiliza consenso híbrido (HAC) y sharding basado en categoría/punto de votación; se mejora escalabilidad y seguridad."/>
    <s v="Incluye EVM y validación local pero sin detalles completos de mecanismos de anonimato; mención de roles de participantes."/>
    <s v="Verificabilidad mediante integridad de bloques y auditablez, con mecanismos estructurados de sharding y ejecución de scripts."/>
    <s v="Experimentos con configuraciones de sharding, pero no pruebas de campo real"/>
    <x v="2"/>
    <x v="1"/>
  </r>
  <r>
    <s v="Scopus"/>
    <s v="Hybrid Secure Algorithms and Optimal Blockchain to Ensure E-Voting Data Immutability at Cloud"/>
    <s v="Rakshitha C. M., Nirmala Hiremani, Nataraj K. R."/>
    <s v="Identifica vulnerabilidades de sistemas tradicionales y propone blockchain para asegurar inmutabilidad y transparencia."/>
    <s v="No abordado"/>
    <s v="Utiliza AES, EECC, SHA-256 y algoritmo Firefly para optimizar bloques; garantiza seguridad y eficiencia en almacenamiento."/>
    <s v="Autenticación mediante EECC y verificación de elegibilidad antes de votar; se protege identidad."/>
    <s v="Integridad asegurada mediante hashing y almacenamiento distribuido; control de cambios y trazabilidad en blockchain."/>
    <s v="Simulación en entorno cloud, no prueba real"/>
    <x v="2"/>
    <x v="1"/>
  </r>
  <r>
    <s v="Scopus"/>
    <s v="Hybrid Voting System Using Blockchain"/>
    <s v="Rohit Vijay Nikhare"/>
    <s v="Comparación entre EVM, sistemas online y modelo híbrido; blockchain mejora seguridad e integridad."/>
    <s v="No abordado explícitamente en contextos académicos."/>
    <s v="Utiliza blockchain y contratos inteligentes en Ethereum; destaca la necesidad de balance entre eficiencia y descentralización."/>
    <s v="Autenticación por funcionarios gubernamentales y mecanismos blockchain; busca equilibrio entre autenticidad y anonimato."/>
    <s v="Auditoría mediante contratos inteligentes; trazabilidad y transparencia a través de la red blockchain."/>
    <s v="Comparación de rendimiento basada en gas, pero sin aplicación en escenario real"/>
    <x v="2"/>
    <x v="0"/>
  </r>
  <r>
    <s v="Scopus"/>
    <s v="Hyperledger Iroha for a Secure and Efficient Voting System"/>
    <s v="Cavinkumaran M, Arjun Srinivasan, K. Vijayakumar"/>
    <s v="Comparado con sistemas tradicionales, ofrece mayor transparencia y confianza mediante registros inmutables y arquitectura descentralizada con Hyperledger Iroha."/>
    <s v="Aunque no centrado exclusivamente en entornos universitarios, se menciona su aplicabilidad en organizaciones y comunidades; no se reportan resultados comparativos."/>
    <s v="Usa Hyperledger Iroha (permisionada) con YAC (Yet Another Consensus); implementación en Django-React; aborda desafíos con roles, activos digitales y validación criptográfica."/>
    <s v="Incluye autenticación multifactor (OTP + biometría Android); equilibra identidad y anonimato mediante tokens y control de acceso basado en roles (RBAC)."/>
    <s v="Auditoría mediante registro inmutable y validación por nodos autorizados; roles restringen operaciones críticas como transferencias de votos."/>
    <s v="No se reportan pruebas en campo, sólo diseño de sistema"/>
    <x v="0"/>
    <x v="0"/>
  </r>
  <r>
    <s v="IEEE"/>
    <s v="IEEE Standard for a Framework for Use of Distributed Ledger Technology in Security of Electronic Voting (e‐Voting) Systems"/>
    <s v="IEEE Industrial Electronics Society Standards Committee"/>
    <s v="Se mejora seguridad, trazabilidad y confianza mediante DLT, comparado con métodos tradicionales."/>
    <s v="No se reportan aplicaciones específicas en contextos académicos."/>
    <s v="DLT, tokens, smart contracts y wallets; uso de validadores; aborda privacidad y validación."/>
    <s v="ID único por votante; autenticación vía digital wallets y validación con tokens."/>
    <s v="Auditorías en tiempo real; clasificación de transacciones como válidas o sospechosas; registro en base de datos pública/privada."/>
    <s v="No aborda pruebas reales específicas."/>
    <x v="0"/>
    <x v="0"/>
  </r>
  <r>
    <s v="Scopus"/>
    <s v="Implementation and Early Adoption of an Ethereum-Based Electronic Voting System for the Prevention of Fraudulent Voting"/>
    <s v="Byeongtae Ahn"/>
    <s v="La adopción de Ethereum mejora transparencia y confiabilidad; sin embargo, no garantiza anonimato total, lo que afecta la confianza del votante."/>
    <s v="Reporta aplicación en elecciones partidarias en EE.UU. y casos en España y Australia; aunque no se menciona contexto universitario, se documenta adopción temprana."/>
    <s v="Sistema implementado en Ethereum con contratos inteligentes en Solidity; red pública, con limitaciones en anonimato debido a trazabilidad de direcciones."/>
    <s v="El sistema no logra anonimato completo: cada votante está ligado a una dirección Ethereum, comprometiendo confidencialidad."/>
    <s v="Usa blockchain pública y contratos inteligentes para trazabilidad y verificación; no se mencionan mecanismos externos de auditoría."/>
    <s v="Etapa temprana de adopción, sin pruebas completas de escalabilidad"/>
    <x v="0"/>
    <x v="2"/>
  </r>
  <r>
    <s v="Scopus"/>
    <s v="Implementation of a Distributed Electronic Voting System Using a Blockchain-Based Framework"/>
    <s v="Nisha Soms, J. Lawrance, R. Harshitha, D. S. Dakshineshwar"/>
    <s v="Comparado con sistemas tradicionales, ofrece mayor transparencia (registro público), seguridad (criptografía asimétrica, sin autoridad central) y confianza gracias al uso de blockchain."/>
    <s v="No abordado específicamente en contexto universitario o académico."/>
    <s v="Se usó red blockchain sin minería con criptografía RSA y curva elíptica; aborda seguridad, anonimato (claves privadas) y verificación (registro público y contratos inteligentes)."/>
    <s v="Usa autenticación biométrica en cabinas de votación físicas; combina identificación fuerte con anonimato mediante claves privadas."/>
    <s v="Verificación por contratos inteligentes y registro inmutable; permite trazabilidad pública y auditoría sin autoridad central."/>
    <s v="Implementación conceptual; sin pruebas reales descritas"/>
    <x v="0"/>
    <x v="0"/>
  </r>
  <r>
    <s v="Scopus"/>
    <s v="Implementation of an E-voting Prototype using Ethereum Blockchain in Ganache Network"/>
    <s v="Yasser Asrul Ahmad, Teddy Surya Gunawan, Muhammad Fadhil Shaharuddin, Fatchul Arifin"/>
    <s v="El sistema basado en blockchain garantiza descentralización, verificación y transparencia mediante smart contracts, en contraste con sistemas tradicionales que dependen de terceros y pueden ser manipulados."/>
    <s v="No abordado explícitamente en contextos académicos reales; el sistema fue implementado en un entorno de prueba local (Ganache) sin validación en escenarios universitarios."/>
    <s v="Se utilizó Ethereum sobre Ganache con contratos inteligentes desarrollados en Solidity, empleando el marco Truffle. La red es privada y local. Se abordan desafíos como la verificación y seguridad, pero sin implementación de anonimato fuerte."/>
    <s v="El sistema no implementa mecanismos de autenticación en el entorno de pruebas (Ganache), por lo que no se aborda el equilibrio entre identidad y anonimato."/>
    <s v="La verificación se realiza mediante la inspección directa de las transacciones en la blockchain local por parte del votante. No se describen métodos de auditoría adicionales."/>
    <s v="Sistema implementado; no se indica prueba en escenario real"/>
    <x v="2"/>
    <x v="2"/>
  </r>
  <r>
    <s v="Scopus"/>
    <s v="Implementation of Blockchain Technology in Custom E-Voting System"/>
    <s v="Muhamad Fahriza Novriansyah, Ruki Harwahyu, Riri Fitri Sari"/>
    <s v="Blockchain mejora transparencia (los votantes ven resultados), seguridad (datos inmutables, red distribuida) y confianza frente a sistemas tradicionales."/>
    <s v="No abordado en contexto universitario. Enfocado en elecciones generales en Indonesia."/>
    <s v="Usa Hyperledger Fabric y Composer; sistema distribuido validado en 3 fases (transacción, empaquetado, validación); aborda seguridad y verificación de datos."/>
    <s v="Autenticación por rol en el sistema; no se especifica claramente cómo equilibra identidad y anonimato."/>
    <s v="Verificación mediante bloques validados por peers y distribuido por orderer; proporciona integridad mediante consenso y ledger inmutable."/>
    <s v="No se aplicó aún en prueba real; es propuesta conceptual"/>
    <x v="0"/>
    <x v="1"/>
  </r>
  <r>
    <s v="Scopus"/>
    <s v="Implementation of blockchain-based e-voting system"/>
    <s v="Sarvesh Tanwar, Neelam Gupta, Prashant Kumar, Yu-Chen Hu"/>
    <s v="Comparado con sistemas tradicionales, mejora en transparencia, anonimato y seguridad mediante Ethereum y contratos inteligentes."/>
    <s v="No abordado directamente en contextos académicos o universitarios."/>
    <s v="Ethereum (pública), uso de contratos inteligentes y DApp. Aborda seguridad mediante descentralización y ledger inmutable."/>
    <s v="Autenticación mediante credenciales en monedero digital; mantiene anonimato usando seudonimato en blockchain."/>
    <s v="Auditoría mediante registro inmutable y seguimiento en tiempo real en DApp; verificación de transacciones mediante consenso."/>
    <s v="Validado en entorno simulado; no se reportan pruebas reales."/>
    <x v="2"/>
    <x v="0"/>
  </r>
  <r>
    <s v="Scopus"/>
    <s v="Implementation of Highly Secured Electronic Voting System using BlockChain Enabled Technologies"/>
    <s v="Narni V V S Srinivasa Rao, B. Swapna, Mylapalli Ramesh, Jarabala Ranga, Jnaneshwar Pai Maroor, Suresh Talwar"/>
    <s v="Blockchain ofrece mayor confianza y transparencia respecto a sistemas tradicionales, al eliminar necesidad de una autoridad central."/>
    <s v="Prototipo probado en contexto estudiantil; uso de Arduino, pubNub y verificación con huella digital."/>
    <s v="Blockchain pública, criptografía RSA y Merkel Root Algorithm. Seguridad y descentralización reforzadas mediante umbral de cifrado."/>
    <s v="Autenticación biométrica con huella digital y claves únicas. Equilibrio entre identidad y anonimato mediante cifrado de clave pública."/>
    <s v="Verificación mediante claves públicas/privadas y contrato inteligente como tablero público confiable."/>
    <s v="No se reportan pruebas en escenarios reales; enfoque conceptual y técnico."/>
    <x v="0"/>
    <x v="0"/>
  </r>
  <r>
    <s v="Scopus"/>
    <s v="IMPLEMENTING A SECURED OFFLINE BLOCKCHAIN BASED ELECTRONIC VOTING SYSTEM"/>
    <s v="Apeh Jonathan Apeh, Charles K. Ayo, Ayodele Adebiyi"/>
    <s v="Mejora sobre sistemas tradicionales al permitir votación segura sin conexión; protege contra fallas de conectividad y ataques."/>
    <s v="No se menciona aplicación en universidades; centrado en contexto nacional (Nigeria)."/>
    <s v="Blockchain con posibilidad de operar offline; uso de contratos inteligentes, Merkle tree y descentralización para seguridad."/>
    <s v="No se detalla explícitamente autenticación de votantes; se asume autenticación local previa a la carga en red."/>
    <s v="Auditoría posible mediante trazabilidad y transparencia en blockchain; integridad asegurada por estructura de Merkle."/>
    <s v="Validación conceptual; sin pruebas reales reportadas."/>
    <x v="0"/>
    <x v="2"/>
  </r>
  <r>
    <s v="Scopus"/>
    <s v="Improving the End-to-End Protection in E-Voting Using BVM—Blockchain-Based E-Voting Mechanism"/>
    <s v="Sweta Gupta, Kamlesh Kumar Gupta, Piyush Kumar Shukla"/>
    <s v="Mayor equidad, transparencia, seguridad, anonimato y resistencia a manipulaciones respecto a sistemas electrónicos tradicionales."/>
    <s v="No se menciona aplicación directa en contextos universitarios."/>
    <s v="Blockchain con contratos inteligentes, mecanismo BVM, SHA-512, claves públicas y ZKP. Uso de blockchain permissioned."/>
    <s v="Verificación de identidad y anonimato mediante ZKP y claves públicas. Separación entre autenticación y votación."/>
    <s v="Verificación individual y universal, contrato inteligente para garantizar resultados; uso de ZKP y hashing."/>
    <s v="Incluye análisis de rendimiento y simulaciones; no pruebas en escenarios reales."/>
    <x v="2"/>
    <x v="3"/>
  </r>
  <r>
    <s v="Scopus"/>
    <s v="Integrating Aadhaar Cards and Blockchain Technology with Smart Contracts to Enable Security in Online Voting"/>
    <s v="Ashmit Mishra, Shivam Singh, Mohammad Adnan Ansari, Rajendra Kumar Dwivedi"/>
    <s v="Soluciona vulnerabilidades de sistemas tradicionales usando criptografía, blockchain y contratos inteligentes para seguridad y anonimato."/>
    <s v="No se reporta aplicación específica en contextos académicos o universitarios."/>
    <s v="Blockchain, contratos inteligentes, autenticación mediante Aadhaar y cifrado AES/SHA-256; uso de chameleon hash para integridad."/>
    <s v="Autenticación mediante OTP, huella digital y Aadhaar; asegura privacidad con tokens y criptografía asimétrica."/>
    <s v="Verificación con contratos inteligentes y hash verificable por el votante mediante funciones hash camaleón."/>
    <s v="No se menciona evaluación en escenarios reales."/>
    <x v="0"/>
    <x v="0"/>
  </r>
  <r>
    <s v="Scopus"/>
    <s v="Integrating Blockchain and Facial Recognition for a Decentralized and Tamper-Proof Voting System"/>
    <s v="Sahil Chintan Pancholi, Aditya Nakadi, Srikar Narayana Chinta, Rejo Mathew"/>
    <s v="Comparado con sistemas tradicionales, el sistema propuesto mejora la transparencia y seguridad gracias al uso de blockchain y reconocimiento facial. Se argumenta que la confianza aumenta mediante la inmutabilidad y verificación en tiempo real."/>
    <s v="No se reportan implementaciones en contextos académicos/universitarios. Solo se menciona validación en entornos simulados."/>
    <s v="Ethereum (blockchain pública), smart contracts, MetaMask, Ganache, Truffle. Se abordan seguridad y anonimato con ledger inmutable y verificación biométrica."/>
    <s v="Autenticación basada en reconocimiento facial con algoritmos de deep learning. Garantiza que solo votantes válidos participen, equilibrando identidad y anonimato."/>
    <s v="Se menciona verificación en tiempo real, transparencia en el conteo de votos y uso de contratos inteligentes como mecanismos de auditoría."/>
    <s v="Validado en ambientes simulados; resultados positivos en seguridad y escalabilidad."/>
    <x v="2"/>
    <x v="0"/>
  </r>
  <r>
    <s v="Scopus"/>
    <s v="Integrity Assured Digital Voting System by using Blockchain as the Technology"/>
    <s v="H. Jayasooriya, N. Kuruwitaarachchi, D. Bandara, S. Kahandawala, N. Hemachandra"/>
    <s v="El sistema propuesto mejora la transparencia y reduce el riesgo de manipulación frente a sistemas tradicionales, eliminando puntos únicos de falla."/>
    <s v="No se menciona aplicación en contextos académicos. Solo se propone para elecciones pequeñas o medianas."/>
    <s v="Ethereum, smart contracts, Web3.js, Ganache, Node.js. Se aborda seguridad con encriptación, blockchain descentralizada y control de elegibilidad."/>
    <s v="Registro con wallet, validación a través de bases de datos administrativas. No se detalla balance explícito entre identidad y anonimato."/>
    <s v="Auditoría posible mediante contratos inteligentes y transparencia vía blockchain. Se entrega recibo de confirmación al votante."/>
    <s v="No se reporta validación en pruebas reales; se propone para futuras fases de escalado."/>
    <x v="0"/>
    <x v="2"/>
  </r>
  <r>
    <s v="Scopus"/>
    <s v="Intelligent Gesture-Enhanced Blockchain Voting: A New Era of Secure and Accessible E-Voting"/>
    <s v="Wisam Ali Mahmood, Jumana Waleed, Ayad R. Abbas, Haya Alaskar, May Altulyan, Abir Jaafar Hussain"/>
    <s v="El sistema combina reconocimiento de gestos y blockchain para mayor seguridad y accesibilidad, mejorando respecto a los métodos tradicionales."/>
    <s v="No se menciona aplicación en contextos académicos. Evaluado en simulaciones con usuarios de distintos grupos etarios."/>
    <s v="Blockchain pública, técnicas de reconocimiento con Dlib y CVzone, smart contracts. Se abordan desafíos de accesibilidad, privacidad y verificación."/>
    <s v="Autenticación con gestos faciales (cejas, nariz) y huellas. Alternativas a biometría tradicional para usuarios con discapacidades."/>
    <s v="Auditoría con blockchain y registro inmutable. Enfoque en trazabilidad y reducción de errores."/>
    <s v="Simulaciones muestran tiempos y precisión. No hay despliegue en escenarios reales."/>
    <x v="2"/>
    <x v="0"/>
  </r>
  <r>
    <s v="Scopus"/>
    <s v="Intelligent Online Voting System for Twenty-First Century and Smart Cities 5.0: An Empirical Approach through Blockchain with ML Techniques"/>
    <s v="Rohit Rastogi, Priyanshu Arora, Luv Dhamija, Rajat Shrivastava"/>
    <s v="El sistema busca solucionar problemas como ataques DDoS y manipulación de votos con blockchain y ML, ofreciendo mayor transparencia y seguridad que los sistemas tradicionales."/>
    <s v="No reporta implementación en universidades, pero fue probado con un grupo pequeño de usuarios. Se recomienda evaluación futura en contextos a gran escala."/>
    <s v="Ethereum, smart contracts, ML (FaceNet, Haar Cascade), almacenamiento en blockchain. Aborda anonimato con técnicas como firma de anillo."/>
    <s v="Autenticación con verificación de documentos y reconocimiento facial mediante ML. Se asegura la privacidad del votante."/>
    <s v="Verificación post-elección mediante técnicas criptográficas y prueba de conteo. Blockchain asegura trazabilidad y no alteración."/>
    <s v="Menciona posibilidad de escalado pero no reporta pruebas reales."/>
    <x v="0"/>
    <x v="1"/>
  </r>
  <r>
    <s v="Scopus"/>
    <s v="Iraqi E-Voting System Based on Smart Contract Using Private Blockchain Technology"/>
    <s v="Maral Hassan Jumaa, Ahmed Chalak Shakir"/>
    <s v="Ofrece mayor transparencia, seguridad y anonimato frente a métodos tradicionales. Enfocado en el contexto electoral iraquí."/>
    <s v="No reporta aplicación universitaria. Enfocado en el sistema electoral nacional iraquí."/>
    <s v="Blockchain privada, smart contracts, ECC, QR Code, reconocimiento facial y huellas. Asegura integridad, anonimato y elegibilidad."/>
    <s v="Multifactor: QR Code, contraseña, biometría (rostro y huella). Garantiza autenticidad y privacidad del votante."/>
    <s v="Auditoría mediante hash SHA-256, contratos inteligentes y encriptación ECC. Alta seguridad en registros."/>
    <s v="Sistema probado mediante simulación; validación teórica y práctica en entorno móvil."/>
    <x v="2"/>
    <x v="2"/>
  </r>
  <r>
    <s v="Scopus"/>
    <s v="Iraqi Paradigm E-Voting System Based on Hyperledger Fabric Blockchain Platform"/>
    <s v="Shatha H. Saeed, Suha M. Hadi, Ali H. Hamad"/>
    <s v="Compara sistemas tradicionales, electrónicos y basados en blockchain destacando que estos últimos mejoran la transparencia y reducen el fraude al ser inmutables y auditables."/>
    <s v="Aplicado al contexto electoral iraquí; no universitario. Resultados no comparados con otras aplicaciones similares."/>
    <s v="Usa Hyperledger Fabric (blockchain permissioned), aborda retos de seguridad, privacidad, trazabilidad y verificación mediante consenso y red distribuida."/>
    <s v="Autenticación mediante dispositivos de verificación biométrica y tarjetas con datos biométricos, equilibrando anonimato e identidad con tokens únicos."/>
    <s v="Incluye verificación punto a punto mediante consenso y validación de bloques; votos son trazables sin ser alterables."/>
    <s v="Evaluación experimental del rendimiento (latencia y throughput), no validación real."/>
    <x v="2"/>
    <x v="2"/>
  </r>
  <r>
    <s v="IEEE"/>
    <s v="LegitVote: A Blockchain-Based System to Facilitate E-Voting Process"/>
    <s v="Oscar Ikundi, Kingsley C. Nwosu, Musbah Abdulgader"/>
    <s v="Plantea mejoras sobre centralización de autoridad en e-voting tradicional; blockchain aporta confianza, descentralización y seguridad."/>
    <s v="No aborda contextos académicos directamente."/>
    <s v="Uso de smart contracts y diversas arquitecturas (descentralizadas, centralizadas); enfoque en privacidad y verificación."/>
    <s v="Autenticación mediante claves públicas, tokens y firmas digitales; preserva el anonimato mediante ring signatures."/>
    <s v="Propone auditoría mediante estructuras como Public Bulletin Board; énfasis en trazabilidad."/>
    <s v="No se reportan pruebas del sistema en entornos reales."/>
    <x v="0"/>
    <x v="2"/>
  </r>
  <r>
    <s v="Scopus"/>
    <s v="Leveraging blockchain for robust and transparent E-voting systems"/>
    <s v="Fatima Abo-Akleek, Moad Mowafia, Eyad S. Taqieddin, Ahmed S. Shatnawi"/>
    <s v="Describe cómo blockchain mejora la seguridad, transparencia y confiabilidad frente a sistemas centralizados y electrónicos tradicionales."/>
    <s v="No aborda aplicaciones en contextos académicos o universitarios."/>
    <s v="Implementa arquitectura distribuida con servidores intermedios y bloques validados por nodos. Se utiliza una red blockchain distribuida con algoritmos de encriptación, firmas digitales y técnicas de balanceo de carga."/>
    <s v="Autenticación mediante credenciales y mecanismos de doble factor; mantiene equilibrio entre anonimato e identidad con claves públicas/privadas."/>
    <s v="Utiliza firmas digitales, hash SHA-256, ECDSA y validación de bloques como método de auditoría distribuida."/>
    <s v="Simulaciones muestran diferencias en tiempos de ejecución; sin prueba en entorno real."/>
    <x v="2"/>
    <x v="3"/>
  </r>
  <r>
    <s v="Scopus"/>
    <s v="Leveraging Secured E-Voting Using Decentralized Blockchain Technology"/>
    <s v="Anushka Chaubey, Anubhav Kumar, Vikalp Pandey, Bharat Bhushan, Priyambada Purohit"/>
    <s v="Argumenta que blockchain supera deficiencias de e-voting tradicional, garantizando integridad, descentralización y resistencia a fallos."/>
    <s v="No aborda aplicaciones académicas o universitarias."/>
    <s v="Uso de blockchain público (Ethereum), contratos inteligentes, cifrado asimétrico y ECDSA. Propone estructuras de bloques y validación distribuida."/>
    <s v="Utiliza autenticación con claves públicas/privadas y firmas digitales ECDSA para anonimato con verificación de identidad."/>
    <s v="Valida cada transacción mediante hash, firmas digitales, y consenso. Cada voto es auditable y se verifica con múltiples confirmaciones."/>
    <s v="No se reportan validaciones experimentales en escenarios reales."/>
    <x v="0"/>
    <x v="1"/>
  </r>
  <r>
    <s v="Scopus"/>
    <s v="Mauvote: A Novel Mobile Electronic Voting System Using Blockchain"/>
    <s v="Junaid Bin Asad Edoo, Roopesh Kevin Sungkur, Jorge Marx Gómez, Hauke Precht, Skady Rudolph"/>
    <s v="El sistema Mauvote busca mejorar transparencia y seguridad frente a métodos tradicionales al descentralizar el proceso y registrar transacciones inmutables."/>
    <s v="No se indica aplicación en contextos académicos/universitarios."/>
    <s v="Utiliza arquitectura distribuida con smart contracts, OTP, biometría móvil y tokens NFT para reforzar la seguridad."/>
    <s v="Emplea autenticación biométrica y OTP, equilibrando identidad y privacidad."/>
    <s v="Auditoría basada en blockchain, smart contracts y registro de transacciones inmutables; cada voto queda trazado."/>
    <s v="Presentación de prototipo como prueba de concepto; sin validación empírica formal."/>
    <x v="0"/>
    <x v="0"/>
  </r>
  <r>
    <s v="Scopus"/>
    <s v="MAXIMIZING THE USE OF BLOCK PAYLOAD IN BLOCKCHAIN-BASED E-VOTING"/>
    <s v="Andi, Gede Putra Kusuma"/>
    <s v="Compara sistemas tradicionales y electrónicos versus blockchain destacando eficiencia, unicidad y seguridad en la validación de votos."/>
    <s v="No aborda contexto académico o universitario."/>
    <s v="Optimiza uso de bloques en blockchain sin cambiar su tamaño, proponiendo validaciones eficientes. Utiliza validación de unicidad y smart contracts."/>
    <s v="Verificación con claves públicas y privadas, y biometría (huella digital)."/>
    <s v="Auditoría mediante trazabilidad de transacciones y validación por consenso; evita votos múltiples."/>
    <s v="Resultados experimentales sobre validación de rendimiento y unicidad, sin prueba en producción."/>
    <x v="2"/>
    <x v="1"/>
  </r>
  <r>
    <s v="Scopus"/>
    <s v="MBCSD-IoT: A Multi-Level Blockchain-Assisted SDN-Based IoT Architecture for Secured E-Voting System"/>
    <s v="Ngangbam Indrason, Wanbanker Khongbuh, Kalyan Baital, Goutam Saha"/>
    <s v="Proporciona mayor seguridad y transparencia en comparación con los sistemas tradicionales al utilizar blockchain, SDN e IoT en una arquitectura multicapa."/>
    <s v="No abordado."/>
    <s v="Utiliza una arquitectura de red definida por software (SDN) e IoT con blockchain privada. Se enfoca en prevenir ataques como el Sybil y asegurar integridad."/>
    <s v="No abordado."/>
    <s v="Incluye técnicas criptográficas para asegurar integridad de votos y trazabilidad, pero no se detallan mecanismos de auditoría específicos."/>
    <s v="Probado en testbed, evaluando rendimiento (latencia, pérdida de paquetes, throughput)."/>
    <x v="2"/>
    <x v="3"/>
  </r>
  <r>
    <s v="Scopus"/>
    <s v="Multi party confidential verifiable electronic voting scheme based on blockchain"/>
    <s v="Xusheng Wang, Tao Feng, Chunyan Liu, Junli Fang"/>
    <s v="Aborda problemas de seguridad y confianza mediante verificación pública y confidencialidad multiparte en comparación con sistemas tradicionales."/>
    <s v="No abordado."/>
    <s v="Usa blockchain pública con contratos inteligentes y algoritmos criptográficos (por ejemplo, firma ciega, homomórfica) para proteger privacidad y verificación."/>
    <s v="Integra firmas digitales y mecanismos de identidad criptográfica sin comprometer anonimato."/>
    <s v="Utiliza pruebas de conocimiento cero y verificabilidad pública para garantizar la integridad."/>
    <s v="Pruebas de rendimiento y análisis de seguridad, sin validación en entornos reales."/>
    <x v="2"/>
    <x v="0"/>
  </r>
  <r>
    <s v="Scopus"/>
    <s v="Neural-Based Secured Decentralized E Voting Framework using Blur Image Broadcasting"/>
    <s v="Samayamanthula Venkata Chinnaiah Gupta, Kodati Satya Prasad"/>
    <s v="Ofrece seguridad descentralizada e integridad de votos mediante blockchain y redes neuronales, mejorando transparencia frente a sistemas previos."/>
    <s v="No abordado."/>
    <s v="Blockchain privada combinada con broadcasting de imágenes difusas y modelos neuronales para anonimato y cifrado visual."/>
    <s v="No abordado explícitamente."/>
    <s v="Utiliza auditoría visual mediante reconstrucción de imágenes para validación de votos."/>
    <s v="Pruebas experimentales: tiempos de respuesta, uso de recursos, validación de seguridad."/>
    <x v="2"/>
    <x v="0"/>
  </r>
  <r>
    <s v="Scopus"/>
    <s v="New Blockchain-Based Publicly Traceable Self-Tallying Voting Protocol"/>
    <s v="Meixia Miao, Lin Tang, Jiawei Li, Xuefeng Zhang"/>
    <s v="Supera a sistemas tradicionales en trazabilidad pública, auto-recuento, privacidad temporal y puntuación flexible."/>
    <s v="No aborda implementación en contextos académicos."/>
    <s v="Protocolos de auto-recuento, firma de anillo trazable, prueba de conocimiento cero y puzzles de tiempo homomórficos en blockchain pública."/>
    <s v="Registros con autoridad de elección; anonimato garantizado por firmas de anillo trazables."/>
    <s v="Verificación pública y trazabilidad con mecanismos criptográficos y pruebas no interactivas."/>
    <s v="Análisis de rendimiento y seguridad; no probado en escenarios reales."/>
    <x v="2"/>
    <x v="0"/>
  </r>
  <r>
    <s v="Scopus"/>
    <s v="Next-Gen Voting: A Blockchain-Based e-Voting System for Fast and Secure Digital Elections"/>
    <s v="Shukur H. Shakir, Alharith A. Abdullah"/>
    <s v="Integra blockchain con biometría para reforzar seguridad, transparencia e inmutabilidad frente a sistemas tradicionales."/>
    <s v="No aborda aplicaciones en contexto académico."/>
    <s v="Blockchain pública con prueba de trabajo, autenticación biométrica, cifrado asimétrico y firmas digitales."/>
    <s v="Usa autenticación biométrica (huella, rostro) para verificar identidad, conservando anonimato mediante cifrado."/>
    <s v="Trazabilidad mediante blockchain y verificación por firma digital; auditoría limitada."/>
    <s v="Pruebas experimentales sobre eficiencia, validación y escalabilidad del sistema."/>
    <x v="2"/>
    <x v="0"/>
  </r>
  <r>
    <s v="Scopus"/>
    <s v="On the Implementation of a Blockchain-Assisted Academic Council Electronic Vote System"/>
    <s v="João Alves, António Pinto"/>
    <s v="Compara sistemas tradicionales de voto nominal en consejos académicos con sistema basado en blockchain, destacando mejoras en integridad y confiabilidad en escenarios remotos."/>
    <s v="Sí. Aplicación real en consejos académicos portugueses. Evalúan prototipo en reuniones reales con resultados positivos."/>
    <s v="Implementado sobre Hyperledger Fabric (permissioned). Usa funciones hash seguras y smart contracts. Se abordan integridad, confidencialidad y trazabilidad, pero no anonimato."/>
    <s v="No se requiere anonimato en el caso de votación nominal. Se garantiza autenticación a través de usuarios registrados."/>
    <s v="Verificación mediante hash cifrado de votos y almacenamiento en blockchain. Se valida integridad con análisis de seguridad."/>
    <s v="Validado mediante pruebas de laboratorio y prototipado, pero no en escenarios de votación a gran escala."/>
    <x v="2"/>
    <x v="1"/>
  </r>
  <r>
    <s v="Scopus"/>
    <s v="Online voting management system based on Blockchain"/>
    <s v="Eva Chovancová, Martin Chovanec, Norbert Ádám, Ján Hurtuk"/>
    <s v="Se argumenta que blockchain mejora la seguridad, transparencia y resistencia frente a manipulación en comparación con sistemas tradicionales."/>
    <s v="No se especifican implementaciones en contextos académicos o universitarios."/>
    <s v="Sistema implementado con Ethereum, smart contracts en Solidity, Truffle y Ganache. Usa MetaMask y Spring Boot. Aborda privacidad, anonimato opcional, y resistencia a fallos."/>
    <s v="Requiere vinculación con cuenta MetaMask y autenticación en base de datos. Se asocian votos a ID de usuario, lo cual afecta el anonimato."/>
    <s v="Se permite a administradores recuperar detalles del voto mediante ID del usuario. Auditoría parcial por eventos registrados en blockchain."/>
    <s v="Información insuficiente sobre validaciones en escenarios reales."/>
    <x v="0"/>
    <x v="1"/>
  </r>
  <r>
    <s v="Scopus"/>
    <s v="Optimization of Blockchain Based E-voting"/>
    <s v="Shrinivas Khedkar, Kushal Mahajan, Mahesh Shirole"/>
    <s v="Propone reemplazar PoW por PoA para optimizar tiempos de votación, autenticación y verificación, destacando mejoras en transparencia y velocidad frente a sistemas tradicionales."/>
    <s v="No abordado explícitamente en contexto académico/universitario."/>
    <s v="Utiliza blockchain Ethereum con algoritmo PoA. Se aborda autenticación con OTP, y se destaca reducción en tiempo de verificación/minado."/>
    <s v="Se emplea autenticación por OTP. Se menciona seguridad mejorada, pero no se profundiza en equilibrio entre identidad y anonimato."/>
    <s v="Verificación mediante contratos inteligentes y nodos de autoridad. No se detallan mecanismos de auditoría más allá del consenso PoA."/>
    <s v="Incluye pruebas comparativas de rendimiento, pero no escenarios del mundo real."/>
    <x v="2"/>
    <x v="1"/>
  </r>
  <r>
    <s v="Scopus"/>
    <s v="Optimizing Gas Fees for Cost-Effective E-voting Smart Contracts on the Ethereum Blockchain"/>
    <s v="B. Deelaka Perera, M. P. S. Randunu, N. S. Wellappuli Arachchige, Lakmal Rupasinghe, M. K. N. T., Chethana Liyanapathirana"/>
    <s v="Se destaca la mejora en eficiencia y costo frente a contratos tradicionales gracias a la optimización de gas en Ethereum, promoviendo mayor confianza y viabilidad."/>
    <s v="No se presentan aplicaciones en contextos académicos o universitarios."/>
    <s v="Usa Ethereum y contratos en Solidity. Técnicas de optimización incluyen empaquetamiento de variables, reducción de operaciones y ubicación eficiente de datos. Seguridad y privacidad se mantienen."/>
    <s v="No abordado directamente."/>
    <s v="Se apoya en verificación automática por contratos inteligentes; no se discuten mecanismos de auditoría externa."/>
    <s v="Se hicieron pruebas de rendimiento en entorno controlado, pero no pruebas de campo reales."/>
    <x v="2"/>
    <x v="1"/>
  </r>
  <r>
    <s v="Scopus"/>
    <s v="Organization of a Digital Voting System Based on Blockchain Technology for the Faculty Council"/>
    <s v="Mirko Köhler, Miljenko Švarcmajer, Ivica Lukić, Tomislav Stipanić"/>
    <s v="Se afirma que el sistema basado en blockchain mejora la seguridad, trazabilidad y confianza frente al sistema por correo electrónico."/>
    <s v="Describe una propuesta aplicada al Consejo de Facultad de FERIT en Croacia. Sustituye votación por correo con sistema digital basado en blockchain."/>
    <s v="Describe uso de blockchain distribuido con firmas digitales. No se especifica tipo de red ni mecanismos técnicos detallados."/>
    <s v="No abordado directamente."/>
    <s v="Se menciona trazabilidad como ventaja, pero no se describen mecanismos específicos de verificación o auditoría."/>
    <s v="No se documentan pruebas en escenarios reales, solo una propuesta conceptual."/>
    <x v="0"/>
    <x v="1"/>
  </r>
  <r>
    <s v="Scopus"/>
    <s v="Paillier Cryptosystem Based ChainNode for Secure Electronic Voting"/>
    <s v="Buhari Ugbede Umar, Olayemi Mikail Olaniyi, Daniel Oluwaseun Olajide, Eustace Manayi Dogo"/>
    <s v="El sistema busca superar problemas de privacidad de blockchain tradicionales usando cifrado homomórfico (Paillier) para mejorar transparencia, integridad y seguridad."/>
    <s v="No se menciona aplicación en contexto académico o universitario."/>
    <s v="Sistema con nodo open-source blockchain y cifrado Paillier; preserva privacidad sin sacrificar la posibilidad de cómputo sobre datos cifrados."/>
    <s v="Se menciona autenticación como requisito de los sistemas de votación, pero no se especifica método implementado."/>
    <s v="Integridad y auditabilidad garantizadas por la inmutabilidad de blockchain y el cifrado de extremo a extremo."/>
    <s v="Simulación con hasta 10 mil votos; no pruebas en elecciones reales."/>
    <x v="2"/>
    <x v="2"/>
  </r>
  <r>
    <s v="Scopus"/>
    <s v="Permissioned Blockchain Voting System using Hyperledger Fabric"/>
    <s v="Shantanu Vidwans, Aditya Verma, Amogh Deshpande, Sushila Palwe, Pratiksha Thakur"/>
    <s v="El sistema basado en Hyperledger Fabric supera a los sistemas tradicionales en seguridad, transparencia e integridad, evitando problemas como el doble voto, manipulación y fallos en EVMs."/>
    <s v="No se reporta aplicación en contextos académicos o universitarios."/>
    <s v="Usa Hyperledger Fabric v2.2.3 (permissioned); implementa chaincode con Node.js; aborda desafíos con Identity Mixer, blind signatures y esquemas de secret sharing."/>
    <s v="Se emplea Identity Mixer e infraestructura de claves públicas (PKI) con certificados X.509 para autenticar votantes; permite votar múltiples veces, pero solo se cuenta el último voto."/>
    <s v="La verificación se realiza mediante política de endoso en smart contracts y canales para aislar transacciones."/>
    <s v="Pruebas en entorno simulado; no en escenarios del mundo real."/>
    <x v="2"/>
    <x v="2"/>
  </r>
  <r>
    <s v="Scopus"/>
    <s v="PIWS: Private Intersection Weighted Sum Protocol for Privacy-Preserving Score-Based Voting With Perfect Ballot Secrecy"/>
    <s v="Siqi Lu, Zhaoxuan Li, Xuyang Miao, Qingdi Han, Jianhua Zheng"/>
    <s v="El protocolo garantiza privacidad y confidencialidad perfectas, con seguridad criptográfica avanzada, mejorando la confianza en escenarios sensibles."/>
    <s v="No se menciona aplicación en contexto académico o universitario."/>
    <s v="Protocolo criptográfico sin blockchain explícita, basado en intersección privada y sumas ponderadas; modelo ligero y eficiente."/>
    <s v="No usa autenticación tradicional; los datos se procesan cifrados, evitando necesidad de identificar al votante."/>
    <s v="Protocolo auditado criptográficamente, con verificación formal mediante Tamarin y pruebas de seguridad bajo supuestos estándar."/>
    <s v="Validación formal y análisis de eficiencia; no pruebas de campo."/>
    <x v="2"/>
    <x v="1"/>
  </r>
  <r>
    <s v="Scopus"/>
    <s v="Power Ballot: Exploiting Blockchain Technology"/>
    <s v="Vijaya Pinjarkar, Umesh Pinjarkar, Harsh Bhor, Amit Jain"/>
    <s v="Resalta ventajas sobre los sistemas tradicionales: seguridad, anonimato, transparencia y resistencia a fraude electoral."/>
    <s v="No se menciona aplicación en contexto académico o universitario."/>
    <s v="Utiliza blockchain público, arquitectura descentralizada, sin especificar plataforma concreta; emplea contratos inteligentes y cifrado."/>
    <s v="Menciona anonimato y seguridad, pero no detalla el método de autenticación."/>
    <s v="Auditoría mediante registro inmutable y auditable en blockchain; cada voto es verificable."/>
    <s v="Propuesta conceptual; no hay evidencia de pruebas reales."/>
    <x v="0"/>
    <x v="0"/>
  </r>
  <r>
    <s v="Scopus"/>
    <s v="Preserving Transparency and Integrity of Elections Utilising Blockchain Technology"/>
    <s v="Abdallah Al-Zoubi, Mamoun Aldmour, Rakan Aldmour"/>
    <s v="Propone blockchain (Ethereum) como solución segura, transparente e inmutable frente a sistemas digitales tradicionales."/>
    <s v="Se reporta piloto en Jordania con observadores y representantes supervisando el proceso."/>
    <s v="Usa Ethereum con contratos inteligentes; destaca su transparencia, consistencia y descentralización."/>
    <s v="Se menciona uso de identificación en línea cifrada con claves personales, pero sin mayores detalles."/>
    <s v="Verificación mediante visibilidad pública del libro mayor y participación de observadores humanos."/>
    <s v="Estudio teórico; no pruebas empíricas documentadas."/>
    <x v="0"/>
    <x v="2"/>
  </r>
  <r>
    <s v="Scopus"/>
    <s v="Preventing Double Spending Attacks through Crow Search Algorithm to Enhance E-Voting System Security"/>
    <s v="S. Muthulakshmi, A. Kannammal"/>
    <s v="Compara brevemente sistemas tradicionales y electrónicos con blockchain destacando problemas de escalabilidad y energía en blockchain; propone DAG (IOTA) como alternativa más eficiente."/>
    <s v="No abordado"/>
    <s v="Usa IOTA (DAG) en lugar de blockchain tradicional. Aborda la seguridad y escalabilidad con el algoritmo Crow Search para mitigar ataques de doble gasto."/>
    <s v="Autenticación con Aadhar, ID de votante y huella dactilar en una app móvil."/>
    <s v="No se describen métodos específicos de auditoría; se enfoca en prevención de ataques (double spending)."/>
    <s v="No se reportan pruebas reales, solo simulaciones teóricas."/>
    <x v="2"/>
    <x v="0"/>
  </r>
  <r>
    <s v="Scopus"/>
    <s v="Privacy-Preserving E-Voting System Supporting Score Voting Using Blockchain"/>
    <s v="A. Alshehri, M. Baza, G. Srivastava, W. Rajeh, M. Alrowaily, M. Almusali"/>
    <s v="Describe que blockchain mejora seguridad y descentralización frente a modelos tradicionales; permite elecciones sin terceros y resistencia a manipulación."/>
    <s v="No aborda casos académicos específicos; pruebas en escenarios simulados."/>
    <s v="Usa Ethereum, contratos inteligentes y técnicas como ZKP, ElGamal, dual-ZKP y pruebas de pertenencia para privacidad y validez de score-voting."/>
    <s v="Usa pruebas de conocimiento cero y cifrado ElGamal para mantener privacidad y anonimato mientras verifica autenticidad del rango del voto."/>
    <s v="Método descentralizado de conteo con auto-verificación. Los resultados se obtienen colaborativamente sin revelar información individual."/>
    <s v="Se menciona eficiencia para aplicaciones reales, sin detalle de pruebas reales."/>
    <x v="0"/>
    <x v="1"/>
  </r>
  <r>
    <s v="Scopus"/>
    <s v="Private and Secure Blockchain-Based Mechanism for an Online Voting System"/>
    <s v="S. Durga, E. Daniel, S. Seetha, S. Deepakanmani"/>
    <s v="Comparación con EVM/VVPAT tradicionales en India; destaca ventajas de blockchain en transparencia, trazabilidad y seguridad frente a fraudes."/>
    <s v="No abordado"/>
    <s v="Usa blockchain con contratos inteligentes, Ganache, Solidity, MetaMask. Cada voto es una transacción. Mejora seguridad con claves privadas y sin minería."/>
    <s v="Cada votante recibe clave privada única. Esta actúa como firma digital. Anonimato mediante dirección del votante."/>
    <s v="La inmutabilidad y rastreabilidad del blockchain permiten verificación pública. No se mencionan métodos específicos de auditoría."/>
    <s v="Información insuficiente"/>
    <x v="0"/>
    <x v="1"/>
  </r>
  <r>
    <s v="IEEE"/>
    <s v="Proof of Stake Based Voting System Using Block Chain"/>
    <s v="Dr. R. Menaka, M. Gowthami, S. Hemalatha, B. Jeevananthan, R. Kaviyakeerthana, V. Manoj"/>
    <s v="Sistemas PoS con smart contracts ofrecen mejor escalabilidad, eficiencia energética y seguridad que modelos tradicionales."/>
    <s v="No se aplica en entornos académicos."/>
    <s v="Blockchain con algoritmo de consenso Proof-of-Stake; smart contracts; protege integridad y anonimato."/>
    <s v="Votantes validados con identificador único; tokens y balances garantizan seguridad y anonimato."/>
    <s v="Transacciones registradas inmutablemente; mecanismos de verificación con validadores y PoS."/>
    <s v="No se documentan pruebas a gran escala o en escenarios reales."/>
    <x v="0"/>
    <x v="0"/>
  </r>
  <r>
    <s v="Scopus"/>
    <s v="Proposed Authentication Platform for E-Voting IoT System"/>
    <s v="Ahmed Salman Mohsen, Mohamed Ibrahim Shujaa, Ahmed Bahaaulddin A. Wahhab"/>
    <s v="Blockchain resuelve problemas de privacidad, integridad y verificación frente a sistemas tradicionales."/>
    <s v="No abordado"/>
    <s v="Usa Speck cipher (ligero) y Raspberry Pi para entornos con recursos limitados. Blockchain asegura integridad y resistencia a alteraciones."/>
    <s v="Autenticación por huella digital en punto IoT. El sistema evita votos duplicados y garantiza identidad única."/>
    <s v="No se detallan métodos explícitos de auditoría. Se destaca integridad de datos por estructura blockchain."/>
    <s v="No se presentan pruebas en escenarios reales."/>
    <x v="0"/>
    <x v="1"/>
  </r>
  <r>
    <s v="Scopus"/>
    <s v="ProvotuMN: Decentralized, Mix-Net-based, and Receipt-free Voting System"/>
    <s v="C. Killer, M. Eck, B. Rodrigues, J. von der Assen, R. Staubli, B. Stiller"/>
    <s v="Contrasta blockchain pública (Ethereum) con ledger distribuido permisionado. Se privilegia privacidad, descentralización y resistencia a coacción."/>
    <s v="No aborda contextos académicos. Se enfoca en diseño y validación de arquitectura general para votaciones."/>
    <s v="Usa Distributed Ledger (PoA), ElGamal, Zero-Knowledge Proofs, MixNet, re-encryption, y claves distribuidas para privacidad y seguridad."/>
    <s v="Autenticación con claves criptográficas distribuidas y MixNet. Asegura receipt-freeness y resistencia a coacción."/>
    <s v="Sistema E2E verificable con NIZKP, pruebas de descifrado y re-encriptación públicas. Almacén inmutable de votos en ledger."/>
    <s v="Evaluación experimental indica escalabilidad para votaciones a gran escala. No pruebas en entornos reales documentadas."/>
    <x v="0"/>
    <x v="2"/>
  </r>
  <r>
    <s v="Scopus"/>
    <s v="PSWS: A Private Support-Weighted Sum Protocol for Blockchain-Based E-Voting Systems"/>
    <s v="Chenyu Deng"/>
    <s v="Mejora la privacidad y evita el fraude mediante cifrado homomórfico y agregación de votos sin revelar información individual."/>
    <s v="No se menciona implementación en entornos académicos o universitarios."/>
    <s v="Utiliza cifrado homomórfico BGN, blockchain y un esquema de suma ponderada cifrada; aborda seguridad, privacidad y verificación mediante análisis formal."/>
    <s v="El sistema separa los servidores de cifrado y descifrado; la autenticación no se detalla explícitamente pero se asegura la privacidad del votante mediante criptografía."/>
    <s v="El protocolo garantiza verificación del recuento mediante agregación de datos cifrados y posterior descifrado por servidor confiable."/>
    <s v="Simulaciones computacionales para validar eficiencia; sin pruebas reales reportadas."/>
    <x v="2"/>
    <x v="0"/>
  </r>
  <r>
    <s v="Scopus"/>
    <s v="PUPVOTE: Blockchain-Based Voting System Using NEAR Protocol"/>
    <s v="Lloyd Mar J. Dela Torre, Renz Vincent M. Mengoy, Rowin Edward E. Quindoza, Nathalie Jane S. Tamondong, Orland D. Tubola"/>
    <s v="Comparado con sistemas tradicionales, mejora seguridad, transparencia y confianza mediante inmutabilidad, almacenamiento descentralizado y visibilidad de transacciones mediante exploradores blockchain."/>
    <s v="Sí, aplicado en elecciones estudiantiles en la Universidad Politécnica de Filipinas. Los resultados mostraron buena aceptación y cumplimiento con ISO 25010."/>
    <s v="Utiliza NEAR Protocol (Proof-of-Stake). Implementa smart contracts, sharding, y almacenamiento distribuido. Se asegura anonimato mediante claves únicas y OTP."/>
    <s v="Usa identificación única y contraseña de un solo uso (OTP). Balancea autenticación y anonimato sin registrar nombres reales."/>
    <s v="Validación de transacciones vía blockchain explorer y mecanismos automáticos de validación mediante contratos inteligentes."/>
    <s v="Validado en simulación universitaria con retroalimentación de usuarios."/>
    <x v="2"/>
    <x v="2"/>
  </r>
  <r>
    <s v="Scopus"/>
    <s v="PVPBC: Privacy and Verifiability Preserving E-Voting Based on Permissioned Blockchain"/>
    <s v="Muntadher Sallal, Ruairí de Fréin, Ali Malik"/>
    <s v="Combina privacidad y verificabilidad de forma simultánea, usando una red blockchain permisada y el protocolo Selene para generar confianza y transparencia."/>
    <s v="No aborda implementaciones específicas en contextos académicos o universitarios."/>
    <s v="Implementa una blockchain permisada, smart contracts, y el protocolo Selene con tracking numbers; aborda privacidad, anonimato y verificabilidad."/>
    <s v="Emplea autenticación con anonimato revocable a través de smart contracts y terceros de confianza; asegura equilibrio entre identidad y privacidad."/>
    <s v="Provee verificabilidad end-to-end (individual y universal) mediante Selene; permite que votantes verifiquen sus votos en el blockchain."/>
    <s v="Evaluaciones numéricas sobre latencia y escalabilidad, sin pruebas reales."/>
    <x v="2"/>
    <x v="1"/>
  </r>
  <r>
    <s v="Scopus"/>
    <s v="Reliable Block chain-Based Digital System of Voting"/>
    <s v="Dr. Aasheesh Raizada, Bhanu Sharma"/>
    <s v="Plantea mayor robustez, transparencia, seguridad criptográfica y resistencia a ataques en comparación con sistemas tradicionales."/>
    <s v="No abordado específicamente en contexto académico o universitario."/>
    <s v="Utiliza Multichain. Describe nodos, bloques, mineros y consenso, destacando distribución, criptografía y privacidad."/>
    <s v="Menciona privacidad y anonimato como principios clave, pero no especifica técnicas de autenticación."/>
    <s v="Ofrece verificación end-to-end y trazabilidad a través de hashing, aunque no especifica auditoría externa."/>
    <s v="Sistema teórico con propuesta de implementación, sin validación en pruebas reales."/>
    <x v="0"/>
    <x v="1"/>
  </r>
  <r>
    <s v="Scopus"/>
    <s v="Research on E-voting Based on Blockchain"/>
    <s v="Chenqing Tsai, Kai Song"/>
    <s v="Expone ventajas de seguridad, descentralización y transparencia del blockchain frente a vulnerabilidades de sistemas electrónicos actuales."/>
    <s v="No abordado específicamente en entornos académicos."/>
    <s v="Utiliza PFBT y POW como mecanismos de consenso. También SHA-256, ECDSA y firmas ciegas para abordar seguridad y anonimato."/>
    <s v="Autenticación basada en criptografía de clave pública y firma ciega. Permite identificación segura sin revelar identidad."/>
    <s v="Propone uso de pruebas de conocimiento cero, contratos inteligentes y firmas múltiples para verificación y auditoría."/>
    <s v="Sistema propuesto con base teórica, no validado en entorno real."/>
    <x v="0"/>
    <x v="1"/>
  </r>
  <r>
    <s v="Scopus"/>
    <s v="Retrieval of Data from the Database of a BCT-Voting System"/>
    <s v="Jacob Wolmer, Avimanyou Vatsa, Dylan Weiss"/>
    <s v="Propone un sistema basado en Ethereum con énfasis en transparencia, auditoría y confianza. Aborda limitaciones de los sistemas tradicionales en transparencia y seguridad."/>
    <s v="No se evidencia aplicación en contextos universitarios reales. El sistema ha sido desplegado pero no probado empíricamente."/>
    <s v="Utiliza red Ethereum y contratos inteligentes en Solidity. Aborda privacidad con identidades anónimas y verifica votos con Web3.js."/>
    <s v="La autenticación se basa en la identidad en Ethereum, sin vinculación directa con datos personales. El sistema mantiene anonimato mediante claves públicas."/>
    <s v="Utiliza consultas con EQL y Web3.js para auditoría pública de votos, historial, duplicados y fraude."/>
    <s v="Validación en entorno real no abordada; propuesta conceptual sin pruebas reales descritas."/>
    <x v="0"/>
    <x v="2"/>
  </r>
  <r>
    <s v="Scopus"/>
    <s v="Revolutionizing College Elections with a Secure Blockchain Voting Solution"/>
    <s v="Mamta Bhamare, Kumari Shipra, Pradnya Kulkarni, Saurabh Wani, Abhiraj Mhetre, Vighnesh Pai"/>
    <s v="Comparación explícita con sistemas tradicionales destaca mejoras en privacidad, transparencia y reducción de fraude."/>
    <s v="Sí se aplicó a elecciones universitarias (contexto académico). Enfocado en mejorar procesos en campus universitarios."/>
    <s v="Red Ethereum con contratos inteligentes, MetaMask, Ganache. Uso de OTP, PRN institucional y validación por Ether transacción."/>
    <s v="Autenticación con PRN institucional más OTP. Voto se considera válido tras ejecución de contrato inteligente y transacción Ether."/>
    <s v="Resultados inalterables presentados gráficamente. Verificación automática por blockchain tras cada voto."/>
    <s v="Sistema implementado en elecciones universitarias, lo que constituye una prueba real en contexto académico."/>
    <x v="1"/>
    <x v="1"/>
  </r>
  <r>
    <s v="Scopus"/>
    <s v="Revolutionizing Democracy: Leveraging Blockchain for Secure and Transparent Online Voting"/>
    <s v="Soumya Ranjan Padhiary, Sivananda Sahu, Arvind Kumar Samant, Mamatarani Das, Jasobanta Sahoo"/>
    <s v="Se destaca que blockchain mejora accesibilidad, transparencia y seguridad, superando limitaciones de métodos tradicionales."/>
    <s v="No se reportan aplicaciones específicas en contextos académicos."/>
    <s v="Utiliza red Ethereum con contratos inteligentes y OTP. Plantea un enfoque escalable con énfasis en transparencia y modularidad."/>
    <s v="Autenticación con dirección Ethereum y OTP enviado por correo. Seguridad reforzada sin comprometer privacidad."/>
    <s v="Auditoría asegurada por contratos inteligentes y registro inmutable. Resultados visibles y validados en la plataforma."/>
    <s v="Se propone implementación futura en India; no se describe prueba real completa."/>
    <x v="0"/>
    <x v="0"/>
  </r>
  <r>
    <s v="IEEE"/>
    <s v="Revolutionizing Democratic Engagement: Block chain Based E-Voting System with Enhanced Biometric Security"/>
    <s v="Información insuficiente"/>
    <s v="Comparado con los sistemas tradicionales, el sistema propuesto es transparente, a prueba de manipulaciones y mejora la participación gracias al uso de Blockchain (Ethereum) y autenticación biométrica."/>
    <s v="No se reporta aplicación en contextos académicos o universitarios."/>
    <s v="Usa red Ethereum, contratos inteligentes en Solidity y autenticación facial. Se aborda el anonimato mediante direcciones blockchain únicas y OTP."/>
    <s v="Autenticación mediante reconocimiento facial y OTP enviado por correo electrónico, equilibrando identidad y anonimato."/>
    <s v="El sistema garantiza integridad a través de contratos inteligentes que registran votos inmutables en la cadena de bloques. No se detallan auditorías adicionales."/>
    <s v="No se presentan pruebas de escalabilidad en entornos reales."/>
    <x v="0"/>
    <x v="3"/>
  </r>
  <r>
    <s v="Scopus"/>
    <s v="Revolutionizing Indian Elections: Introducing Blockchain to Ballot Based Voting"/>
    <s v="S. P. Sathya, S. S. M. Safwan, T. A. Archuthan, S. Yogeshwar"/>
    <s v="Propone mejoras sustanciales en transparencia, seguridad, y confianza frente a métodos tradicionales mediante el uso de blockchain, ECDSA y SHA-256."/>
    <s v="No se menciona aplicación específica en contextos académicos o universitarios."/>
    <s v="Emplea red blockchain no especificada con ECDSA y SHA-256. Maneja desafíos mediante criptografía, hashing y verificación de integridad."/>
    <s v="Autenticación mediante ECDSA con claves públicas y privadas generadas para votantes y candidatos. Mantiene equilibrio entre identidad y anonimato."/>
    <s v="La cadena permite auditoría abierta y pública de los votos. Seguridad reforzada por la naturaleza inmutable del blockchain."/>
    <s v="No se presentan pruebas en escenarios reales; se trata de un diseño conceptual."/>
    <x v="0"/>
    <x v="0"/>
  </r>
  <r>
    <s v="Scopus"/>
    <s v="Revolutionizing Voting: Blockchain-Powered E-Voting with Solana"/>
    <s v="Ajay Chavan, Sahil Rathod, Archana Jadhav, Raj Bhende, Siddhant Chandre, Dipali Patil"/>
    <s v="Aborda problemas de centralización y destaca seguridad y transparencia del sistema propuesto frente a sistemas tradicionales."/>
    <s v="No se identifica aplicación concreta en universidades u otros contextos académicos."/>
    <s v="Utiliza Solana y Proof of History (PoH). Enfatiza descentralización, eficiencia y resistencia a DDoS."/>
    <s v="Utiliza claves privadas, datos biométricos y Aadhar virtual para autenticar sin comprometer privacidad."/>
    <s v="Mecanismos criptográficos y hash SHA para integridad de datos. Se destacan medidas anti-fraude."/>
    <s v="Propuesta conceptual sin pruebas empíricas en el mundo real."/>
    <x v="0"/>
    <x v="0"/>
  </r>
  <r>
    <s v="ACM"/>
    <s v="Russian Federal Remote E-voting Scheme of 2021 – Protocol Description and Analysis"/>
    <s v="Jelizaveta Vakarjuk, Nikita Snetkov, Jan Willemson"/>
    <s v="Usa blockchain público, firmas ciegas, y encriptación ElGamal para mejorar seguridad y transparencia; sin embargo, presenta debilidades en autenticación."/>
    <s v="Aplicado en elecciones parlamentarias reales en Rusia en 2021."/>
    <s v="Implementa blockchain con ElGamal, pruebas Chaum-Pedersen, firmas GOST, y Shamir Secret Sharing; enfrenta retos en privacidad debido a trazabilidad potencial."/>
    <s v="Autenticación mediante portal estatal (gosuslugi.ru) y blind signature; existen preocupaciones sobre coerción y resistencia al vínculo identidad-voto."/>
    <s v="Auditoría pública y por observadores internos; se verifican firmas, compromisos y unicidad de votos mediante blockchain."/>
    <s v="Aplicado en elecciones reales, pero con deficiencias en verificación del voto individual y sin garantía de auditabilidad por el votante."/>
    <x v="1"/>
    <x v="2"/>
  </r>
  <r>
    <s v="Scopus"/>
    <s v="S3Voting: A Blockchain Sharding Based E-Voting Approach With Security and Scalability"/>
    <s v="Meiqi Li, Kaiping Xue, Xinyi Luo, Wentuo Sun, David S. L. Wei, Qibin Sun, Jun Lu"/>
    <s v="Comparado con sistemas tradicionales y electrónicos, S3Voting mejora significativamente la transparencia, seguridad y confianza mediante blockchain y sharding, resolviendo problemas de escalabilidad y vulnerabilidades de privacidad."/>
    <s v="No abordado explícitamente en contextos académicos o universitarios."/>
    <s v="Utiliza blockchain con particionamiento (sharding), firmas de anillo de un solo uso, pruebas de conocimiento cero (ZKP), y rompecabezas homomórficos con límite de tiempo (HTLP). Estas técnicas aseguran privacidad, verificabilidad y resistencia a fallos."/>
    <s v="Implementa firmas de anillo de un solo uso para autenticación anónima, manteniendo la identidad privada sin sacrificar la verificación."/>
    <s v="Emplea ZKP para validación de boletas bien formadas, y HTLP para asegurar que las boletas no sean reveladas antes del tiempo debido, mejorando la auditabilidad."/>
    <s v="Sí. Pruebas experimentales muestran mejoras en rendimiento y reducción del tiempo de procesamiento en comparación con otras soluciones existentes."/>
    <x v="2"/>
    <x v="0"/>
  </r>
  <r>
    <s v="Scopus"/>
    <s v="Sancus: an Anonymous and Trustworthy Blockchain-based Electronic Voting Architecture"/>
    <s v="Michele Scarlato, Reza Tourani, Moongu Jeon"/>
    <s v="Plantea mejoras significativas frente a sistemas tradicionales en seguridad, transparencia y anonimato mediante contratos inteligentes, privacidad diferencial y pruebas de conocimiento cero."/>
    <s v="Información insuficiente"/>
    <s v="Uso de blockchain Ethereum, contratos inteligentes y zk-SNARKs; aborda anonimato, integridad, privacidad y resistencia al doble voto."/>
    <s v="Autenticación mediante pruebas de conocimiento cero, centradas en preservar el anonimato sin revelar identidad."/>
    <s v="Verificación distribuida mediante contratos inteligentes y registros inmutables en blockchain; auditoría sin comprometer privacidad."/>
    <s v="Evaluado experimentalmente, demuestra eficiencia y escalabilidad frente a otras soluciones blockchain."/>
    <x v="2"/>
    <x v="2"/>
  </r>
  <r>
    <s v="Scopus"/>
    <s v="SBvote: Scalable Self-Tallying Blockchain-Based Voting"/>
    <s v="Stančíková I.; Homoliak I."/>
    <s v="Comparado con sistemas previos, mejora la seguridad y transparencia gracias al auto-recuento y verificación descentralizada."/>
    <s v="No se reportan aplicaciones en entornos académicos."/>
    <s v="Implementado sobre Ethereum con criptografía elíptica y hashes SHA-256; usa pruebas de conocimiento cero para privacidad."/>
    <s v="Utiliza clave pública como identificador, pruebas de conocimiento cero y votación ciega para preservar el anonimato."/>
    <s v="Auto-recuento como mecanismo de verificación; diseño auditado para detectar intentos de manipulación."/>
    <s v="Validación en testbed pequeña; pruebas reales a gran escala aún en desarrollo."/>
    <x v="2"/>
    <x v="1"/>
  </r>
  <r>
    <s v="Scopus"/>
    <s v="Scalability Evaluation of zk-SNARK Authentication in Blockchain-Based E-Voting"/>
    <s v="Arya Wicaksana, Moeljono Widjaja, Matthew Marcellino"/>
    <s v="Afirma que zk-SNARK mejora la seguridad y privacidad frente a métodos tradicionales, aunque presenta desafíos de escalabilidad."/>
    <s v="No abordado"/>
    <s v="Uso de zk-SNARK en Ethereum (ECDSA), combinando autenticación on-chain y off-chain. Problemas de escalabilidad evidenciados en pruebas."/>
    <s v="zk-SNARK permite verificar identidad sin revelar datos personales, eliminando autenticación por contraseña."/>
    <s v="Verificación de certificados de identidad dentro del contrato inteligente, centrado en la integridad del proceso de autenticación."/>
    <s v="Pruebas en testbed con millones de votantes simulados, útil para evaluación de escalabilidad."/>
    <x v="2"/>
    <x v="0"/>
  </r>
  <r>
    <s v="Scopus"/>
    <s v="Scalability of Blockchain based E-voting system using Multiobjective Genetic Algorithm with Sharding"/>
    <s v="Hemlata Kohad, Sunil Kumar, Asha Ambhaikar"/>
    <s v="Señala que los sistemas blockchain ofrecen mayor transparencia, seguridad e integridad frente a sistemas previos."/>
    <s v="No abordado"/>
    <s v="Uso de sidechains y sharding mediante algoritmos genéticos multiobjetivo; solución propuesta para mejorar escalabilidad y desempeño."/>
    <s v="Información insuficiente"/>
    <s v="Información insuficiente"/>
    <s v="Evaluación experimental con métricas de eficiencia, no pruebas en elecciones reales."/>
    <x v="2"/>
    <x v="2"/>
  </r>
  <r>
    <s v="Scopus"/>
    <s v="Secure and Immutable Blockchain-Based E-Voting for Efficient Overseas e-Voting"/>
    <s v="Diren D Bharwani, Pai Chet Ng, Purnima Murali Mohan"/>
    <s v="Comparado con métodos tradicionales y digitales, mejora significativamente seguridad, transparencia y escalabilidad."/>
    <s v="No abordado explícitamente en contexto académico."/>
    <s v="Basado en Hyperledger Fabric con RAFT, cifrado homomórfico Paillier; escalabilidad mediante arquitectura serverless y AWS."/>
    <s v="Validación de identidad mediante mecanismos integrados en Hyperledger y cifrado Paillier para preservar anonimato."/>
    <s v="Auditoría posible gracias a inmutabilidad del ledger y trazabilidad completa con verificación criptográfica."/>
    <s v="Resultados de pruebas PoC indican mejoras en velocidad de procesamiento y costos, pero no hay pruebas a gran escala."/>
    <x v="2"/>
    <x v="0"/>
  </r>
  <r>
    <s v="Scopus"/>
    <s v="Secure Blockchain E-Voting System Using Speck Cipher"/>
    <s v="Ahmed Salman Mohsen, Mohamed Ibrahim Shujaa, Ahmed Bahaaulddin"/>
    <s v="Comparación explícita con sistemas tradicionales, destacando mejoras en seguridad, integridad, transparencia y descentralización."/>
    <s v="Aplicación simulada en escenarios genéricos, sin foco académico."/>
    <s v="Implementa blockchain privada con algoritmo Speck Cipher; enfatiza en la resistencia a ataques de fuerza bruta y privacidad de datos."/>
    <s v="Autenticación mediante sistema de huellas digitales; alta precisión, equilibrando identidad y anonimato."/>
    <s v="Incluye verificación criptográfica con hash y cifrado; seguridad en la cadena de bloques."/>
    <s v="Resultados preliminares de PoC muestran mejoras, sin validación a gran escala aún."/>
    <x v="2"/>
    <x v="1"/>
  </r>
  <r>
    <s v="Scopus"/>
    <s v="Secure Blockchain-Based Electronic Voting Mechanism"/>
    <s v="Pin-Chang Su, Tai-Chang Su"/>
    <s v="Ventajas frente a papel y sistemas electrónicos: seguridad, descentralización, confianza y eficiencia."/>
    <s v="No aborda aplicaciones en universidades; pruebas son a nivel conceptual."/>
    <s v="Ethereum privado, smart contracts, signcryption ciega ECC, mecanismo de auto-certificación."/>
    <s v="Autenticación mediante certificados auto-firmados y claves ECC; protege identidad y anonimato."/>
    <s v="Verificación de firmas y BAN-Logic para análisis formal de seguridad."/>
    <s v="No se presentan pruebas en escenarios del mundo real, solo pruebas de laboratorio."/>
    <x v="2"/>
    <x v="1"/>
  </r>
  <r>
    <s v="Scopus"/>
    <s v="Secure Electronic Polling Process Utilizing Smart Contracts"/>
    <s v="Chhaya Dubey, Dharmendra Kumar, Ashutosh Kumar Singh, Vijay Kumar Dwivedi"/>
    <s v="Comparativa explícita entre sistemas tradicionales, electrónicos y blockchain; ventajas en transparencia y seguridad."/>
    <s v="Menciona potencial uso en instituciones, pero sin implementación específica universitaria."/>
    <s v="Ethereum, Solidity, Ganache, Metamask; blockchain pública con smart contracts."/>
    <s v="Registro digital básico; se infiere anonimato por descentralización."/>
    <s v="Verificación descentralizada, trazabilidad del voto, integridad garantizada por blockchain."/>
    <s v="No se menciona validación en escenarios reales."/>
    <x v="0"/>
    <x v="1"/>
  </r>
  <r>
    <s v="Scopus"/>
    <s v="Secure Electronic Voting (E-voting) System Based on Blockchain on Various Platforms"/>
    <s v="K. Varaprasada Rao, Sandeep Kumar Panda"/>
    <s v="Mejoras en seguridad, eliminación de intermediarios y privacidad frente a métodos tradicionales."/>
    <s v="No se aplica en contextos académicos; enfoque generalizado."/>
    <s v="Hyperledger Fabric, SLRS, tecnología Paillier; blockchain permisionada."/>
    <s v="Autenticación por ID/email, SLRS preserva anonimato y verifica identidad."/>
    <s v="Auditoría automatizada, verificación cruzada con SLRS, sin administrador confiable."/>
    <s v="No se presentan pruebas en escenarios reales."/>
    <x v="0"/>
    <x v="1"/>
  </r>
  <r>
    <s v="Scopus"/>
    <s v="Secure E-Voting System"/>
    <s v="Austin Mathew, Hrushikesh Satam, Saumya Tiwari, Sudhanshu Thorve, Arti Sawant"/>
    <s v="Comparado con sistemas tradicionales, el sistema asegura mayor transparencia y confianza mediante blockchain y elimina autoridad centralizada."/>
    <s v="No abordado en contextos académicos o universitarios."/>
    <s v="Usa blockchain Ethereum; aborda anonimato mediante criptografía, seguridad con validación OTP y verificación en blockchain."/>
    <s v="Autenticación vía correo electrónico con OTP; se menciona validación con Aadhar pero no profundiza en equilibrio identidad-anonimato."/>
    <s v="Ofrece trazabilidad de auditoría mediante blockchain; se asegura integridad mediante consenso y registro inmutable."/>
    <s v="No se describen pruebas de campo."/>
    <x v="0"/>
    <x v="1"/>
  </r>
  <r>
    <s v="Scopus"/>
    <s v="Secure E-Voting System Using Blockchain Based on Solidity Technology"/>
    <s v="K. Vijayakumar, T. Sriramasivam, G. Vigneshkumar, G. Senthil Kumar, T. S. Shiny Angel, N. Snehalatha"/>
    <s v="Soluciona problemas de manipulación y falta de transparencia en sistemas actuales."/>
    <s v="No se reporta uso en universidades; se orienta a votaciones generales."/>
    <s v="Ethereum, Solidity, smart contracts, sistema de votos digitales con hash y commit."/>
    <s v="Tokens de elegibilidad y claves públicas/privadas; protección de identidad y trazabilidad balanceadas."/>
    <s v="Voto con hash y visibilidad del resultado al votante; auditoría integrada al sistema."/>
    <s v="Sin validación en escenarios reales."/>
    <x v="0"/>
    <x v="2"/>
  </r>
  <r>
    <s v="Scopus"/>
    <s v="Secure Routing E-voting Protocol based on Wireless Sensor Network Platform with Block chain"/>
    <s v="Mohanaprakash T A, Ranganayaki V.C, M.S Minu, Durga Devi A, Cinthuja K"/>
    <s v="Propone un sistema descentralizado con blockchain y WSN para mayor seguridad y transparencia, eliminando cuerpo central."/>
    <s v="No se menciona aplicación en contextos universitarios o académicos."/>
    <s v="Blockchain híbrido sobre plataforma WSN, con mecanismos de consenso y verificación; aborda anonimato, seguridad y verificación."/>
    <s v="Utiliza autenticación biométrica y mecanismos de verificación basados en WSN; se menciona integración multimodal."/>
    <s v="Garantiza verificación con trazabilidad completa y sin intervención de terceros."/>
    <s v="No se mencionan pruebas prácticas reales."/>
    <x v="0"/>
    <x v="0"/>
  </r>
  <r>
    <s v="Scopus"/>
    <s v="Secure voting system based on blockchain and threshold cryptography"/>
    <s v="Guangfu Wu, Wangqin Wang, Kaisheng Yang"/>
    <s v="Sistema más eficiente y transparente que otros modelos tradicionales; reduce centralización en autoridad de firma y conteo."/>
    <s v="No se reportan aplicaciones en contextos académicos o universitarios."/>
    <s v="Blockchain con contratos inteligentes sobre criptografía de curva elíptica; técnicas de umbral y sin autoridad central."/>
    <s v="Autenticación descentralizada mediante claves compartidas; protege anonimato con firmas ciegas."/>
    <s v="Auditoría mediante blockchain como tablero de anuncios; verificación con umbrales criptográficos y pruebas de conocimiento cero."/>
    <s v="Resultados experimentales sobre prototipo; no prueba en campo."/>
    <x v="2"/>
    <x v="1"/>
  </r>
  <r>
    <s v="Scopus"/>
    <s v="Secure Voting Website Using Ethereum and Smart Contracts"/>
    <s v="Abhay Singh, Ankush Ganesh, Rutuja Rajendra Patil, Sumit Kumar, Ruchi Rani, Sanjeev Kumar Pippal"/>
    <s v="Se mejora transparencia y seguridad frente a sistemas tradicionales; asegura registros inviolables mediante blockchain."/>
    <s v="No se especifican contextos académicos/universitarios; enfoque general."/>
    <s v="Ethereum con contratos inteligentes; integra reconocimiento facial con IA para autenticación y seguridad."/>
    <s v="Autenticación mediante IA y reconocimiento facial, equilibrio entre identidad y anonimato no detallado."/>
    <s v="Auditoría distribuida y validación en blockchain en tiempo real."/>
    <s v="Simulación en entorno optimizado, sin pruebas reales."/>
    <x v="2"/>
    <x v="1"/>
  </r>
  <r>
    <s v="Scopus"/>
    <s v="Secured and Decentralized System for e-voting with Hybrid Cryptography and Blockchain"/>
    <s v="Vivek M, Anusuya K V"/>
    <s v="Alta seguridad y confidencialidad frente a sistemas convencionales; uso de criptografía híbrida y blockchain descentralizada."/>
    <s v="No se especifica aplicación en universidades; uso generalizado."/>
    <s v="Arquitectura descentralizada con blockchain y criptografía híbrida (AES, Blowfish); anonimato garantizado en capas."/>
    <s v="Incluye autenticación mediante técnicas biométricas y seguridad por capas."/>
    <s v="Auditoría reforzada con blockchain; prevención contra escaneo y trazado de red."/>
    <s v="Pruebas de simulación y estrés, no en escenarios reales."/>
    <x v="2"/>
    <x v="0"/>
  </r>
  <r>
    <s v="Scopus"/>
    <s v="Secured and Transparent Voting System using Blockchain Technology"/>
    <s v="Sujata Khairkar, Atharv Yeole, Asmita Pawar, Sakshi Londhe, Santosh Warpe"/>
    <s v="Se compara con sistemas tradicionales destacando mayor transparencia, descentralización y resistencia a manipulación gracias a la inmutabilidad de los datos en blockchain."/>
    <s v="No abordado en contexto académico/universitario, se enfoca en elecciones corporativas."/>
    <s v="Uso de Ethereum, Metamask, Ganache, Truffle. Se aborda la seguridad con hashes, consenso y contratos inteligentes."/>
    <s v="Autenticación mediante validación de Metamask ID por parte del administrador."/>
    <s v="Verificación mediante el consenso de nodos y registro inmutable de las transacciones."/>
    <s v="No se describe validación real en campo."/>
    <x v="0"/>
    <x v="1"/>
  </r>
  <r>
    <s v="Scopus"/>
    <s v="Secured Electronic voting system using Blockchain Technology"/>
    <s v="S. Gnanapriya, M. Ram Eshwar, C. G. Shrikhiran, J. Vijay Chandar, V. Nandhakumar"/>
    <s v="Destaca que Ethereum ofrece una solución transparente, segura y confiable frente a métodos electrónicos actuales propensos a ataques y fraude."/>
    <s v="Menciona estudiantes en la Universidad de Seattle creando sistemas, pero sin evaluación de resultados."/>
    <s v="Ethereum con contratos inteligentes, abordando desafíos como transparencia, resistencia a DDoS y privacidad."/>
    <s v="No se detallan métodos específicos, se alude al uso de monederos Ethereum y dispositivos móviles."/>
    <s v="Auditabilidad a través de registros inmutables en blockchain. Se menciona también separación de cadenas para validación."/>
    <s v="No se mencionan pruebas reales ni implementación a gran escala; se enfoca en potencial y desafíos conceptuales."/>
    <x v="0"/>
    <x v="1"/>
  </r>
  <r>
    <s v="Scopus"/>
    <s v="Secured Electronic Voting System with Appropriate Authentication using Blockchain"/>
    <s v="Dr. P. Kaladevi, Shreemathi R N, Sanjhey Hariram SA, Muhammed Afzal K"/>
    <s v="Aborda mayor transparencia, resistencia a alteración y control descentralizado frente a sistemas convencionales."/>
    <s v="No se describen implementaciones en entornos académicos."/>
    <s v="Uso de blockchain (sin especificar red), CNN para reconocimiento facial y OTP por correo. Aborda seguridad, anonimato y verificación."/>
    <s v="Autenticación doble: reconocimiento facial (CNN) + verificación OTP por correo."/>
    <s v="Verificación por hashing, contratos inteligentes y registros inmutables."/>
    <s v="Mencionadas pruebas teóricas, no casos reales"/>
    <x v="0"/>
    <x v="1"/>
  </r>
  <r>
    <s v="Scopus"/>
    <s v="Secured Electronic Voting Using Ethereum Blockchain Technology"/>
    <s v="Balamanikandan A, Venkataramana N, Thirumalesu Kudithi, Ankala Satya Prabha, Venkatachalam K, Ashokkumar N"/>
    <s v="Se enfatiza mayor seguridad, transparencia y eficiencia frente a sistemas tradicionales centralizados."/>
    <s v="No se mencionan aplicaciones universitarias específicas."/>
    <s v="Ethereum, PoW, contratos inteligentes, uso de OpenCV y aprendizaje automático para evitar fraudes."/>
    <s v="Autenticación basada en reconocimiento facial y tokens de votación; opción presencial para quienes no tienen acceso digital."/>
    <s v="Verificación por hash y blockchain distribuida. Acceso público a resultados en tiempo real."/>
    <s v="Menciona pruebas con prototipos, pero no en escenarios reales a gran escala."/>
    <x v="0"/>
    <x v="0"/>
  </r>
  <r>
    <s v="Scopus"/>
    <s v="Secured E-Voting System Implementation Using Block-Chain Network"/>
    <s v="Rajendra Prasad P, Roshan Zameer Ahmed"/>
    <s v="Contrasta con sistemas tradicionales y destaca mayor privacidad, integridad y resistencia a manipulaciones."/>
    <s v="No hay evidencia de implementación en contextos académicos."/>
    <s v="Ethereum, contratos inteligentes, criptografía de curva elíptica, blind signature, ring signature."/>
    <s v="Autenticación con firma digital, validación por ECC y MEVM."/>
    <s v="Verificación criptográfica, votación con clave pública/privada y sin terceros de confianza."/>
    <s v="Discusión sobre aplicación en ciudades inteligentes; sin pruebas empíricas detalladas."/>
    <x v="0"/>
    <x v="1"/>
  </r>
  <r>
    <s v="Scopus"/>
    <s v="Secured e-Voting System Leveraging Blockchain Technology"/>
    <s v="Elizabeth Nathania Witanto"/>
    <s v="El sistema propuesto supera problemas como fraude de identidad, doble votación y manipulación de resultados mediante blockchain y contratos inteligentes."/>
    <s v="No se reportan aplicaciones específicas en contextos académicos."/>
    <s v="Desarrollado en Node.js con Ethereum y Hardhat. Usa contratos inteligentes en Solidity y firma digital con verificación de nonce."/>
    <s v="Autenticación multifactor basada en dirección blockchain, contraseña y firma digital. Se protege la identidad sin revelar datos sensibles en blockchain."/>
    <s v="Verificación mediante contratos inteligentes y registros inmutables. Se previene doble votación y se valida autenticidad."/>
    <s v="Validado a nivel de implementación, sin pruebas en entornos del mundo real."/>
    <x v="0"/>
    <x v="0"/>
  </r>
  <r>
    <s v="Scopus"/>
    <s v="Secured E-voting System Through Blockchain Technology"/>
    <s v="Nisarg Dave, Neev Shah, Paritosh Joshi, Kaushal Shah"/>
    <s v="Se destaca que blockchain ofrece mayor seguridad y transparencia que los sistemas tradicionales, ayudando a mitigar manipulación de votos y mejorando la confianza del votante."/>
    <s v="Se menciona su potencial para contextos como universidades, pero no se reportan aplicaciones académicas reales ni resultados medidos."/>
    <s v="Uso de Ethereum (blockchain pública), smart contracts en Solidity, conexión vía Infura y Web3j, base de datos Firebase. Se emplea Ropsten Testnet y MetaMask."/>
    <s v="Autenticación mediante dirección de wallet y fase de pre-registro; no se profundiza en el equilibrio entre identidad y anonimato."/>
    <s v="Se almacenan votos en blockchain, garantizando integridad; no se menciona un mecanismo formal de auditoría."/>
    <s v="Validado en entorno de prueba (Ropsten); sin pruebas en escenarios reales o escalabilidad a gran escala."/>
    <x v="0"/>
    <x v="2"/>
  </r>
  <r>
    <s v="Scopus"/>
    <s v="Secured Voting System based on Blockchain"/>
    <s v="B. Yamini, J. Jean Justus, K. Renuka, M. Nalini, M. Anuradha, Chitra Devi D"/>
    <s v="El sistema e-Vote con blockchain mejora privacidad, transparencia y seguridad frente a sistemas tradicionales. Reduce riesgos como DoS y DDoS."/>
    <s v="No se presentan casos de implementación en universidades o entornos académicos."/>
    <s v="Uso de blockchain pública Ethereum, con funciones criptográficas como hashing y encriptación homomórfica. Se menciona modelo de consenso, pero sin especificar detalle."/>
    <s v="Autenticación mediante OTP, teléfono y correo. Se equilibra con anonimato mediante hashing y encriptación."/>
    <s v="Verificación post-voto mediante código único. Auditoría simplificada a través de trazabilidad del voto."/>
    <s v="Pruebas en entorno de test Ropsten; no despliegue real"/>
    <x v="2"/>
    <x v="1"/>
  </r>
  <r>
    <s v="Scopus"/>
    <s v="Securing Democracy: Implementing a Blockchain-Based E-Voting System in Libya"/>
    <s v="Ziyad Salem, Sarra Elrabiei"/>
    <s v="El sistema propuesto basado en blockchain con PoW garantiza transparencia, seguridad y confianza frente a sistemas tradicionales basados en papel y electrónicos, mitigando fraude y manipulación."/>
    <s v="No abordado. Aunque se centra en Libia, no hay aplicación explícita en contextos académicos o universitarios."/>
    <s v="Implementación basada en blockchain pública con algoritmo de consenso PoW. El sistema aborda seguridad mediante descentralización y criptografía, permitiendo trazabilidad y resistencia a manipulaciones."/>
    <s v="Información insuficiente. Se menciona que los votantes pueden rastrear su voto, pero no se detalla cómo se autentican ni cómo se equilibra identidad y anonimato."/>
    <s v="Verificación a través de trazabilidad del voto y características de inmutabilidad del blockchain. No se detalla un mecanismo de auditoría externo o independiente."/>
    <s v="Información insuficiente. No se reportan pruebas piloto ni validaciones en escenarios reales."/>
    <x v="0"/>
    <x v="0"/>
  </r>
  <r>
    <s v="Scopus"/>
    <s v="Securing E-Voting using Hyperledger Fabric: A Permissioned Blockchain Approach"/>
    <s v="Chirag Jain, Luv Gupta, Manav Ranawat, Varsha Hole"/>
    <s v="Se expone que el sistema propuesto basado en Hyperledger mejora la transparencia, anonimato y seguridad en comparación con sistemas tradicionales y EVMs centralizados."/>
    <s v="No abordado. No se reportan aplicaciones en contextos académicos o universitarios."/>
    <s v="Se utiliza Hyperledger Fabric (blockchain permissioned) con certificados X.509, cifrado asimétrico, hashing, y sin minería. Utiliza algoritmo RAFT para consenso. Enfocado en modularidad y escalabilidad."/>
    <s v="Método basado en certificados X.509 y validación de identidad previa. Se almacena la identidad de forma cifrada y se utiliza hashing para anonimato."/>
    <s v="Verificación individual por parte del votante a través de hash asignado a su voto. Resultados auditables por administradores con acceso a los datos, sin visualizar el contenido de los votos."/>
    <s v="No se presentan pruebas piloto ni validación en escenarios reales. Se detalla la arquitectura y fases del sistema, pero no su despliegue."/>
    <x v="0"/>
    <x v="1"/>
  </r>
  <r>
    <s v="Scopus"/>
    <s v="Securing Nationwide Elections Through Blockchain Ledger, Utilising Encryption Hardware"/>
    <s v="Bogomil Alexandrov, Eugenia Kovatcheva"/>
    <s v="Comparado con sistemas tradicionales, el modelo propuesto mejora la transparencia, seguridad y confianza al usar blockchain, ledger inmutable, y cifrado con PGP, evitando manipulación y aumentando la trazabilidad."/>
    <s v="No se reportan aplicaciones específicas en contextos académicos o universitarios."/>
    <s v="Propone un blockchain gubernamental privado usando consenso PoS, hardware de votación y cifrado PGP. Aborda desafíos de seguridad y privacidad evitando doble votación y preservando el secreto del voto."/>
    <s v="Se menciona el uso de verificación tradicional de votantes con perspectiva futura de integración con eID europeo. No se aborda en detalle el equilibrio identidad/anonimato."/>
    <s v="Propone trazabilidad completa mediante el ledger y verificación pública mediante claves públicas/privadas. Incluye rendición de cuentas individual."/>
    <s v="No se mencionan pruebas en escenarios reales ni validaciones empíricas del sistema."/>
    <x v="0"/>
    <x v="2"/>
  </r>
  <r>
    <s v="Scopus"/>
    <s v="Securing the Ballot: Ganache's Role in Modernizing E-Voting"/>
    <s v="Garima Mathur, Shivratan Gupta, Pushpraj Singh Chauhan, Priyanka Jain, Pankaj Savita"/>
    <s v="Comparado con EVMs y enfoques tradicionales, el sistema basado en Ethereum incrementa la transparencia, descentralización y auditabilidad, evitando puntos únicos de falla."/>
    <s v="Se mencionan ejemplos con credenciales estudiantiles, pero no se detallan casos implementados en contextos académicos reales."/>
    <s v="Implementado sobre Ethereum (permisionado), usa contratos inteligentes Solidity. Encriptación gestionada externamente por servidor (no resuelta completamente)."/>
    <s v="Usa autenticación con credenciales como ID estudiantil/correo institucional. Mantiene anonimato a través de seudónimos, aunque se discuten limitaciones."/>
    <s v="La verificación se realiza mediante el hash de los votos y el uso de blockchain como registro inmutable, además de confirmaciones dobles del voto."/>
    <s v="Validación simulada en entorno nacional; sin prueba de campo real."/>
    <x v="2"/>
    <x v="0"/>
  </r>
  <r>
    <s v="Scopus"/>
    <s v="Self-Tallying Electronic Voting Based on Blockchain"/>
    <s v="Gongxian Zeng, Meiqi He, Siu Ming Yiu, Zhengan Huang"/>
    <s v="Ofrece mayor transparencia y elimina autoridad central en el conteo, promoviendo confianza y verificabilidad pública."/>
    <s v="No se reportan implementaciones en contextos académicos."/>
    <s v="Utiliza pruebas de conocimiento cero no interactivas, sin autoridad central, y mecanismos para evitar que todos voten obligatoriamente (abstención opcional)."/>
    <s v="No se aborda explícitamente el método de autenticación de votantes."/>
    <s v="Autoescrutinio verificable públicamente con pruebas de conocimiento cero."/>
    <s v="Pruebas funcionales realizadas en entorno local con buenos resultados; no a gran escala."/>
    <x v="2"/>
    <x v="1"/>
  </r>
  <r>
    <s v="IEEE"/>
    <s v="Self-Tallying e-Voting using Homomorphic Time-Lock Puzzles and zk-SNARKs"/>
    <s v="Muhammad ElSheikh, Amr M. Youssef, M. Anwar Hasan"/>
    <s v="El sistema propuesto garantiza equidad, anonimato, privacidad y resistencia al abandono, superando limitaciones de sistemas previos. Mejora la confianza al eliminar la necesidad de autoridades confiables."/>
    <s v="No se menciona aplicación en contextos académicos o universitarios."/>
    <s v="Basado en Ethereum. Utiliza LHTLPs, zk-SNARKs y funciones de retardo verificables (VDF) para garantizar seguridad, anonimato y escalabilidad moderada."/>
    <s v="Se usan zk-SNARKs para verificación anónima de elegibilidad del votante. Se logra autenticación sin revelar identidad."/>
    <s v="Verificación individual y universal (end-to-end) con pruebas eficientes para validar el cómputo, además de resistencia a disputas."/>
    <s v="Evaluación en Ethereum demuestra escalabilidad razonable, costos de gas fijos o logarítmicos respecto al número de votantes."/>
    <x v="2"/>
    <x v="3"/>
  </r>
  <r>
    <s v="Scopus"/>
    <s v="Self-tallying e-voting with public traceability based on blockchain"/>
    <s v="Lu Y.; Li H.; Gao L.; Yu J.; Yu Y.; Su H."/>
    <s v="Propone voto autoescrutable con trazabilidad pública, eliminando autoridades centrales, aumentando la transparencia y confianza."/>
    <s v="No se mencionan implementaciones en contextos académicos."/>
    <s v="Utiliza pruebas de conocimiento cero, autoescrutinio y blockchain. Se mencionan riesgos como privilegio del último votante."/>
    <s v="No se detalla método de autenticación de votantes ni estrategias de equilibrio identidad-anonimato."/>
    <s v="Verificación mediante participación abierta y pruebas criptográficas (ZKP)."/>
    <s v="Evaluación teórica y propuesta de aplicación práctica; pruebas reales aún pendientes."/>
    <x v="0"/>
    <x v="0"/>
  </r>
  <r>
    <s v="Scopus"/>
    <s v="Self-Tallying Voting with Blockchain in Wireless Network Environment"/>
    <s v="Lianhai Wang, Huilin Li, Yannan Li, Yong Yu, Xiaojiang Du"/>
    <s v="La propuesta evita fallos únicos al eliminar autoridad central, garantiza verificabilidad pública, transparencia y eficiencia."/>
    <s v="No se mencionan implementaciones en universidades u otros entornos académicos."/>
    <s v="Utiliza contratos inteligentes, cifrado ElGamal distribuido y firmas de grupo trazables; aborda seguridad, privacidad y anonimato."/>
    <s v="Autenticación gestionada por contratos inteligentes. Se permite anonimato manteniendo trazabilidad de votos maliciosos."/>
    <s v="Resultados y votos se almacenan en blockchain, permitiendo verificación pública sin hardware seguro."/>
    <s v="Evaluación en simulación; no se detalla implementación en escenarios reales."/>
    <x v="2"/>
    <x v="0"/>
  </r>
  <r>
    <s v="Scopus"/>
    <s v="Sharing Responsibilities through Distributed Key Generation in the Chirotonia e-Voting Framework"/>
    <s v="A. M. Calabria, A. Piscitelli, S. P. Romano, A. Russo"/>
    <s v="El sistema Chirotonia ofrece mayor transparencia y seguridad en comparación con sistemas tradicionales mediante el uso de blockchain, contratos inteligentes y firmas de anillo enlazables. Sin embargo, se identificó la necesidad de mejorar la gestión de claves para evitar puntos únicos de fallo."/>
    <s v="Sí, ha sido aplicado en elecciones universitarias en la Universidad de Napoli Federico II. Se reporta uso oficial y en múltiples elecciones de funcionarios, con respaldo de la Italian Blockchain Service Infrastructure."/>
    <s v="Usa blockchain con firmas de anillo enlazables basadas en ECC. Para abordar desafíos de seguridad y confidencialidad, propone la integración del protocolo ETHDKG, utilizando un esquema umbral (K, N) para generación distribuida de claves."/>
    <s v="Autenticación mediante sistema universitario con protocolo SAML 2.0 y uso de claves criptográficas individuales generadas por los votantes. Equilibra identidad y anonimato mediante almacenamiento de claves y envío anónimo a través de proxy."/>
    <s v="La verificación se basa en la disponibilidad pública de los datos en blockchain y el uso de ETHDKG para asegurar la confidencialidad hasta el cierre de la votación. Aún no está totalmente integrado, se usa un procedimiento manual con claves RSA."/>
    <s v="Implementación y evaluación experimental muestran alto rendimiento y escalabilidad; pruebas en entornos inalámbricos reales."/>
    <x v="2"/>
    <x v="1"/>
  </r>
  <r>
    <s v="Scopus"/>
    <s v="Smart Contract-Based E-Voting System Using Homomorphic Encryption and Zero-Knowledge Proof"/>
    <s v="Yuxiao Wu, Shoji Kasahara"/>
    <s v="Comparado con sistemas tradicionales, ofrece alta seguridad, privacidad, verificabilidad y resistencia a manipulación gracias a blockchain, pruebas de conocimiento cero y cifrado homomórfico."/>
    <s v="No se reporta aplicación en contextos académicos o universitarios. Se menciona aplicabilidad general a gran escala, pero sin estudios de caso específicos."/>
    <s v="Se utiliza Ethereum como red blockchain, smart contracts, cifrado homomórfico aditivo (Paillier) y pruebas de conocimiento cero no interactivas para anonimato y seguridad."/>
    <s v="Autenticación basada en Ethereum address; se garantiza privacidad mediante pruebas de conocimiento cero. No se detallan mecanismos específicos para equilibrio entre identidad y anonimato."/>
    <s v="Verificación mediante observadores externos que revisan las pruebas de conocimiento cero publicadas. Se asegura integridad sin revelar el contenido de los votos."/>
    <s v="Aplicación práctica en universidad; aunque no se detallan pruebas a gran escala, se destaca robustez de la solución implementada."/>
    <x v="1"/>
    <x v="1"/>
  </r>
  <r>
    <s v="Scopus"/>
    <s v="Statistical Analysis of Online Voting System Through Blockchain and ML Techniques: A Sustainable Approach for 21st Century Life Style and Smart Cities"/>
    <s v="Rohit Rastogi, Priyanshu Arora, Luv Dhamija, Rajat Srivastava"/>
    <s v="La propuesta ofrece mayor transparencia y seguridad frente a EVM tradicionales mediante uso de blockchain y reconocimiento facial, además de evitar manipulación y fraudes comunes."/>
    <s v="No se reporta aplicación en contextos académicos/universitarios. Se proponen múltiples escenarios pero sin implementación específica ni evaluación comparativa."/>
    <s v="Se usa blockchain (Ethereum), aprendizaje automático para verificación de identidad mediante reconocimiento facial, cifrado de extremo a extremo y frontend con PWA."/>
    <s v="Verificación del votante mediante reconocimiento facial. Se enfoca en prevenir suplantación de identidad, pero no detalla balance explícito entre identidad y anonimato."/>
    <s v="Utiliza blockchain para garantizar integridad y trazabilidad de votos. No se describen mecanismos específicos de auditoría o verificación post-electoral."/>
    <s v="Evaluación de rendimiento temporal y costos; se considera aplicable a escenarios de gran escala."/>
    <x v="2"/>
    <x v="2"/>
  </r>
  <r>
    <s v="Scopus"/>
    <s v="Strategic Integration of Blockchain Technology to Establish a Robust and Secure E-Voting System"/>
    <s v="Ayush Abhigyan, Soham Ghosh, R. Brindha"/>
    <s v="El sistema basado en blockchain elimina problemas de manipulación y fraude, proporcionando seguridad, transparencia e inmutabilidad. Mejora frente a sistemas electrónicos y físicos."/>
    <s v="Sí se menciona aplicación a nivel universitario como parte de un diseño conceptual, pero no se presenta evaluación empírica ni resultados comparativos concretos."/>
    <s v="Ethereum, smart contracts (Solidity), MetaMask, MySQL. Utiliza autenticación basada en credenciales y lógica de backend para integridad del voto. No se profundiza en anonimato."/>
    <s v="Se usa autenticación con ID y contraseña, gestionada por MySQL y backend. No se detallan métodos criptográficos para anonimato ni equilibrio explícito con identidad."/>
    <s v="Auditoría mediante registros blockchain y validaciones contractuales. Se propone trazabilidad de votos y transparencia, aunque sin métricas específicas de verificación."/>
    <s v="Discusión conceptual y propuesta de arquitectura, pero no se reportan pruebas en escenarios reales."/>
    <x v="0"/>
    <x v="0"/>
  </r>
  <r>
    <s v="Scopus"/>
    <s v="SvaVoting: A Novel Secret Sharing-Based Verifiable and Anonymous E-Voting Scheme in Blockchain Systems"/>
    <s v="Jingyu Zhang, Chenghao Wu, Jin Yang, Lailong Luo"/>
    <s v="Ofrece mejoras significativas en seguridad y anonimato frente a sistemas tradicionales, integrando firma de anillo y compartición secreta para confidencialidad y verificación."/>
    <s v="No se menciona aplicación en contextos universitarios. Se plantea como sistema avanzado conceptual con base experimental."/>
    <s v="Usa blockchain, firma de anillo basada en identidad y compartición secreta. El cómputo final se delega a proveedor de servicios en la nube para rendimiento y privacidad."/>
    <s v="Autenticación con firma de anillo basada en identidad. Se garantiza anonimato mediante prueba de conocimiento y separación de roles, logrando equilibrio eficaz."/>
    <s v="Verificabilidad pública mediante contratos inteligentes y cálculo descentralizado. Observadores externos pueden validar conteos de votos."/>
    <s v="Diseño conceptual; sin reportes de pruebas empíricas en entornos reales."/>
    <x v="0"/>
    <x v="1"/>
  </r>
  <r>
    <s v="Scopus"/>
    <s v="THE DEVELOPMENT OF A BLOCKCHAIN-BASED SYSTEM FOR ELECTRONIC VOTING"/>
    <s v="EMAN-YASSER DARAGHMI, AHMED HAMOUDI"/>
    <s v="Comparado con sistemas tradicionales, VoteChain mejora transparencia, seguridad y confianza mediante blockchain, contratos inteligentes y técnicas criptográficas avanzadas."/>
    <s v="No abordado explícitamente en contextos académicos o universitarios."/>
    <s v="Utiliza multichain blockchain y contratos inteligentes; aborda seguridad, anonimato y verificación con medidas criptográficas, control de acceso y verificación transaccional."/>
    <s v="Usa autenticación con usuario y contraseña, y OTP; preserva el anonimato mediante separación de credenciales y voto."/>
    <s v="Integra auditoría y verificabilidad en la arquitectura, con resultados computados por contratos inteligentes y almacenamiento inmutable en blockchain."/>
    <s v="Evaluación experimental muestra mejora en rendimiento y seguridad, aunque no se reporta aplicación en escenarios reales."/>
    <x v="2"/>
    <x v="0"/>
  </r>
  <r>
    <s v="Scopus"/>
    <s v="The pandemic: blockchain-based e-voting system, the way forward"/>
    <s v="Nawaz Abdullah Malla, Khaleel Ahmad, Laura Ricci, Khairol Amali Bin Ahmad"/>
    <s v="Blockchain se presenta como más seguro, transparente e inmutable que los sistemas tradicionales; promueve confianza durante la pandemia."/>
    <s v="No se identifican propuestas aplicadas en contextos académicos o universitarios."/>
    <s v="Describe el uso de PoW, PoS, PBFT, PoA y PoB; aborda desafíos como ataques a nodos, integridad, escalabilidad y anonimato a través de mecanismos distribuidos y criptográficos."/>
    <s v="Información insuficiente."/>
    <s v="Se destacan propiedades como auditabilidad y verificabilidad, pero no se describen métodos específicos aplicados."/>
    <s v="Pruebas de simulación, sin implementación a gran escala."/>
    <x v="2"/>
    <x v="0"/>
  </r>
  <r>
    <s v="Scopus"/>
    <s v="Tlaotic: Blockchain-Based Digital Ballot Box Compatible with Mexican Electoral Processes"/>
    <s v="Isaac Alejandro Rivera Barrón, Eleazar Aguirre Anaya, David Flores Escalona, Gina Gallegos Garcia"/>
    <s v="Se enfoca en mejorar la transparencia respecto a sistemas tradicionales mediante una urna digital basada en blockchain compatible con legislación mexicana."/>
    <s v="Prototipo compatible con procesos electorales mexicanos; no se reportan aplicaciones en contextos académicos o universitarios."/>
    <s v="Basado en Hyperledger Fabric; enfatiza transparencia, descentralización y auditabilidad, abordando seguridad y anonimato mediante una red P2P."/>
    <s v="Puede incorporar autenticación biométrica, pero no se detalla implementación; se menciona que la validación de votantes no siempre está integrada en la urna."/>
    <s v="Incluye monitoreo ciudadano y generación de recibos de emisión; permite auditoría ciudadana sobre la urna digital."/>
    <s v="No se realizaron pruebas en contextos reales."/>
    <x v="0"/>
    <x v="0"/>
  </r>
  <r>
    <s v="Scopus"/>
    <s v="Toward a Compliant Token-Based e-Voting System with SSI-Granted Eligibility"/>
    <s v="Dario Castellano, Roberto De Prisco, Pompeo Faruolo"/>
    <s v="Comparado con sistemas previos, mejora privacidad, integridad y auditabilidad usando SSI y blockchain Algorand."/>
    <s v="No se reportan aplicaciones en contextos académicos o universitarios."/>
    <s v="Implementado sobre Algorand; emplea smart contracts y almacenamiento cifrado; resuelve desafíos de anonimato mediante SSI y cifrado con desencriptado diferido."/>
    <s v="Utiliza Self-Sovereign Identity (SSI) mediante Dizme para certificar elegibilidad sin revelar identidad."/>
    <s v="Asegura verificabilidad con protocolos como Cast-as-intended, Recorded-as-cast, y Tallied-as-recorded; destaca auditabilidad en cumplimiento con recomendaciones de la UE."/>
    <s v="Pruebas piloto con votaciones estudiantiles."/>
    <x v="1"/>
    <x v="1"/>
  </r>
  <r>
    <s v="Scopus"/>
    <s v="Towards End-to-End Verifiable Online Voting: Adding Verifiability to Established Voting Systems"/>
    <s v="Mohammed Alsadi et al."/>
    <s v="Introduce mecanismos de verificabilidad sobre sistemas ya operativos, aumentando transparencia sin reemplazar infraestructuras existentes."/>
    <s v="Realizó pruebas iniciales en elecciones reales no políticas (organizaciones, sindicatos); no en contextos académicos."/>
    <s v="No usa blockchain, pero aplica capa de verificabilidad con Selene para garantizar integridad; destaca separación entre sistema de votación y verificación."/>
    <s v="Sistema existente usa credenciales; se busca en etapas futuras migrar a modelos con SSI o autenticación controlada por el votante."/>
    <s v="Se implementa Selene para permitir verificación individual y universal sin revelar la identidad ni comprometer privacidad."/>
    <s v="Propuesta en fase de diseño, sin validación real."/>
    <x v="0"/>
    <x v="0"/>
  </r>
  <r>
    <s v="Scopus"/>
    <s v="Towards maintaining confidentiality and anonymity in secure blockchain-based e-voting"/>
    <s v="Husni Abed, Omar Al-Zoubi, Hashem Alayan, Mohammad Alshboul"/>
    <s v="Comparado con sistemas tradicionales y electrónicos, el sistema propuesto resalta ventajas en transparencia (por descentralización), seguridad (hashing, PoW), y confianza (inmutabilidad y supervisión pública del blockchain)."/>
    <s v="No abordado específicamente en contextos académicos o universitarios."/>
    <s v="Usa una red blockchain descentralizada con arquitectura P2P, hash criptográfico SHA-256/SHA-512, y PoW para verificación de votos. Aborda anonimato y confidencialidad usando mecanismos de separación de identidad y votos."/>
    <s v="Sistema basado en identificación numérica única emitida por una oficina electoral (registro previo). No se utilizan biometrías; anonimato garantizado por diseño separado de identidad y transacción."/>
    <s v="Los bloques contienen trazabilidad y hash previo para verificar integridad. La cadena puede ser auditada por cualquier nodo, y el sistema detecta intentos de fraude como inclusión de votos falsos."/>
    <s v="Evaluación en pruebas simuladas."/>
    <x v="2"/>
    <x v="0"/>
  </r>
  <r>
    <s v="Scopus"/>
    <s v="Transforming online voting: a novel system utilizing blockchain and biometric verification for enhanced security, privacy, and transparency"/>
    <s v="Md Jobair Hossain Faruk, Fazlul Alam, Mazharul Islam, Akond Rahman"/>
    <s v="El sistema propuesto mejora transparencia y seguridad usando blockchain Hyperledger Fabric. Se argumenta mayor confianza mediante verificación biométrica y registros inmutables."/>
    <s v="Aplicado en entorno experimental con 100 participantes, no en contextos académicos/universitarios formales. No hay comparación con otros sistemas."/>
    <s v="Implementa Hyperledger Fabric (permisionado) y contratos inteligentes. Técnicas incluyen separación de funciones (biométrico, blockchain) y cifrado. Se enfatiza seguridad, descentralización, y privacidad."/>
    <s v="Usa autenticación biométrica con huella digital y reconocimiento facial. Equilibra identidad y anonimato asegurando que los datos biométricos no se asocien directamente al voto."/>
    <s v="La red blockchain asegura trazabilidad con contratos inteligentes. Auditoría mediante la consulta de transacciones registradas en Hyperledger."/>
    <s v="Simulaciones, sin despliegue real."/>
    <x v="2"/>
    <x v="0"/>
  </r>
  <r>
    <s v="Scopus"/>
    <s v="Transforming the voting process integrating blockchain into e-voting for enhanced transparency and security"/>
    <s v="Agus Tedyyana, Osman Ghazali, Tryo Asnafi, Onno W. Purbo, Nur Ziadah Harun, Faizal Riza"/>
    <s v="Destaca mejoras sobre sistemas tradicionales en términos de transparencia y seguridad gracias a blockchain y contratos inteligentes en Ethereum. Reducción del riesgo de manipulación."/>
    <s v="No se reporta aplicación en contextos académicos o universitarios."/>
    <s v="Usa Ethereum y contratos inteligentes, integrando truffle y Ganache. Se asegura la trazabilidad y seguridad con claves públicas/privadas y pruebas simuladas de ciberataques."/>
    <s v="No se especifica un método detallado de autenticación del votante; se menciona elegibilidad definida por los organizadores."/>
    <s v="Se registra cada transacción en blockchain y los resultados se pueden verificar en la cadena local. Se busca prevenir alteraciones no autorizadas."/>
    <s v="Pruebas controladas con usuarios reales."/>
    <x v="2"/>
    <x v="0"/>
  </r>
  <r>
    <s v="Scopus"/>
    <s v="Transparent Blockchain-Based Electronic Voting System: A Smart Voting Using Ethereum"/>
    <s v="Md. Tarequl Islam, Md. Sabbir Hasan, Abu Sayed Sikder, Md. Selim Hossain, Mir Mohammad Azad"/>
    <s v="El sistema resalta transparencia y seguridad frente a métodos tradicionales, utilizando Ethereum para evitar fraudes y mantener integridad."/>
    <s v="No se especifica aplicación en contextos académicos o universitarios."/>
    <s v="Utiliza Ethereum con contratos inteligentes, SHA3-512 para el hashing y segmentación del proceso en módulos de autoridad, votante y candidatos. Seguridad mediante consenso y descentralización."/>
    <s v="Autenticación por huella digital y verificación con NID (número de identificación nacional). El diseño asegura separación entre identidad y voto."/>
    <s v="Auditoría basada en registro de bloques y trazabilidad con hashing. Toda transacción es verificable en la cadena."/>
    <s v="Simulación de ciberataques para evaluar robustez."/>
    <x v="2"/>
    <x v="2"/>
  </r>
  <r>
    <s v="Scopus"/>
    <s v="Transparent voting system using blockchain"/>
    <s v="V. Anitha, Orlando Juan Marquez Caro, R. Sudharsan, S. Yoganandan, M. Vimal"/>
    <s v="Busca reemplazar métodos tradicionales inseguros por un sistema transparente, descentralizado y confiable, destacando reducción de fraudes y costos."/>
    <s v="No se menciona aplicación directa en contextos académicos o universitarios."/>
    <s v="Emplea dApp, contratos inteligentes y técnicas como firmas de anillo y encriptación homomórfica. Compatible con redes públicas o permisionadas como Ethereum o Hyperledger."/>
    <s v="Método de autenticación no detallado completamente, aunque se menciona que mejora privacidad mediante separación de identidad y voto."/>
    <s v="Sistema registra y protege cada voto mediante blockchain. Auditable gracias a su inmutabilidad y descentralización."/>
    <s v="Modelo teórico; no probado en la práctica."/>
    <x v="0"/>
    <x v="1"/>
  </r>
  <r>
    <s v="Scopus"/>
    <s v="Unleashing Innovation: Experimental Evaluation of Blockchain Assisted Electronic Voting System Using Secured Authentication Scheme"/>
    <s v="K. Kalaiselvi, T. Venkatesan, K. Saravanan, S. Ravi, Shalini M, J. Karthi"/>
    <s v="El sistema mejora la transparencia, seguridad y confianza al emplear autenticación segura, contratos inteligentes y una arquitectura distribuida basada en blockchain."/>
    <s v="No abordado específicamente para contextos académicos o universitarios."/>
    <s v="Implementa blockchain pública (Ethereum o Hyperledger) con contratos inteligentes y autenticación multifactor para abordar anonimato, verificación y seguridad."/>
    <s v="Utiliza biometría, claves criptográficas y autenticación multifactor para equilibrar identidad y anonimato."/>
    <s v="Contratos inteligentes auditables y pruebas experimentales del sistema como métodos de verificación y auditoría."/>
    <s v="Sistema conceptual; no hay pruebas reales."/>
    <x v="0"/>
    <x v="0"/>
  </r>
  <r>
    <s v="Scopus"/>
    <s v="Unlocking Democracy: A Blockchain Odyssey in E-Voting Systems"/>
    <s v="Immadi N. M. S. Arya, Gali Adarsh Reddy, Tadepalli Y. G. Abhinav, Pittu S. Praneeth, Athira Jayavarma, Preetha P K, Manjula G Nair"/>
    <s v="El sistema destaca transparencia y resistencia a manipulaciones mediante contratos inteligentes, autenticación JWT y arquitectura P2P."/>
    <s v="No aborda directamente aplicaciones académicas o universitarias."/>
    <s v="Se usa blockchain pública (Sepolia testnet) con contratos inteligentes en Solidity; se abordan anonimato y verificación con JWT y cifrado."/>
    <s v="Autenticación basada en Google (Firebase) y credenciales organizacionales con JWT; equilibra identidad y anonimato adecuadamente."/>
    <s v="Verificabilidad mediante contratos inteligentes y registro inmutable en blockchain."/>
    <s v="Evaluación experimental del prototipo demuestra efectividad en entorno controlado."/>
    <x v="2"/>
    <x v="0"/>
  </r>
  <r>
    <s v="Scopus"/>
    <s v="Usage of Blockchain Technology in e-Voting System Using Private Blockchain"/>
    <s v="Suman Majumder, Sangram Ray"/>
    <s v="El sistema propuesto mejora seguridad, eficiencia y anonimato frente a sistemas tradicionales usando blockchain privada y PBFT."/>
    <s v="No menciona aplicaciones académicas o universitarias."/>
    <s v="Blockchain privada con algoritmo de consenso PBFT y contratos inteligentes; usa Merkle Tree, ECC y SHA-256 para abordar seguridad y anonimato."/>
    <s v="Autenticación mediante ECC, claves públicas/privadas, firma digital y hash."/>
    <s v="Auditoría a través de smart contracts, Merkle Tree y validación criptográfica de votos."/>
    <s v="No se especifican pruebas en escenarios del mundo real."/>
    <x v="0"/>
    <x v="2"/>
  </r>
  <r>
    <s v="Scopus"/>
    <s v="UTHM E-Voting System Using Blockchain"/>
    <s v="Nur Hafizah Mohamed Kassim, Noraini Ibrahim"/>
    <s v="El sistema mejora la eficiencia, seguridad y accesibilidad frente al sistema tradicional de votación en UTHM."/>
    <s v="Aplicado en contexto universitario (UTHM) para elecciones estudiantiles, con resultados positivos en pruebas funcionales."/>
    <s v="Implementa blockchain con algoritmo de firma de anillo (Ring Signature) para privacidad y seguridad."/>
    <s v="Usa autenticación por roles (autoridad electoral, registro y votante) y Ring Signature para anonimato."/>
    <s v="Verificación mediante trazabilidad de votos y arquitectura blockchain."/>
    <s v="No se reportan pruebas reales, sólo diseño conceptual."/>
    <x v="0"/>
    <x v="2"/>
  </r>
  <r>
    <s v="Scopus"/>
    <s v="Valid Blockchain-Based E-Voting Using Elliptic Curve and Homomorphic Encryption"/>
    <s v="Saba Abdul-Baqi Salman, Sufyan Al-Janabi, Ali Makki Sagheer"/>
    <s v="El sistema mejora transparencia y seguridad mediante criptografía híbrida (ECC y homomorphic encryption)."/>
    <s v="No aborda casos en contextos académicos o universitarios."/>
    <s v="Se emplea blockchain pública con ECC para datos personales y cifrado homomórfico para votos."/>
    <s v="Autenticación en dos pasos: QR code y reconocimiento facial, garantizando identidad sin comprometer anonimato."/>
    <s v="Verificación con certificados digitales, validación criptográfica y trazabilidad en blockchain."/>
    <s v="Probado en entorno universitario real."/>
    <x v="1"/>
    <x v="2"/>
  </r>
  <r>
    <s v="Scopus"/>
    <s v="VALIDATION OF SECURE E-VOTING SYSTEM BASED BLOCKCHAIN IMMUTABILITY: THE JORDANIAN PARLIAMENTARY ELECTIONS"/>
    <s v="Khalid Altarawneh, Amer Oshoush, Ibrahim Altarawni, Mohammed Amin Almaiah, Tayseer Alkhdour, Abdalwali Lutfi, Mahmoud Al-Rawad, Rami Shehab"/>
    <s v="Comparación favorable frente a sistemas tradicionales y electrónicos; se destaca la transparencia, seguridad e inmutabilidad proporcionadas por blockchain."/>
    <s v="Aplicación propuesta en contexto electoral nacional (Jordania), no en contexto académico. No se reportan resultados aplicados."/>
    <s v="Uso de blockchain híbrido (permissioned + Bitcoin) con capas como bulletin board y Cotena; aborda seguridad y verificación a través de pruebas de conocimiento cero y validación por nodos."/>
    <s v="Autenticación mediante validación de votos por nodos autorizados y oráculos; no se explicita claramente el equilibrio identidad-anonimato."/>
    <s v="Se aplican pruebas de integridad con hash almacenados en blockchain pública (Bitcoin), con auditorías de parámetros y procesos de descifrado validados."/>
    <s v="Resultados evaluados en laboratorio; no se menciona implementación real."/>
    <x v="2"/>
    <x v="0"/>
  </r>
  <r>
    <s v="Scopus"/>
    <s v="VoteChain - A Blockchain-Based Voting Platform"/>
    <s v="Aldin Kovačević, Dino Kečo"/>
    <s v="Se destaca mayor seguridad, transparencia, accesibilidad y eliminación de la necesidad de confianza en comparación con sistemas tradicionales."/>
    <s v="No se reporta aplicación en contextos académicos o universitarios."/>
    <s v="Utiliza Bitcoin Cash y Simple Ledger Protocol; aborda seguridad con PoW, privacidad mediante criptografía asimétrica y anonimato con claves públicas/privadas."/>
    <s v="Autenticación basada en base de datos gubernamental nacional; no se aborda en detalle el equilibrio entre identidad y anonimato."/>
    <s v="Verificación por el usuario mediante firma digital y validación distribuida en red blockchain; no se especifica sistema formal de auditoría."/>
    <s v="Aplicación real en elecciones parlamentarias en Jordania."/>
    <x v="1"/>
    <x v="1"/>
  </r>
  <r>
    <s v="Scopus"/>
    <s v="VoteChain: Promising a Secure and Transparent Election using Blockchain and Biometrics"/>
    <s v="Vivekanandan G, Prabahar Godwin James T, Divya B, Madhav V Tejas, Naveen Karthick T K, Yuvanesh P"/>
    <s v="Se enfatiza la mejora de seguridad, transparencia y descentralización frente a los sistemas tradicionales."/>
    <s v="No se especifica aplicación directa en entornos académicos; es un prototipo general."/>
    <s v="Blockchain en Ethereum con contratos inteligentes, tokens, y técnicas de protección frente a ataques 51%; se aborda seguridad, anonimato y verificación con múltiples técnicas."/>
    <s v="Autenticación multimodal: tarjetas de identidad, huellas dactilares y reconocimiento facial; permite alta seguridad manteniendo el anonimato mediante claves privadas."/>
    <s v="Verificación mediante contratos inteligentes y clave privada individual por votante, con transparencia y trazabilidad en blockchain."/>
    <s v="No se reportan pruebas reales, sólo prototipo conceptual."/>
    <x v="0"/>
    <x v="0"/>
  </r>
  <r>
    <s v="Scopus"/>
    <s v="Voter Whitelisting in Blockchain-based E-Voting using Merkle Tree"/>
    <s v="Ishita Bhardwaj, Vani Chitkara, Megha, Richa Yadav"/>
    <s v="Se mejora la transparencia, escalabilidad y eficiencia frente a sistemas tradicionales y electrónicos; se mitigan problemas como el voto plural."/>
    <s v="No se especifica aplicación académica concreta; se propone como mecanismo general de votación."/>
    <s v="Uso de tokens ERC20 y Merkle Tree en Ethereum; aborda anonimato, seguridad y verificación eficiente con baja carga computacional."/>
    <s v="Autenticación mediante lista blanca y tokens vinculados a identidad biométrica, manteniendo pseudonimato."/>
    <s v="Verificación eficiente usando Merkle Trees; no se menciona auditoría externa explícita."/>
    <s v="Prototipo funcional, sin pruebas en elecciones reales."/>
    <x v="0"/>
    <x v="1"/>
  </r>
  <r>
    <s v="Scopus"/>
    <s v="Votereum: Blockchain based Secure Voting System"/>
    <s v="Divya Kumari, Manoj H, Nitish Veni, Hrishikesh Purohit, Pranith Kumar M"/>
    <s v="Busca superar limitaciones de sistemas tradicionales mediante descentralización, transparencia y seguridad con blockchain."/>
    <s v="No menciona implementación en contextos universitarios o académicos."/>
    <s v="Uso de Ethereum, smart contracts y criptografía avanzada para autenticación y validación; enfoque en prevenir doble voto y garantizar privacidad."/>
    <s v="Sistema de autenticación seguro con smart contracts, pero no se detallan mecanismos específicos para equilibrio identidad-anonimato."/>
    <s v="Verificación mediante consenso distribuido, transparencia total de los bloques y trazabilidad de votos."/>
    <s v="Evaluación en entorno simulado; no probado en campo."/>
    <x v="2"/>
    <x v="0"/>
  </r>
  <r>
    <s v="IEEE"/>
    <s v="Voting Decentralized Application Using Blockchain"/>
    <s v="Dr. A. Asha Banu, V. Jayabarathi, P. Thenmozhi, Dr. Christo Ananth, A. Gokulalakshmi"/>
    <s v="Blockchain mejora la seguridad, transparencia y resistencia a manipulaciones respecto a sistemas tradicionales y electrónicos."/>
    <s v="No abordado"/>
    <s v="Implementado sobre Ethereum 2.0 con Solidity y contratos inteligentes. Se enfoca en prevenir fraudes y reducir costos de infraestructura."/>
    <s v="No se detallan métodos de autenticación específicos."/>
    <s v="Validez de resultados mediante contratos inteligentes. No se mencionan auditorías específicas."/>
    <s v="Sistema probado en entorno simulado con auditorías de seguridad."/>
    <x v="2"/>
    <x v="1"/>
  </r>
  <r>
    <s v="IEEE"/>
    <s v="WeVoting: Blockchain-based Weighted E-Voting with Voter Anonymity and Usability"/>
    <s v="Zikai Wang, Xinyi Luo, Meiqi Li, Wentuo Sun, Kaiping Xue"/>
    <s v="WeVoting mejora la anonimidad y usabilidad respecto a sistemas anteriores, especialmente en votaciones ponderadas, gracias al cifrado homomórfico y blockchain."/>
    <s v="No abordado"/>
    <s v="Utiliza cifrado homomórfico ElGamal distribuido sobre blockchain. Evita auto-cómputo mediante contadores con incentivos para asegurar integridad."/>
    <s v="El votante autentica su voto con ZKP, manteniendo anonimato aún con votaciones ponderadas."/>
    <s v="Verificación basada en contratos inteligentes y mecanismos de incentivos para contadores honestos. Resistencia a contadores maliciosos."/>
    <s v="Simulaciones indican rendimiento adecuado con hasta 30% de contadores maliciosos."/>
    <x v="2"/>
    <x v="2"/>
  </r>
  <r>
    <s v="Scopus"/>
    <s v="Zero Knowledge Proof on Top of Blockchain for Anonymous and Verifiable E-Voting System"/>
    <s v="Purushottam Sangraula, Nanda Bikram Adhikari"/>
    <s v="Propone mejoras en transparencia y verificación mediante blockchain y zk-SNARKs, abordando problemas de confianza."/>
    <s v="Menciona aplicaciones en contextos como sindicatos estudiantiles y profesionales, pero sin validación comparativa específica."/>
    <s v="Utiliza blockchain pública, zk-SNARKs y pruebas de membresía Merkle; protege privacidad y combate doble votación con nullifiers."/>
    <s v="Emplea pruebas de membresía Merkle y zk-SNARKs para anonimato, sin almacenar identidades en blockchain."/>
    <s v="Verificación de votos con zk-SNARKs, integridad mediante blockchain y diseño que asegura no repetición de votos."/>
    <s v="Simulaciones con Ganache; se reporta eficiencia de tiempo y gas pero no pruebas en escenarios reales."/>
    <x v="2"/>
    <x v="3"/>
  </r>
  <r>
    <s v="Scopus"/>
    <s v="Zero-knowledge Identity Authentication for E-voting System"/>
    <s v="Matthew Marcellino, Arya Wicaksana, Moeljono Widjaja"/>
    <s v="Aborda problemas de seguridad, privacidad y confianza en sistemas tradicionales mediante autenticación con zk-SNARK en blockchain."/>
    <s v="No abordado."/>
    <s v="Utiliza Ethereum y zk-SNARKs para autenticación descentralizada; considera eficiencia mediante off-chain/on-chain balance."/>
    <s v="Aplica zk-SNARKs y ECDSA para validar identidad sin revelar información privada del votante."/>
    <s v="La verificación de identidad y votos se realiza en blockchain mediante zk-SNARKs, lo que proporciona auditabilidad."/>
    <s v="Pruebas funcionales en Ethereum y sidechains; no se reportan validaciones en escenarios del mundo real."/>
    <x v="2"/>
    <x v="0"/>
  </r>
  <r>
    <s v="Scopus"/>
    <s v="ZkSNARKs and Ticket-Based E-Voting: A Blockchain System Proof of Concept; [ZkSNARKs y votación electrónica basada en tickets: una prueba de concepto del sistema Blockchain]"/>
    <s v="Fatih Rabia, Arezki Sara, Gadi Taoufiq"/>
    <s v="Se enfoca en mejorar transparencia y seguridad en votación electrónica usando zk-SNARKs y tickets sobre blockchain."/>
    <s v="No abordado."/>
    <s v="Usa árbol de Merkle y zk-SNARKs con verificación off-chain y on-chain, mejora autenticación y seguridad."/>
    <s v="Emplea tickets y zk-SNARKs para mantener el anonimato del votante sin sacrificar la autenticidad."/>
    <s v="Verificación de validez del ticket con zk-SNARKs y árboles de Merkle; valida que el voto no se ha usado antes."/>
    <s v="No se mencionan pruebas en escenarios reales, solo concepto y arquitectura."/>
    <x v="0"/>
    <x v="0"/>
  </r>
  <r>
    <s v="Scopus"/>
    <s v="zVote: A Blockchain-based Privacy-preserving Platform for Remote E-voting"/>
    <s v="Truc Nguyen, My T. Thai"/>
    <s v="Proporciona transparencia pública de resultados y mantiene privacidad con ZKPs y encriptación homomórfica."/>
    <s v="No aborda aplicación en contextos académicos/universitarios."/>
    <s v="Emplea blockchain con contratos inteligentes, homomorphic Paillier encryption y pruebas ZKP para seguridad y anonimato."/>
    <s v="ZKP para validar elegibilidad sin revelar identidad; utiliza canal anónimo (e.g., Tor)."/>
    <s v="Permite verificación pública de votos y su agregación, garantizando integridad mediante blockchain."/>
    <s v="Implementación como prueba de concepto; sin pruebas en elecciones reales."/>
    <x v="0"/>
    <x v="2"/>
  </r>
  <r>
    <s v="IEEE"/>
    <s v="Z-Voting: A zero knowledge based confidential voting on blockchain"/>
    <s v="Amirhossein Ekbatanifard, Gholamhossein Ekbatanifard"/>
    <s v="El sistema ofrece mayor privacidad y seguridad que votaciones tradicionales mediante blockchain y ZKP."/>
    <s v="No abordado"/>
    <s v="Usa contratos inteligentes en Solidity y ZKP para anonimato. No especifica red blockchain."/>
    <s v="Autenticación basada en ZKP. El votante genera una prueba de identidad sin revelar datos personales."/>
    <s v="Las pruebas ZKP son verificadas por el contrato inteligente antes de almacenar el voto, asegurando integridad."/>
    <s v="No se presentan pruebas en entornos del mundo real."/>
    <x v="0"/>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4">
  <r>
    <x v="0"/>
    <n v="1"/>
  </r>
  <r>
    <x v="1"/>
    <n v="1"/>
  </r>
  <r>
    <x v="2"/>
    <n v="1"/>
  </r>
  <r>
    <x v="3"/>
    <n v="1"/>
  </r>
  <r>
    <x v="4"/>
    <n v="0.33333333333333331"/>
  </r>
  <r>
    <x v="5"/>
    <n v="0.66666666666666663"/>
  </r>
  <r>
    <x v="6"/>
    <n v="1"/>
  </r>
  <r>
    <x v="6"/>
    <n v="0.83333333333333337"/>
  </r>
  <r>
    <x v="7"/>
    <n v="0.16666666666666666"/>
  </r>
  <r>
    <x v="6"/>
    <n v="1"/>
  </r>
  <r>
    <x v="8"/>
    <n v="1"/>
  </r>
  <r>
    <x v="6"/>
    <n v="1"/>
  </r>
  <r>
    <x v="9"/>
    <n v="1"/>
  </r>
  <r>
    <x v="7"/>
    <n v="1"/>
  </r>
  <r>
    <x v="6"/>
    <n v="1"/>
  </r>
  <r>
    <x v="6"/>
    <n v="1"/>
  </r>
  <r>
    <x v="10"/>
    <n v="1"/>
  </r>
  <r>
    <x v="7"/>
    <n v="1"/>
  </r>
  <r>
    <x v="6"/>
    <n v="1"/>
  </r>
  <r>
    <x v="6"/>
    <n v="1"/>
  </r>
  <r>
    <x v="11"/>
    <n v="1"/>
  </r>
  <r>
    <x v="6"/>
    <n v="0.8"/>
  </r>
  <r>
    <x v="12"/>
    <n v="0.2"/>
  </r>
  <r>
    <x v="0"/>
    <n v="1"/>
  </r>
  <r>
    <x v="13"/>
    <n v="1"/>
  </r>
  <r>
    <x v="14"/>
    <n v="0.6428571428571429"/>
  </r>
  <r>
    <x v="15"/>
    <n v="0.35714285714285715"/>
  </r>
  <r>
    <x v="6"/>
    <n v="1"/>
  </r>
  <r>
    <x v="0"/>
    <n v="1"/>
  </r>
  <r>
    <x v="16"/>
    <n v="1"/>
  </r>
  <r>
    <x v="17"/>
    <n v="0.5714285714285714"/>
  </r>
  <r>
    <x v="0"/>
    <n v="0.14285714285714285"/>
  </r>
  <r>
    <x v="7"/>
    <n v="0.14285714285714285"/>
  </r>
  <r>
    <x v="18"/>
    <n v="0.14285714285714285"/>
  </r>
  <r>
    <x v="0"/>
    <n v="0.8"/>
  </r>
  <r>
    <x v="19"/>
    <n v="0.2"/>
  </r>
  <r>
    <x v="6"/>
    <n v="1"/>
  </r>
  <r>
    <x v="3"/>
    <n v="1"/>
  </r>
  <r>
    <x v="16"/>
    <n v="1"/>
  </r>
  <r>
    <x v="13"/>
    <n v="1"/>
  </r>
  <r>
    <x v="6"/>
    <n v="1"/>
  </r>
  <r>
    <x v="0"/>
    <n v="1"/>
  </r>
  <r>
    <x v="0"/>
    <n v="1"/>
  </r>
  <r>
    <x v="6"/>
    <n v="1"/>
  </r>
  <r>
    <x v="20"/>
    <n v="1"/>
  </r>
  <r>
    <x v="21"/>
    <n v="1"/>
  </r>
  <r>
    <x v="6"/>
    <n v="1"/>
  </r>
  <r>
    <x v="20"/>
    <n v="0.5"/>
  </r>
  <r>
    <x v="22"/>
    <n v="0.125"/>
  </r>
  <r>
    <x v="7"/>
    <n v="0.125"/>
  </r>
  <r>
    <x v="19"/>
    <n v="0.125"/>
  </r>
  <r>
    <x v="23"/>
    <n v="0.125"/>
  </r>
  <r>
    <x v="1"/>
    <n v="0.5"/>
  </r>
  <r>
    <x v="11"/>
    <n v="0.25"/>
  </r>
  <r>
    <x v="13"/>
    <n v="0.25"/>
  </r>
  <r>
    <x v="6"/>
    <n v="1"/>
  </r>
  <r>
    <x v="0"/>
    <n v="1"/>
  </r>
  <r>
    <x v="0"/>
    <n v="1"/>
  </r>
  <r>
    <x v="24"/>
    <n v="0.8"/>
  </r>
  <r>
    <x v="21"/>
    <n v="0.2"/>
  </r>
  <r>
    <x v="25"/>
    <n v="1"/>
  </r>
  <r>
    <x v="13"/>
    <n v="1"/>
  </r>
  <r>
    <x v="6"/>
    <n v="1"/>
  </r>
  <r>
    <x v="6"/>
    <n v="1"/>
  </r>
  <r>
    <x v="14"/>
    <n v="0.66666666666666663"/>
  </r>
  <r>
    <x v="26"/>
    <n v="0.16666666666666666"/>
  </r>
  <r>
    <x v="27"/>
    <n v="0.16666666666666666"/>
  </r>
  <r>
    <x v="0"/>
    <n v="1"/>
  </r>
  <r>
    <x v="28"/>
    <n v="1"/>
  </r>
  <r>
    <x v="29"/>
    <n v="1"/>
  </r>
  <r>
    <x v="0"/>
    <n v="0.5"/>
  </r>
  <r>
    <x v="17"/>
    <n v="0.5"/>
  </r>
  <r>
    <x v="0"/>
    <n v="0.5"/>
  </r>
  <r>
    <x v="4"/>
    <n v="0.25"/>
  </r>
  <r>
    <x v="7"/>
    <n v="0.25"/>
  </r>
  <r>
    <x v="7"/>
    <n v="0.5"/>
  </r>
  <r>
    <x v="11"/>
    <n v="0.5"/>
  </r>
  <r>
    <x v="6"/>
    <n v="0.8"/>
  </r>
  <r>
    <x v="19"/>
    <n v="0.2"/>
  </r>
  <r>
    <x v="6"/>
    <n v="1"/>
  </r>
  <r>
    <x v="6"/>
    <n v="1"/>
  </r>
  <r>
    <x v="6"/>
    <n v="0.33333333333333331"/>
  </r>
  <r>
    <x v="30"/>
    <n v="8.3333333333333329E-2"/>
  </r>
  <r>
    <x v="31"/>
    <n v="8.3333333333333329E-2"/>
  </r>
  <r>
    <x v="19"/>
    <n v="0.33333333333333331"/>
  </r>
  <r>
    <x v="32"/>
    <n v="0.16666666666666666"/>
  </r>
  <r>
    <x v="0"/>
    <n v="1"/>
  </r>
  <r>
    <x v="13"/>
    <n v="1"/>
  </r>
  <r>
    <x v="33"/>
    <n v="1"/>
  </r>
  <r>
    <x v="3"/>
    <n v="1"/>
  </r>
  <r>
    <x v="0"/>
    <n v="0.75"/>
  </r>
  <r>
    <x v="34"/>
    <n v="0.25"/>
  </r>
  <r>
    <x v="35"/>
    <n v="1"/>
  </r>
  <r>
    <x v="36"/>
    <n v="1"/>
  </r>
  <r>
    <x v="6"/>
    <n v="1"/>
  </r>
  <r>
    <x v="37"/>
    <n v="1"/>
  </r>
  <r>
    <x v="0"/>
    <n v="1"/>
  </r>
  <r>
    <x v="38"/>
    <n v="1"/>
  </r>
  <r>
    <x v="6"/>
    <n v="1"/>
  </r>
  <r>
    <x v="0"/>
    <n v="1"/>
  </r>
  <r>
    <x v="0"/>
    <n v="0.33333333333333331"/>
  </r>
  <r>
    <x v="5"/>
    <n v="0.33333333333333331"/>
  </r>
  <r>
    <x v="4"/>
    <n v="0.33333333333333331"/>
  </r>
  <r>
    <x v="6"/>
    <n v="1"/>
  </r>
  <r>
    <x v="25"/>
    <n v="1"/>
  </r>
  <r>
    <x v="7"/>
    <n v="0.6"/>
  </r>
  <r>
    <x v="16"/>
    <n v="0.2"/>
  </r>
  <r>
    <x v="25"/>
    <n v="0.2"/>
  </r>
  <r>
    <x v="0"/>
    <n v="1"/>
  </r>
  <r>
    <x v="6"/>
    <n v="1"/>
  </r>
  <r>
    <x v="6"/>
    <n v="1"/>
  </r>
  <r>
    <x v="6"/>
    <n v="1"/>
  </r>
  <r>
    <x v="6"/>
    <n v="1"/>
  </r>
  <r>
    <x v="6"/>
    <n v="1"/>
  </r>
  <r>
    <x v="6"/>
    <n v="1"/>
  </r>
  <r>
    <x v="6"/>
    <n v="1"/>
  </r>
  <r>
    <x v="39"/>
    <n v="1"/>
  </r>
  <r>
    <x v="6"/>
    <n v="1"/>
  </r>
  <r>
    <x v="6"/>
    <n v="1"/>
  </r>
  <r>
    <x v="6"/>
    <n v="1"/>
  </r>
  <r>
    <x v="6"/>
    <n v="1"/>
  </r>
  <r>
    <x v="16"/>
    <n v="1"/>
  </r>
  <r>
    <x v="6"/>
    <n v="1"/>
  </r>
  <r>
    <x v="6"/>
    <n v="1"/>
  </r>
  <r>
    <x v="6"/>
    <n v="1"/>
  </r>
  <r>
    <x v="6"/>
    <n v="1"/>
  </r>
  <r>
    <x v="6"/>
    <n v="1"/>
  </r>
  <r>
    <x v="0"/>
    <n v="0.8"/>
  </r>
  <r>
    <x v="6"/>
    <n v="0.2"/>
  </r>
  <r>
    <x v="6"/>
    <n v="1"/>
  </r>
  <r>
    <x v="6"/>
    <n v="1"/>
  </r>
  <r>
    <x v="6"/>
    <n v="1"/>
  </r>
  <r>
    <x v="16"/>
    <n v="1"/>
  </r>
  <r>
    <x v="6"/>
    <n v="1"/>
  </r>
  <r>
    <x v="6"/>
    <n v="1"/>
  </r>
  <r>
    <x v="19"/>
    <n v="0.5"/>
  </r>
  <r>
    <x v="40"/>
    <n v="0.25"/>
  </r>
  <r>
    <x v="16"/>
    <n v="0.25"/>
  </r>
  <r>
    <x v="6"/>
    <n v="0.66666666666666663"/>
  </r>
  <r>
    <x v="7"/>
    <n v="0.16666666666666666"/>
  </r>
  <r>
    <x v="16"/>
    <n v="0.16666666666666666"/>
  </r>
  <r>
    <x v="7"/>
    <n v="1"/>
  </r>
  <r>
    <x v="6"/>
    <n v="1"/>
  </r>
  <r>
    <x v="6"/>
    <n v="0.8"/>
  </r>
  <r>
    <x v="1"/>
    <n v="0.2"/>
  </r>
  <r>
    <x v="41"/>
    <n v="1"/>
  </r>
  <r>
    <x v="37"/>
    <n v="0.8"/>
  </r>
  <r>
    <x v="17"/>
    <n v="0.2"/>
  </r>
  <r>
    <x v="6"/>
    <n v="1"/>
  </r>
  <r>
    <x v="6"/>
    <n v="1"/>
  </r>
  <r>
    <x v="25"/>
    <n v="1"/>
  </r>
  <r>
    <x v="6"/>
    <n v="1"/>
  </r>
  <r>
    <x v="6"/>
    <n v="1"/>
  </r>
  <r>
    <x v="39"/>
    <n v="1"/>
  </r>
  <r>
    <x v="42"/>
    <n v="1"/>
  </r>
  <r>
    <x v="27"/>
    <n v="1"/>
  </r>
  <r>
    <x v="6"/>
    <n v="1"/>
  </r>
  <r>
    <x v="27"/>
    <n v="1"/>
  </r>
  <r>
    <x v="7"/>
    <n v="1"/>
  </r>
  <r>
    <x v="43"/>
    <n v="1"/>
  </r>
  <r>
    <x v="27"/>
    <n v="1"/>
  </r>
  <r>
    <x v="6"/>
    <n v="1"/>
  </r>
  <r>
    <x v="31"/>
    <n v="1"/>
  </r>
  <r>
    <x v="24"/>
    <n v="0.75"/>
  </r>
  <r>
    <x v="44"/>
    <n v="0.25"/>
  </r>
  <r>
    <x v="6"/>
    <n v="1"/>
  </r>
  <r>
    <x v="6"/>
    <n v="0.625"/>
  </r>
  <r>
    <x v="19"/>
    <n v="0.125"/>
  </r>
  <r>
    <x v="15"/>
    <n v="0.25"/>
  </r>
  <r>
    <x v="45"/>
    <n v="1"/>
  </r>
  <r>
    <x v="0"/>
    <n v="1"/>
  </r>
  <r>
    <x v="6"/>
    <n v="1"/>
  </r>
  <r>
    <x v="38"/>
    <n v="1"/>
  </r>
  <r>
    <x v="6"/>
    <n v="1"/>
  </r>
  <r>
    <x v="6"/>
    <n v="1"/>
  </r>
  <r>
    <x v="0"/>
    <n v="0.8571428571428571"/>
  </r>
  <r>
    <x v="7"/>
    <n v="0.14285714285714285"/>
  </r>
  <r>
    <x v="6"/>
    <n v="1"/>
  </r>
  <r>
    <x v="6"/>
    <n v="1"/>
  </r>
  <r>
    <x v="30"/>
    <n v="1"/>
  </r>
  <r>
    <x v="46"/>
    <n v="1"/>
  </r>
  <r>
    <x v="44"/>
    <n v="1"/>
  </r>
  <r>
    <x v="6"/>
    <n v="1"/>
  </r>
  <r>
    <x v="6"/>
    <n v="1"/>
  </r>
  <r>
    <x v="7"/>
    <n v="1"/>
  </r>
  <r>
    <x v="0"/>
    <n v="1"/>
  </r>
  <r>
    <x v="6"/>
    <n v="1"/>
  </r>
  <r>
    <x v="6"/>
    <n v="1"/>
  </r>
  <r>
    <x v="35"/>
    <n v="1"/>
  </r>
  <r>
    <x v="6"/>
    <n v="1"/>
  </r>
  <r>
    <x v="6"/>
    <n v="1"/>
  </r>
  <r>
    <x v="6"/>
    <n v="1"/>
  </r>
  <r>
    <x v="6"/>
    <n v="1"/>
  </r>
  <r>
    <x v="47"/>
    <n v="1"/>
  </r>
  <r>
    <x v="6"/>
    <n v="1"/>
  </r>
  <r>
    <x v="48"/>
    <n v="1"/>
  </r>
  <r>
    <x v="6"/>
    <n v="1"/>
  </r>
  <r>
    <x v="6"/>
    <n v="1"/>
  </r>
  <r>
    <x v="6"/>
    <n v="1"/>
  </r>
  <r>
    <x v="6"/>
    <n v="1"/>
  </r>
  <r>
    <x v="3"/>
    <n v="0.5"/>
  </r>
  <r>
    <x v="46"/>
    <n v="0.5"/>
  </r>
  <r>
    <x v="49"/>
    <n v="1"/>
  </r>
  <r>
    <x v="0"/>
    <n v="1"/>
  </r>
  <r>
    <x v="46"/>
    <n v="1"/>
  </r>
  <r>
    <x v="6"/>
    <n v="1"/>
  </r>
  <r>
    <x v="6"/>
    <n v="1"/>
  </r>
  <r>
    <x v="14"/>
    <n v="1"/>
  </r>
  <r>
    <x v="6"/>
    <n v="1"/>
  </r>
  <r>
    <x v="6"/>
    <n v="1"/>
  </r>
  <r>
    <x v="6"/>
    <n v="1"/>
  </r>
  <r>
    <x v="6"/>
    <n v="1"/>
  </r>
  <r>
    <x v="16"/>
    <n v="0.66666666666666663"/>
  </r>
  <r>
    <x v="46"/>
    <n v="0.16666666666666666"/>
  </r>
  <r>
    <x v="36"/>
    <n v="0.16666666666666666"/>
  </r>
  <r>
    <x v="32"/>
    <n v="1"/>
  </r>
  <r>
    <x v="6"/>
    <n v="1"/>
  </r>
  <r>
    <x v="46"/>
    <n v="1"/>
  </r>
  <r>
    <x v="7"/>
    <n v="0.77777777777777779"/>
  </r>
  <r>
    <x v="25"/>
    <n v="0.1111111111111111"/>
  </r>
  <r>
    <x v="16"/>
    <n v="0.1111111111111111"/>
  </r>
  <r>
    <x v="6"/>
    <n v="1"/>
  </r>
  <r>
    <x v="15"/>
    <n v="1"/>
  </r>
  <r>
    <x v="6"/>
    <n v="1"/>
  </r>
  <r>
    <x v="11"/>
    <n v="0.5"/>
  </r>
  <r>
    <x v="31"/>
    <n v="0.5"/>
  </r>
  <r>
    <x v="6"/>
    <n v="0.75"/>
  </r>
  <r>
    <x v="34"/>
    <n v="0.25"/>
  </r>
  <r>
    <x v="25"/>
    <n v="1"/>
  </r>
  <r>
    <x v="6"/>
    <n v="1"/>
  </r>
  <r>
    <x v="50"/>
    <n v="1"/>
  </r>
  <r>
    <x v="6"/>
    <n v="0.83333333333333337"/>
  </r>
  <r>
    <x v="46"/>
    <n v="0.16666666666666666"/>
  </r>
  <r>
    <x v="6"/>
    <n v="1"/>
  </r>
  <r>
    <x v="0"/>
    <n v="1"/>
  </r>
  <r>
    <x v="9"/>
    <n v="1"/>
  </r>
  <r>
    <x v="51"/>
    <n v="0.6"/>
  </r>
  <r>
    <x v="40"/>
    <n v="0.2"/>
  </r>
  <r>
    <x v="36"/>
    <n v="0.2"/>
  </r>
  <r>
    <x v="6"/>
    <n v="1"/>
  </r>
  <r>
    <x v="52"/>
    <n v="1"/>
  </r>
  <r>
    <x v="6"/>
    <n v="1"/>
  </r>
  <r>
    <x v="16"/>
    <n v="1"/>
  </r>
  <r>
    <x v="6"/>
    <n v="1"/>
  </r>
  <r>
    <x v="6"/>
    <n v="1"/>
  </r>
  <r>
    <x v="29"/>
    <n v="1"/>
  </r>
  <r>
    <x v="29"/>
    <n v="1"/>
  </r>
  <r>
    <x v="25"/>
    <n v="0.8"/>
  </r>
  <r>
    <x v="7"/>
    <n v="0.2"/>
  </r>
  <r>
    <x v="25"/>
    <n v="1"/>
  </r>
  <r>
    <x v="6"/>
    <n v="1"/>
  </r>
  <r>
    <x v="33"/>
    <n v="1"/>
  </r>
  <r>
    <x v="6"/>
    <n v="0.75"/>
  </r>
  <r>
    <x v="53"/>
    <n v="0.25"/>
  </r>
  <r>
    <x v="6"/>
    <n v="0.6"/>
  </r>
  <r>
    <x v="54"/>
    <n v="0.4"/>
  </r>
  <r>
    <x v="55"/>
    <n v="1"/>
  </r>
  <r>
    <x v="56"/>
    <n v="0.75"/>
  </r>
  <r>
    <x v="11"/>
    <n v="0.25"/>
  </r>
  <r>
    <x v="6"/>
    <n v="1"/>
  </r>
  <r>
    <x v="43"/>
    <n v="1"/>
  </r>
  <r>
    <x v="33"/>
    <n v="1"/>
  </r>
  <r>
    <x v="7"/>
    <n v="1"/>
  </r>
  <r>
    <x v="6"/>
    <n v="1"/>
  </r>
  <r>
    <x v="29"/>
    <n v="0.83333333333333337"/>
  </r>
  <r>
    <x v="46"/>
    <n v="0.16666666666666666"/>
  </r>
  <r>
    <x v="6"/>
    <n v="1"/>
  </r>
  <r>
    <x v="36"/>
    <n v="0.66666666666666663"/>
  </r>
  <r>
    <x v="47"/>
    <n v="0.33333333333333331"/>
  </r>
  <r>
    <x v="6"/>
    <n v="1"/>
  </r>
  <r>
    <x v="27"/>
    <n v="1"/>
  </r>
  <r>
    <x v="0"/>
    <n v="0.6"/>
  </r>
  <r>
    <x v="25"/>
    <n v="0.4"/>
  </r>
  <r>
    <x v="6"/>
    <n v="1"/>
  </r>
  <r>
    <x v="6"/>
    <n v="1"/>
  </r>
  <r>
    <x v="19"/>
    <n v="1"/>
  </r>
  <r>
    <x v="54"/>
    <n v="1"/>
  </r>
  <r>
    <x v="6"/>
    <n v="1"/>
  </r>
  <r>
    <x v="0"/>
    <n v="1"/>
  </r>
  <r>
    <x v="6"/>
    <n v="1"/>
  </r>
  <r>
    <x v="24"/>
    <n v="1"/>
  </r>
  <r>
    <x v="20"/>
    <n v="0.75"/>
  </r>
  <r>
    <x v="19"/>
    <n v="0.25"/>
  </r>
  <r>
    <x v="8"/>
    <n v="1"/>
  </r>
  <r>
    <x v="25"/>
    <n v="0.8"/>
  </r>
  <r>
    <x v="16"/>
    <n v="0.2"/>
  </r>
  <r>
    <x v="6"/>
    <n v="1"/>
  </r>
  <r>
    <x v="6"/>
    <n v="1"/>
  </r>
  <r>
    <x v="6"/>
    <n v="1"/>
  </r>
  <r>
    <x v="46"/>
    <n v="1"/>
  </r>
  <r>
    <x v="6"/>
    <n v="1"/>
  </r>
  <r>
    <x v="16"/>
    <n v="0.75"/>
  </r>
  <r>
    <x v="36"/>
    <n v="0.25"/>
  </r>
  <r>
    <x v="36"/>
    <n v="1"/>
  </r>
  <r>
    <x v="0"/>
    <n v="0.5"/>
  </r>
  <r>
    <x v="6"/>
    <n v="0.5"/>
  </r>
  <r>
    <x v="6"/>
    <n v="1"/>
  </r>
  <r>
    <x v="14"/>
    <n v="1"/>
  </r>
  <r>
    <x v="6"/>
    <n v="1"/>
  </r>
  <r>
    <x v="6"/>
    <n v="1"/>
  </r>
  <r>
    <x v="6"/>
    <n v="1"/>
  </r>
  <r>
    <x v="52"/>
    <n v="1"/>
  </r>
  <r>
    <x v="6"/>
    <n v="1"/>
  </r>
  <r>
    <x v="54"/>
    <n v="0.5"/>
  </r>
  <r>
    <x v="19"/>
    <n v="0.33333333333333331"/>
  </r>
  <r>
    <x v="30"/>
    <n v="8.3333333333333329E-2"/>
  </r>
  <r>
    <x v="34"/>
    <n v="8.3333333333333329E-2"/>
  </r>
  <r>
    <x v="54"/>
    <n v="1"/>
  </r>
  <r>
    <x v="54"/>
    <n v="1"/>
  </r>
  <r>
    <x v="43"/>
    <n v="1"/>
  </r>
  <r>
    <x v="6"/>
    <n v="1"/>
  </r>
  <r>
    <x v="57"/>
    <n v="0.6"/>
  </r>
  <r>
    <x v="58"/>
    <n v="0.4"/>
  </r>
  <r>
    <x v="36"/>
    <n v="1"/>
  </r>
  <r>
    <x v="6"/>
    <n v="1"/>
  </r>
  <r>
    <x v="0"/>
    <n v="1"/>
  </r>
  <r>
    <x v="6"/>
    <n v="1"/>
  </r>
  <r>
    <x v="0"/>
    <n v="1"/>
  </r>
  <r>
    <x v="54"/>
    <n v="1"/>
  </r>
  <r>
    <x v="39"/>
    <n v="1"/>
  </r>
  <r>
    <x v="59"/>
    <n v="1"/>
  </r>
  <r>
    <x v="6"/>
    <n v="1"/>
  </r>
  <r>
    <x v="52"/>
    <n v="1"/>
  </r>
  <r>
    <x v="60"/>
    <n v="1"/>
  </r>
  <r>
    <x v="14"/>
    <n v="1"/>
  </r>
  <r>
    <x v="6"/>
    <n v="1"/>
  </r>
  <r>
    <x v="0"/>
    <n v="1"/>
  </r>
  <r>
    <x v="6"/>
    <n v="1"/>
  </r>
  <r>
    <x v="34"/>
    <n v="0.66666666666666663"/>
  </r>
  <r>
    <x v="43"/>
    <n v="0.33333333333333331"/>
  </r>
  <r>
    <x v="6"/>
    <n v="1"/>
  </r>
  <r>
    <x v="19"/>
    <n v="0.66666666666666663"/>
  </r>
  <r>
    <x v="7"/>
    <n v="0.16666666666666666"/>
  </r>
  <r>
    <x v="11"/>
    <n v="5.5E-2"/>
  </r>
  <r>
    <x v="35"/>
    <n v="5.5E-2"/>
  </r>
  <r>
    <x v="61"/>
    <n v="5.5E-2"/>
  </r>
  <r>
    <x v="6"/>
    <n v="1"/>
  </r>
  <r>
    <x v="54"/>
    <n v="1"/>
  </r>
  <r>
    <x v="8"/>
    <n v="1"/>
  </r>
  <r>
    <x v="0"/>
    <n v="1"/>
  </r>
  <r>
    <x v="50"/>
    <n v="1"/>
  </r>
  <r>
    <x v="21"/>
    <n v="0.66666666666666663"/>
  </r>
  <r>
    <x v="34"/>
    <n v="0.33333333333333331"/>
  </r>
  <r>
    <x v="6"/>
    <n v="1"/>
  </r>
  <r>
    <x v="0"/>
    <n v="1"/>
  </r>
  <r>
    <x v="7"/>
    <n v="1"/>
  </r>
  <r>
    <x v="6"/>
    <n v="1"/>
  </r>
  <r>
    <x v="6"/>
    <n v="1"/>
  </r>
  <r>
    <x v="6"/>
    <n v="1"/>
  </r>
  <r>
    <x v="6"/>
    <n v="1"/>
  </r>
  <r>
    <x v="0"/>
    <n v="0.8571428571428571"/>
  </r>
  <r>
    <x v="7"/>
    <n v="0.14285714285714285"/>
  </r>
  <r>
    <x v="3"/>
    <n v="0.33333333333333331"/>
  </r>
  <r>
    <x v="7"/>
    <n v="0.33333333333333331"/>
  </r>
  <r>
    <x v="46"/>
    <n v="0.33333333333333331"/>
  </r>
  <r>
    <x v="5"/>
    <n v="1"/>
  </r>
  <r>
    <x v="36"/>
    <n v="1"/>
  </r>
  <r>
    <x v="6"/>
    <n v="1"/>
  </r>
  <r>
    <x v="4"/>
    <n v="1"/>
  </r>
  <r>
    <x v="54"/>
    <n v="1"/>
  </r>
  <r>
    <x v="35"/>
    <n v="1"/>
  </r>
  <r>
    <x v="6"/>
    <n v="1"/>
  </r>
  <r>
    <x v="6"/>
    <n v="1"/>
  </r>
  <r>
    <x v="6"/>
    <n v="1"/>
  </r>
  <r>
    <x v="6"/>
    <n v="1"/>
  </r>
  <r>
    <x v="6"/>
    <n v="1"/>
  </r>
  <r>
    <x v="0"/>
    <n v="1"/>
  </r>
  <r>
    <x v="6"/>
    <n v="1"/>
  </r>
  <r>
    <x v="6"/>
    <n v="1"/>
  </r>
  <r>
    <x v="6"/>
    <n v="1"/>
  </r>
  <r>
    <x v="6"/>
    <n v="1"/>
  </r>
  <r>
    <x v="6"/>
    <n v="1"/>
  </r>
  <r>
    <x v="6"/>
    <n v="1"/>
  </r>
  <r>
    <x v="6"/>
    <n v="1"/>
  </r>
  <r>
    <x v="36"/>
    <n v="1"/>
  </r>
  <r>
    <x v="6"/>
    <n v="1"/>
  </r>
  <r>
    <x v="6"/>
    <n v="1"/>
  </r>
  <r>
    <x v="62"/>
    <n v="1"/>
  </r>
  <r>
    <x v="6"/>
    <n v="1"/>
  </r>
  <r>
    <x v="63"/>
    <n v="1"/>
  </r>
  <r>
    <x v="6"/>
    <n v="0.8"/>
  </r>
  <r>
    <x v="7"/>
    <n v="0.2"/>
  </r>
  <r>
    <x v="0"/>
    <n v="1"/>
  </r>
  <r>
    <x v="0"/>
    <n v="1"/>
  </r>
  <r>
    <x v="0"/>
    <n v="0.6"/>
  </r>
  <r>
    <x v="17"/>
    <n v="0.2"/>
  </r>
  <r>
    <x v="7"/>
    <n v="0.2"/>
  </r>
  <r>
    <x v="3"/>
    <n v="1"/>
  </r>
  <r>
    <x v="64"/>
    <n v="1"/>
  </r>
  <r>
    <x v="6"/>
    <n v="1"/>
  </r>
  <r>
    <x v="6"/>
    <n v="1"/>
  </r>
  <r>
    <x v="0"/>
    <n v="1"/>
  </r>
  <r>
    <x v="48"/>
    <n v="1"/>
  </r>
  <r>
    <x v="6"/>
    <n v="0.5"/>
  </r>
  <r>
    <x v="3"/>
    <n v="0.25"/>
  </r>
  <r>
    <x v="16"/>
    <n v="0.25"/>
  </r>
  <r>
    <x v="40"/>
    <n v="1"/>
  </r>
  <r>
    <x v="3"/>
    <n v="1"/>
  </r>
  <r>
    <x v="34"/>
    <n v="1"/>
  </r>
  <r>
    <x v="43"/>
    <n v="1"/>
  </r>
  <r>
    <x v="7"/>
    <n v="0.5"/>
  </r>
  <r>
    <x v="25"/>
    <n v="0.25"/>
  </r>
  <r>
    <x v="16"/>
    <n v="0.25"/>
  </r>
  <r>
    <x v="36"/>
    <n v="0.75"/>
  </r>
  <r>
    <x v="16"/>
    <n v="0.25"/>
  </r>
  <r>
    <x v="25"/>
    <n v="1"/>
  </r>
  <r>
    <x v="6"/>
    <n v="0.8"/>
  </r>
  <r>
    <x v="38"/>
    <n v="0.2"/>
  </r>
  <r>
    <x v="6"/>
    <n v="1"/>
  </r>
  <r>
    <x v="7"/>
    <n v="1"/>
  </r>
  <r>
    <x v="6"/>
    <n v="1"/>
  </r>
  <r>
    <x v="16"/>
    <n v="1"/>
  </r>
  <r>
    <x v="54"/>
    <n v="1"/>
  </r>
  <r>
    <x v="43"/>
    <n v="0.6875"/>
  </r>
  <r>
    <x v="19"/>
    <n v="0.3125"/>
  </r>
  <r>
    <x v="65"/>
    <n v="1"/>
  </r>
  <r>
    <x v="6"/>
    <n v="1"/>
  </r>
  <r>
    <x v="6"/>
    <n v="1"/>
  </r>
  <r>
    <x v="6"/>
    <n v="1"/>
  </r>
  <r>
    <x v="66"/>
    <n v="1"/>
  </r>
  <r>
    <x v="36"/>
    <n v="1"/>
  </r>
  <r>
    <x v="27"/>
    <n v="1"/>
  </r>
  <r>
    <x v="7"/>
    <n v="1"/>
  </r>
  <r>
    <x v="6"/>
    <n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8">
  <r>
    <x v="0"/>
    <s v="A biometrics-generated private/public key cryptography for a blockchain-based e-voting system"/>
    <s v="Jide Kehinde Adeniyi, Sunday Adeola Ajagbe, Emmanuel Abidemi Adeniyi, Pragasen Mudali, Matthew Olusegun Adigun, Tunde Taiwo Adeniyi, Ojo Ajibola"/>
    <s v="El sistema propuesto mejora la transparencia y seguridad al emplear blockchain y claves generadas por biometría; asegura confianza al eliminar manipulaciones de identidad y resultados."/>
    <s v="Propuesta aplicada en pruebas experimentales, sin evidencia de aplicación académica específica; resultados alentadores reportados."/>
    <s v="Usa contratos inteligentes y claves generadas a partir de huellas dactilares; aborda seguridad, anonimato y verificación mediante criptografía biométrica."/>
    <s v="Se utiliza autenticación biométrica basada en huellas dactilares, manteniendo la identidad protegida con claves públicas que no revelan la identidad."/>
    <s v="Emplea blockchain para garantizar integridad e inmutabilidad; cada voto es inmodificable y verificable públicamente mediante claves públicas."/>
    <s v="Se menciona prueba de concepto con resultados alentadores, sin detalle de validaciones en escenarios reales."/>
    <s v="Teórico/Conceptual"/>
    <s v="2024"/>
    <x v="0"/>
  </r>
  <r>
    <x v="0"/>
    <s v="A Block-Chain Based Decentralized Mechanism to Ensure the Security of Electronic Voting System Using Solidity Language"/>
    <s v="P. Savaridassan, Swapnil Lohani, Harshal Gupta"/>
    <s v="Proporciona integridad, transparencia e inmutabilidad a través de contratos inteligentes y consenso descentralizado; mejora frente a métodos tradicionales."/>
    <s v="Cita aplicaciones piloto en Telangana (India), Zug (Suiza), y Seúl (Corea del Sur); con éxito limitado pero con resultados positivos."/>
    <s v="Usa Ethereum, Solidity, contratos inteligentes y mecanismo de consenso Proof-of-Stake; aborda seguridad, privacidad y manipulación de datos."/>
    <s v="Incluye mecanismos de autenticación y gestión de identidad mediante contratos inteligentes; mención de autenticación pero sin especificación técnica clara."/>
    <s v="Auditoría y verificación automatizadas por contratos inteligentes; ofrece trazabilidad e integridad de votos."/>
    <s v="Sí, se realizaron pruebas piloto en contextos reales como elecciones municipales y participación ciudadana."/>
    <s v="Real"/>
    <s v="2024"/>
    <x v="1"/>
  </r>
  <r>
    <x v="0"/>
    <s v="A Blockchain-Based Distributed Anonymous Weighted Voting System"/>
    <s v="Mingyuan Chen, Bin Chen, Zejun Lin, Litao Ye, Shijie Zhang, Shengli Zhang"/>
    <s v="Sistema distribuido con privacidad computacional, anonimato reforzado y automatización del conteo; mejora notable frente a modelos centralizados."/>
    <s v="Sistema diseñado para decisiones complejas con pesos de voto; sin mención de aplicaciones en universidades."/>
    <s v="Utiliza ElGamal distribuido, firmas ciegas, firmas de anillo y contratos inteligentes; aborda anonimato, seguridad y verificación."/>
    <s v="Utiliza firmas de anillo y blind signatures para autenticar y proteger la identidad sin comprometer el anonimato."/>
    <s v="Verificación y conteo automatizados por contratos inteligentes; integridad mediante criptografía homomórfica."/>
    <s v="Incluye análisis y experimentos que demuestran factibilidad, pero no pruebas reales en campo."/>
    <s v="Experimental/Simulado"/>
    <s v="2024"/>
    <x v="1"/>
  </r>
  <r>
    <x v="0"/>
    <s v="A Blockchain-Based E-Voting System"/>
    <s v="Mohammad Hadiff bin Hamidey, Swee-Huay Heng"/>
    <s v="Sistema descentralizado basado en blockchain mejora la seguridad, integridad y veracidad del proceso de votación frente a sistemas electrónicos centralizados."/>
    <s v="No se menciona aplicación directa en contextos académicos; se centra en evaluación comparativa de esquemas existentes."/>
    <s v="Utiliza Ethereum, contratos inteligentes y técnicas criptográficas como blind signature y homomorphic encryption; enfoque en descentralización y resistencia a ataques."/>
    <s v="Aborda autenticación mediante mecanismos criptográficos y registros de votante, sin detalles específicos de implementación."/>
    <s v="Incluye mecanismos de verificación individual y universal usando blockchain; también evalúa limitaciones de enfoques anteriores."/>
    <s v="Comparación con otros esquemas; no se menciona prueba en contexto real."/>
    <s v="Teórico/Conceptual"/>
    <s v="2023"/>
    <x v="1"/>
  </r>
  <r>
    <x v="0"/>
    <s v="A Blockchain-Based Self-Tallying Voting Protocol in Decentralized IoT"/>
    <s v="Yannan Li, Willy Susilo, Guomin Yang, Yong Yu, Dongxi Liu, Xiaojiang Du, Mohsen Guizani"/>
    <s v="Mejora la equidad, privacidad y resistencia a fallos mediante un protocolo auto-conteo sin terceros; fortalece transparencia y seguridad."/>
    <s v="Propuesta aplicada a contextos de IoT y redes distribuidas, especialmente en elecciones de líderes o decisiones colaborativas; no en universidades."/>
    <s v="Emplea ElGamal distribuido, pruebas de conocimiento cero, compromisos y contratos inteligentes; orientado a evitar manipulación y preservar anonimato."/>
    <s v="Utiliza compromiso críptico y protocolos de prueba sin revelar identidad; protege identidad sin intermediarios."/>
    <s v="El protocolo permite que cualquier parte verifique los votos con transparencia; elimina necesidad de conteo centralizado."/>
    <s v="Simulaciones en dispositivos IoT; no validado en elecciones reales."/>
    <s v="Experimental/Simulado"/>
    <s v="2022"/>
    <x v="0"/>
  </r>
  <r>
    <x v="0"/>
    <s v="A Blockchain-Based Self-Tallying Voting Protocol With Maximum Voter Privacy"/>
    <s v="Jun Huang, Debiao He, Yitao Chen, Muhammad Khurram Khan, Min Luo"/>
    <s v="Comparado con sistemas tradicionales y electrónicos, este sistema mejora la seguridad y robustez mediante blockchain, homomorphic encryption y zero-knowledge proof. Aumenta la confianza al eliminar terceros."/>
    <s v="No se menciona aplicación en contextos académicos o universitarios. Información insuficiente."/>
    <s v="Usa blockchain con homomorphic encryption, zero-knowledge proof y threshold secret sharing. Estos abordan privacidad, abstención, y verificación sin revelar votos."/>
    <s v="No se describen métodos específicos de autenticación. Información insuficiente."/>
    <s v="Verificabilidad basada en pruebas de rango (range proof) y zero-knowledge proof para asegurar legitimidad sin revelar contenido del voto."/>
    <s v="Evaluación de rendimiento computacional, sin pruebas reales en votaciones."/>
    <s v="Experimental/Simulado"/>
    <s v="2022"/>
    <x v="0"/>
  </r>
  <r>
    <x v="0"/>
    <s v="A Blockchain-Based Voting System for Elections"/>
    <s v="Akshit Kumar, Sourabh Menaria, Karan Sagar, Aaditya Choudhary, Parveen Kumar Bajaj"/>
    <s v="Mejora la transparencia y seguridad usando Ethereum, contratos inteligentes e IPFS. Reduce fraudes y manipulación respecto a sistemas tradicionales."/>
    <s v="No se especifican aplicaciones en contextos académicos. Información insuficiente."/>
    <s v="Se implementa sobre Ethereum y usa IPFS para almacenamiento descentralizado. El sistema enfatiza seguridad, transparencia y resistencia a manipulaciones."/>
    <s v="No se detalla el método de autenticación. Información insuficiente."/>
    <s v="Usa contratos inteligentes que garantizan integridad e inmutabilidad, aunque no se explican métodos específicos de auditoría/verificación."/>
    <s v="Sistema probado en testnet (Sepolia), sin implementación en escenarios reales."/>
    <s v="Experimental/Simulado"/>
    <s v="2024"/>
    <x v="1"/>
  </r>
  <r>
    <x v="0"/>
    <s v="A COERCION-RESISTANT BLOCKCHAIN-BASED E-VOTING PROTOCOL WITH RECEIPTS"/>
    <s v="Chiara Spadafora, Riccardo Longo, Massimiliano Sala"/>
    <s v="Propone un protocolo resistente a coerción y venta de votos, con transparencia y garantías criptográficas que superan a sistemas tradicionales."/>
    <s v="No menciona implementación en contextos académicos. Información insuficiente."/>
    <s v="Basado en blockchain, con pruebas de conocimiento cero, protocolos de compromiso y DDH. Aborda privacidad, verificación y coerción."/>
    <s v="No se detalla un método específico de autenticación de votantes. Información insuficiente."/>
    <s v="Verificación universal y garantías criptográficas como prueba de indistinguibilidad y recibos verificables. Asegura integridad y resistencia."/>
    <s v="No implementado en pruebas reales, solo pruebas criptográficas y simulaciones."/>
    <s v="Experimental/Simulado"/>
    <s v="2023"/>
    <x v="0"/>
  </r>
  <r>
    <x v="0"/>
    <s v="A Cost-efficient and Scalable Framework for E-Voting System based on Ethereum Blockchain"/>
    <s v="Uzma Jafar, Zarina Shukur, Mohd Juzaiddin Ab Aziz, Hafiz Adnan Hussain"/>
    <s v="Aborda problemas de transparencia y corrupción en métodos tradicionales mediante Ethereum e integración off-chain. Mejora confianza y accesibilidad."/>
    <s v="No se indica aplicación en contextos académicos. Información insuficiente."/>
    <s v="Ethereum con diseño escalable basado en sharding, off-chain storage y sincronización periódica. Aumenta eficiencia, seguridad y descentralización."/>
    <s v="No se especifica método de autenticación de votantes. Información insuficiente."/>
    <s v="Incluye mecanismos de integridad y prevención de manipulaciones mediante ledger inmutable y contratos inteligentes."/>
    <s v="No se menciona prueba en escenarios reales, pero se justifica teóricamente su eficiencia."/>
    <s v="Teórico/Conceptual"/>
    <s v="2022"/>
    <x v="1"/>
  </r>
  <r>
    <x v="0"/>
    <s v="A decentralized and trustless e-voting system based on blockchain technology"/>
    <s v="Daria Golnarian, Kimia Saedi, Behnam Bahrak"/>
    <s v="Propuesta que elimina autoridades confiables. Fomenta transparencia, equidad y acceso universal usando blockchain como tablero público."/>
    <s v="No indica implementación en contextos académicos. Información insuficiente."/>
    <s v="Utiliza blockchain pública con pruebas de conocimiento cero y Mix-Net. Permite autoverificación y anonimato fuerte."/>
    <s v="Autenticación en fase inicial por autoridades; luego proceso es trustless. Equilibra identidad y anonimato."/>
    <s v="El sistema permite verificación individual y universal mediante blockchain; se basa en transparencia y trazabilidad."/>
    <s v="No se indica implementación en contexto real, solo diseño y análisis conceptual."/>
    <s v="Teórico/Conceptual"/>
    <s v="2022"/>
    <x v="1"/>
  </r>
  <r>
    <x v="0"/>
    <s v="A decentralized, secure, and transparent blockchain-enabled E-voting for Indian elections based on UIDAI Aadhar Identification"/>
    <s v="Sheetal Pandya, Ashwin Raiyani, Krunal Vaghela"/>
    <s v="Compara ampliamente los sistemas tradicionales con la propuesta blockchain, destacando mejoras en seguridad, transparencia y confianza a través de características como la inmutabilidad, la descentralización y la ausencia de terceros confiables."/>
    <s v="Propuesta orientada al contexto electoral de la India; no se reportan resultados aplicados en contextos universitarios ni métricas de desempeño comparativo."/>
    <s v="Utiliza red blockchain distribuida, registros inmutables y carteras con monedas para emitir votos; aborda problemas de seguridad y anonimato con verificación vía Aadhar."/>
    <s v="Autenticación mediante el sistema nacional Aadhar, proporcionando identidad fuerte pero con implicaciones sobre el anonimato parcial del votante."/>
    <s v="Uso de blockchain como libro contable inmutable y público, lo cual permite auditoría abierta y validación por nodos; sin detalles específicos de mecanismos criptográficos adicionales."/>
    <s v="No se describen pruebas en escenarios reales; diseño conceptual."/>
    <s v="Teórico/Conceptual"/>
    <s v="2023"/>
    <x v="1"/>
  </r>
  <r>
    <x v="0"/>
    <s v="A Distributed Self-Tallying Electronic Voting System Using the Smart Contract"/>
    <s v="Jingyu Yao, Bo Yang, Tao Wang, Wenzheng Zhang"/>
    <s v="Supera sistemas tradicionales mediante votación autocomputable, eliminando dependencia de autoridades confiables; asegura transparencia, seguridad y privacidad mediante contratos inteligentes."/>
    <s v="No se reporta aplicación en entornos universitarios; el enfoque es general y orientado a votaciones a gran escala."/>
    <s v="Usa blockchain Ethereum, cifrado ElGamal, pruebas de conocimiento cero y Group Encryption Scheme para abordar desafíos de seguridad, anonimato y verificación."/>
    <s v="No se explicita un método de autenticación de votantes; se enfoca en el anonimato y la seguridad de los votos durante el conteo y verificación."/>
    <s v="Incluye verificación universal, autocomputabilidad y ausencia de autoridad confiable; mecanismos criptográficos permiten auditoría de cualquier entidad."/>
    <s v="Pruebas de rendimiento muestran escalabilidad; sin mención de validación en escenarios del mundo real."/>
    <s v="Experimental/Simulado"/>
    <s v="2024"/>
    <x v="0"/>
  </r>
  <r>
    <x v="0"/>
    <s v="A electronic voting protocol based on blockchain and homomorphic signcryption"/>
    <s v="Wenlei Qu, Lei Wu, Wei Wang, Zhaoman Liu, Hao Wang"/>
    <s v="El protocolo mejora la eficiencia y seguridad respecto a sistemas tradicionales al permitir el conteo homomórfico y firmar-encriptar los votos para garantizar integridad y anonimato."/>
    <s v="No se especifican aplicaciones en universidades; propuesta es general para votación electrónica segura y eficiente."/>
    <s v="Implementa blockchain con signcryption homomórfico que combina cifrado y firma en un solo paso; permite anonimato, agregación y verificación."/>
    <s v="No se especifica el mecanismo exacto de autenticación de votantes; se enfoca en confidencialidad y verificación de votos."/>
    <s v="Permite verificación de resultados mediante homomorphic tally y blockchain como tablero público de auditoría."/>
    <s v="Evaluación conceptual sin validación empírica en ambientes reales."/>
    <s v="Teórico/Conceptual"/>
    <s v="2022"/>
    <x v="1"/>
  </r>
  <r>
    <x v="0"/>
    <s v="A Framework for Building Blockchain Based Secured E-voting"/>
    <s v="Abhishek Kandell, Shivam Dhunotiya, Gufran Ali Siddique, Bharat Bhusan, Rani Astya"/>
    <s v="Destaca beneficios frente a métodos tradicionales: inmutabilidad, transparencia, ahorro de tiempo y costos, y resistencia al fraude mediante hash seguro."/>
    <s v="No se menciona aplicación en contextos académicos; propuesta es conceptual con enfoque nacional."/>
    <s v="Se basa en una red blockchain descentralizada usando hash seguro para cada bloque; se enfoca en la trazabilidad y seguridad."/>
    <s v="Autenticación propuesta mediante clave privada del votante y canales seguros, aunque no se detalla el proceso técnico."/>
    <s v="Blockchain sirve como registro inmutable; cada transacción puede ser verificada; sin detalles técnicos profundos sobre auditoría."/>
    <s v="Propuesta conceptual sin pruebas en implementación real."/>
    <s v="Teórico/Conceptual"/>
    <s v="2023"/>
    <x v="1"/>
  </r>
  <r>
    <x v="0"/>
    <s v="A Framework for e-Voting System Based on Blockchain and Distributed Ledger Technologies"/>
    <s v="Shahid Hussain Danwar, Javed Ahmed Mahar, Aneela Kiran"/>
    <s v="Busca mejorar integridad y reducir disputas en sistemas tradicionales mediante e-voting soportado en blockchain y base de datos nacional (NADRA)."/>
    <s v="Propuesta específica para el contexto electoral pakistaní; no hay evidencia de aplicación en escenarios académicos."/>
    <s v="Usa tecnología de contabilidad distribuida, con conexión a NADRA para validación de identidad; énfasis en auditoría y privacidad."/>
    <s v="Autenticación basada en base de datos nacional NADRA; garantiza validez del votante pero no anonimato completo."/>
    <s v="Sistema auditable por votantes y autoridades, permite recuento y validación pública gracias al diseño distribuido."/>
    <s v="Simulación en 8 zonas electorales de Khairpur (Pakistán); resultados favorables, pero no pruebas a gran escala."/>
    <s v="Real"/>
    <s v="2022"/>
    <x v="0"/>
  </r>
  <r>
    <x v="0"/>
    <s v="A Fully Anonymous e-Voting Protocol Employing Universal Zk-SNARKs and Smart Contracts"/>
    <s v="Aritra Banerjee"/>
    <s v="Comparado con Zcash JoinSplit, zkHawk mejora la privacidad y reduce el cómputo necesario en un orden de magnitud, manteniendo seguridad y anonimato."/>
    <s v="No abordado directamente; es un trabajo conceptual dentro de una tesis doctoral."/>
    <s v="Uso de Zcash con zk-SNARKs (Groth16, Sonic, Plonk, etc.) y zkHawk, proponiendo ejecución off-chain para mejorar escalabilidad y privacidad."/>
    <s v="Los votantes usan carteras Zcash y direcciones, no se profundiza en mecanismos específicos de autenticación más allá de esta asignación."/>
    <s v="Uso de MPC y zkHawk para asegurar el cómputo sin necesidad de confiar en terceros, protegiendo integridad y verificabilidad del voto."/>
    <s v="No se reportan pruebas en escenarios del mundo real."/>
    <s v="Teórico/Conceptual"/>
    <s v="2022"/>
    <x v="1"/>
  </r>
  <r>
    <x v="0"/>
    <s v="A Lightweight Digital Voting Platform Using Blockchain Technology"/>
    <s v="Nithin Kamineni et al."/>
    <s v="Se resalta mayor transparencia, anonimato y reducción de costos frente a sistemas tradicionales, gracias al uso de blockchain pública."/>
    <s v="No menciona aplicación en contextos académicos; enfoque conceptual sobre arquitectura."/>
    <s v="Implementa blockchain Ethereum pública, PoW, Paillier Cryptosystem para privacidad; red descentralizada, HTML/CSS y JavaScript para frontend."/>
    <s v="No detalla mecanismos de autenticación de votantes."/>
    <s v="Los votos son verificables por el usuario sin necesidad de terceros; blockchain asegura integridad de las transacciones."/>
    <s v="Resultados discutidos en sección de evaluación de desempeño, pero sin escenarios reales a gran escala."/>
    <s v="Experimental/Simulado"/>
    <s v="2022"/>
    <x v="2"/>
  </r>
  <r>
    <x v="0"/>
    <s v="A Liquid Democracy Enabled Blockchain-Based Electronic Voting System"/>
    <s v="Ch Anwar ul Hassan et al."/>
    <s v="Sistema distribuido, basado en blockchain con smart contracts; mejora transparencia, seguridad y confianza sobre métodos tradicionales."/>
    <s v="No aborda contextos académicos; centrado en contexto nacional (Pakistán)."/>
    <s v="Blockchain de tipo consorcio (permissioned), uso de Ethereum, smart contracts para votación y verificación."/>
    <s v="Registro con credenciales y asignación de claves públicas/privadas; usa arquitectura basada en permisos."/>
    <s v="Verificación basada en contratos inteligentes, integridad garantizada mediante minería y validación descentralizada."/>
    <s v="Evaluación conceptual, sin pruebas detalladas en ambientes reales."/>
    <s v="Teórico/Conceptual"/>
    <s v="2022"/>
    <x v="0"/>
  </r>
  <r>
    <x v="1"/>
    <s v="A Methodology for Vulnerability Assessment and Threat Modelling of an e-Voting Platform Based on Ethereum Blockchain"/>
    <s v="Daniele Granata, Massimiliano Rak, Paolo Palmiero, Adele Pastena"/>
    <s v="Compara con sistemas tradicionales resaltando que la adopción general de e-voting se ha visto limitada por preocupaciones de seguridad y confianza. El uso de blockchain, en particular Ethereum, ofrece mejoras significativas en seguridad y verificación mediante contratos inteligentes."/>
    <s v="No abordado en contexto académico o universitario."/>
    <s v="Se utiliza Ethereum y contratos inteligentes en Solidity. Se abordan desafíos de seguridad mediante modelado formal (BPMN) y evaluación basada en estándares ISO/IEC 15408 para garantizar anonimato, robustez y escalabilidad."/>
    <s v="Información insuficiente."/>
    <s v="Se propone una metodología que permite evaluar formalmente contratos inteligentes usando BPMN, facilitando la verificación legal y técnica mediante certificación de seguridad."/>
    <s v="No se reportan pruebas reales; es una evaluación metodológica del diseño."/>
    <s v="Teórico/Conceptual"/>
    <s v="2024"/>
    <x v="0"/>
  </r>
  <r>
    <x v="0"/>
    <s v="A Novel Electronic Voting system using a Blind Signature scheme and Blockchain"/>
    <s v="Elahe Mehraban et al."/>
    <s v="Comparado con sistemas tradicionales, la firma ciega cuántica y blockchain garantizan privacidad, integridad y equidad."/>
    <s v="No se describe aplicación en contextos académicos."/>
    <s v="Blockchain pública (Ethereum), contratos inteligentes, firma ciega cuántica, canales cuánticos para seguridad."/>
    <s v="Autenticación y anonimato mediante clave de sesión, número serial y verificación con firma ciega cuántica."/>
    <s v="Verificación de votos usando bloques en blockchain; validación mediante claves y firmas blindadas."/>
    <s v="No se reportan implementaciones prácticas; propuesta a nivel de diseño."/>
    <s v="Teórico/Conceptual"/>
    <s v="2024"/>
    <x v="1"/>
  </r>
  <r>
    <x v="0"/>
    <s v="A novel smart contract based blockchain with sidechain for electronic voting"/>
    <s v="Rakshitha C. Mullegowda et al."/>
    <s v="Propuesta reduce ataques de repetición y mejora seguridad respecto a métodos tradicionales mediante blockchain + sidechain."/>
    <s v="No menciona aplicación en contextos académicos."/>
    <s v="Blockchain con sidechain; contratos inteligentes separados para votantes, candidatos y votos; uso de vote coins y cifrado público."/>
    <s v="Autenticación vía OTP y claves públicas/privadas generadas en el registro; verificación mediante vote coin."/>
    <s v="Acceso controlado robusto para el conteo; votos cifrados y almacenados en sidechain; resultados verificados en mainchain."/>
    <s v="Resultados de simulación muestran mejora en tiempo y costo; sin aplicación real reportada."/>
    <s v="Experimental/Simulado"/>
    <s v="2024"/>
    <x v="0"/>
  </r>
  <r>
    <x v="0"/>
    <s v="A Practical Multi-candidate Voting Protocol on Quantum Blockchain Adapted for Various Tally Principles"/>
    <s v="Xin Sun, Anran Cui, Hui Chen, Xingchi Su"/>
    <s v="Comparado con sistemas tradicionales, el protocolo cuántico propuesto garantiza anonimato, verificabilidad, equidad y auto-conteo gracias a la blockchain cuántica y compromisos cuánticos."/>
    <s v="No se reportan aplicaciones en contextos académicos o universitarios. Información insuficiente."/>
    <s v="Uso de blockchain cuántica, comunicación segura basada en QKD y compromiso cuántico. Aborda anonimato, seguridad y verificación mediante principios cuánticos."/>
    <s v="Se basa en compromisos cuánticos para ocultar y luego revelar el voto, asegurando el anonimato sin comprometer identidad."/>
    <s v="El sistema es verificable y auto-conteable por cualquier votante. No se menciona un mecanismo explícito de auditoría externa."/>
    <s v="Sistema teóricamente implementable con tecnología actual; sin pruebas en entornos reales reportadas."/>
    <s v="Teórico/Conceptual"/>
    <s v="2024"/>
    <x v="1"/>
  </r>
  <r>
    <x v="0"/>
    <s v="A Privacy Protection Method of Blockchain-Based E-Voting Using Homomorphic Encryption and Order-Preserving Encryption"/>
    <s v="Bimeng Tang, Minsheng Tan, Meina Liu, Zhaohui Liu, Wenlong Tian"/>
    <s v="Mejora sobre sistemas tradicionales al eliminar terceros confiables y proteger la privacidad a pesar de la transparencia de blockchain mediante cifrado homomórfico y orden-preservador."/>
    <s v="No se reportan aplicaciones específicas en contextos académicos. Información insuficiente."/>
    <s v="Emplea blockchain privada, cifrado homomórfico para el procesamiento de votos y cifrado orden-preservador para consultas eficientes. Prioriza privacidad."/>
    <s v="No se detallan explícitamente mecanismos de autenticación. Información insuficiente."/>
    <s v="Provee verificabilidad de resultados encriptados sin comprometer privacidad, pero no detalla procedimientos de auditoría."/>
    <s v="Resultados experimentales muestran viabilidad técnica, pero no se prueban en entornos reales."/>
    <s v="Experimental/Simulado"/>
    <s v="2023"/>
    <x v="1"/>
  </r>
  <r>
    <x v="0"/>
    <s v="A Privacy-Preserving E-Voting System Using Blockchain and Linkable Ring Signatures"/>
    <s v="Ahmed-Sami Berkani, Hamouma Moumen, Saber Benharzallah, Youssouf Achouri, Mohand Tahar Kechadi"/>
    <s v="Se enfoca en resolver problemas de privacidad y trazabilidad con blockchain e IPFS, superando limitaciones de anonimato y doble voto."/>
    <s v="No menciona aplicación en entornos académicos. Información insuficiente."/>
    <s v="Usa blockchain pública, IPFS y firmas de anillo enlazables (LRS), separando el procesamiento intensivo fuera de la cadena para mejorar escalabilidad y anonimato."/>
    <s v="LRS permite autenticación anónima y evita votos múltiples mediante etiquetas de vinculabilidad sin romper el anonimato."/>
    <s v="Blockchain proporciona trazabilidad e inmutabilidad. No se detallan métodos explícitos de auditoría."/>
    <s v="Se menciona eficiencia para votaciones pequeñas, pero se reconoce desafío de escalabilidad para elecciones grandes."/>
    <s v="Experimental/Simulado"/>
    <s v="2024"/>
    <x v="1"/>
  </r>
  <r>
    <x v="0"/>
    <s v="A remote and cost-optimized voting system using blockchain and smart contract"/>
    <s v="Mohammad Nabiluzzaman Neloy, Md. Abdul Wahab, Sheikh Wasif, Abdulla All Noman, Mustafizur Rahaman, Tahmid Hasan Pranto, A.K.M. Bahalul Haque, Rashedur M. Rahman"/>
    <s v="Combina blockchain, smart contracts e IA para mejorar transparencia, reducir costos y aumentar participación frente a sistemas tradicionales."/>
    <s v="No indica aplicación específica en entornos académicos. Información insuficiente."/>
    <s v="Utiliza blockchain pública y contratos inteligentes optimizados. Aplicación de IA en verificación de identidad. Propone arquitectura híbrida de almacenamiento para reducir costos."/>
    <s v="Sistema multilayer con IA para autenticación de identidad. Detalles técnicos limitados."/>
    <s v="El conteo de votos es automatizado, transparente y sin intervención humana, pero no se explicita una auditoría formal."/>
    <s v="No se reportan pruebas en escenarios del mundo real, solo propuesta teórica con análisis de costos."/>
    <s v="Teórico/Conceptual"/>
    <s v="2023"/>
    <x v="0"/>
  </r>
  <r>
    <x v="0"/>
    <s v="A scalable decentralized privacy-preserving e-voting system based on zero-knowledge off-chain computations"/>
    <s v="Ashkan Emami, Habib Yajam, Mohammad Ali Akhaee, Rahim Asghari"/>
    <s v="Supera limitaciones de transparencia y escalabilidad de sistemas tradicionales mediante blockchain y pruebas de conocimiento cero (ZKP)."/>
    <s v="No se menciona aplicación en contextos académicos. Información insuficiente."/>
    <s v="Red de nodos con contratos inteligentes, cifrado homomórfico umbral, pruebas zk-SNARK y procesamiento fuera de cadena para garantizar escalabilidad y privacidad."/>
    <s v="No se detalla mecanismo específico de autenticación. Información insuficiente."/>
    <s v="Verificabilidad universal basada en blockchain y ZKP; se mencionan pruebas de seguridad formales."/>
    <s v="Validado experimentalmente en red de pruebas Ethereum; reporta mejoras significativas en eficiencia."/>
    <s v="Experimental/Simulado"/>
    <s v="2023"/>
    <x v="0"/>
  </r>
  <r>
    <x v="0"/>
    <s v="A Secure and Decentralized Method of E-voting using Blockchain and Smart Contracts"/>
    <s v="Kirit Enuga, Pranay Batthula, Sai Shashank Aleti, Nitish Kolluru, Sakthidharan G. R."/>
    <s v="Se comparan desfavorablemente los sistemas tradicionales y electrónicos debido a su vulnerabilidad, resaltando que el sistema propuesto con blockchain mejora transparencia, seguridad y confianza mediante inmutabilidad, cifrado y contratos inteligentes."/>
    <s v="Información insuficiente sobre aplicaciones en contextos académicos o universitarios."/>
    <s v="Utiliza red Ethereum, contratos inteligentes en Solidity, Truffle, Ganache y Metamask; aborda seguridad con validación de votos, prevención de doble voto, y verificación mediante smart contracts."/>
    <s v="Utiliza verificación de identidad digital basada en blockchain, pero sin detallar técnicas específicas de autenticación de votantes."/>
    <s v="El proceso de verificación y auditoría está automatizado mediante smart contracts; la transparencia e inmutabilidad del blockchain refuerzan la confiabilidad."/>
    <s v="No se reportan pruebas en escenarios reales, solo simulación conceptual del sistema."/>
    <s v="Experimental/Simulado"/>
    <s v="2023"/>
    <x v="1"/>
  </r>
  <r>
    <x v="0"/>
    <s v="A Secure and Transparent Voting System Framework Using Finger Vein and Blockchain Technology"/>
    <s v="Chittapuli Bhupathi Padal, Valli Kumari Vatsavayi"/>
    <s v="Se destaca la superioridad del sistema propuesto respecto a métodos tradicionales, subrayando mayor transparencia, seguridad y confiabilidad gracias a blockchain y biometría."/>
    <s v="No aborda aplicaciones en contextos académicos o universitarios."/>
    <s v="Blockchain con algoritmo de consenso flexible, algoritmo de seguridad en cadena, cifrado con sal y pimienta; técnica biométrica avanzada con reconocimiento de vena del dedo y CNN."/>
    <s v="Autenticación mediante reconocimiento de vena del dedo combinado con cifrado avanzado; equilibrio entre anonimato y verificación logrado con OTP y verificación por email."/>
    <s v="Auditoría mediante validación de transacciones en blockchain y notificación con OTP para trazabilidad de votos."/>
    <s v="No abordado explícitamente; el enfoque es conceptual y tecnológico."/>
    <s v="Teórico/Conceptual"/>
    <s v="2024"/>
    <x v="1"/>
  </r>
  <r>
    <x v="2"/>
    <s v="A Secure electronic Voting Protocol Base on Threshold Proof"/>
    <s v="Weitao Zhao, Jiangfeng Xu, Shiqi Yang"/>
    <s v="Propone una solución más segura que los sistemas tradicionales al eliminar el punto único de falla y permitir verificación pública del resultado sin comprometer la identidad del votante."/>
    <s v="No abordado explícitamente en contextos académicos o universitarios."/>
    <s v="Utiliza prueba umbral, firma Schnorr, encriptación homomórfica Exponential ElGamal, y pruebas de conocimiento cero para preservar anonimato y verificar validez."/>
    <s v="Emplea firmas ciegas basadas en Schnorr y prueba de conocimiento cero no interactiva para separar identidad de voto y mantener anonimato."/>
    <s v="El VTC realiza verificación de validez con pruebas de conocimiento cero y consolidación homomórfica para verificación pública."/>
    <s v="Incluye resultados experimentales sobre rendimiento computacional, pero no evalúa escalabilidad en escenarios reales."/>
    <s v="Experimental/Simulado"/>
    <s v="2024"/>
    <x v="1"/>
  </r>
  <r>
    <x v="0"/>
    <s v="A Secure Electronic Voting System Using Multifactor Authentication and Blockchain Technologies"/>
    <s v="O. M. Olaniyi, E. M. Dogo, B. K. Nuhu, H. Treiblmaier, Y. S. Abdulsalam, Z. Folawiyo"/>
    <s v="Sistema propuesto supera las deficiencias de métodos tradicionales en seguridad y transparencia al incorporar autenticación multifactorial y blockchain pública."/>
    <s v="Se menciona una propuesta para elecciones universitarias, pero sin reportes sobre resultados o aplicación real."/>
    <s v="Red blockchain pública con SHA-256, combinación de RFID y reconocimiento facial para autenticación y control descentralizado."/>
    <s v="Utiliza autenticación multifactor basada en RFID y reconocimiento facial para preservar identidad y anonimato."/>
    <s v="Verificación y auditoría por nodos distribuidos; integridad de votos asegurada por funciones hash y almacenamiento en blockchain."/>
    <s v="No se describe implementación práctica, pero se menciona mejora frente a debilidades detectadas en sistemas actuales."/>
    <s v="Teórico/Conceptual"/>
    <s v="2022"/>
    <x v="2"/>
  </r>
  <r>
    <x v="0"/>
    <s v="A Self-Tallying Electronic Voting Based on Blockchain"/>
    <s v="Gongxian Zeng, Meiqi He, Siu Ming Yiu, Zhengan Huang"/>
    <s v="El sistema evita autoridades centrales, enfatizando transparencia, resistencia a manipulaciones y posibilidad de auto-conteo sin intermediarios."/>
    <s v="No se aplicó en contextos académicos o universitarios."/>
    <s v="Sistema basado en pruebas de conocimiento cero, sin autoridad central; uso de votación auto-contable y validación mediante pruebas no interactivas."/>
    <s v="No se especifican métodos de autenticación de votantes."/>
    <s v="Verificación mediante pruebas de conocimiento cero y validación pública de boletas en blockchain."/>
    <s v="Análisis experimental muestra viabilidad, pero se identifican desafíos de escalabilidad y abstención."/>
    <s v="Experimental/Simulado"/>
    <s v="2022"/>
    <x v="1"/>
  </r>
  <r>
    <x v="0"/>
    <s v="A Solidity Implementation of TAVS"/>
    <s v="Antonio M. Larriba, Damián López"/>
    <s v="TAVS mejora la transparencia, integridad y privacidad frente a sistemas tradicionales, al eliminar autoridades de confianza mediante contratos inteligentes."/>
    <s v="No se menciona su aplicación en contextos académicos."/>
    <s v="Implementado en Ethereum usando Solidity; utiliza firmas ciegas RSA y reemplazo de autoridad por smart contract."/>
    <s v="Sistema basado en verificación de identidad mediante una Autoridad de Identificación; equilibrio identidad-anonimato gestionado mediante firmas ciegas."/>
    <s v="Universal verifiability y transparencia garantizadas mediante blockchain y código abierto."/>
    <s v="No se reportan pruebas en entornos reales; implementación orientada a pruebas de concepto."/>
    <s v="Teórico/Conceptual"/>
    <s v="2023"/>
    <x v="0"/>
  </r>
  <r>
    <x v="0"/>
    <s v="A Transparent Scalable E-Voting Protocol Based on Open Vote Network Protocol and Zk-STARKs"/>
    <s v="Ngan Nguyen, Khuong Nguyen-An"/>
    <s v="El sistema mejora la transparencia y escalabilidad utilizando zk-STARKs, lo que permite evitar configuraciones de confianza (a diferencia de zk-SNARKs), y permite verificación universal, ausencia de disputas y secreto perfecto del voto."/>
    <s v="No abordado explícitamente en contextos académicos o universitarios."/>
    <s v="Utiliza Open Vote Network con mejoras criptográficas: pruebas CDS, cifrado ElGamal, zk-STARKs como solución Layer-2 para escalabilidad."/>
    <s v="Se emplea cifrado ElGamal junto con pruebas de conocimiento cero no interactivas (Fiat-Shamir), pero sin mecanismos explícitos de autenticación de votantes."/>
    <s v="Verificabilidad universal y pruebas de validez criptográficas para asegurar integridad del voto sin resolución interactiva de disputas."/>
    <s v="Validación en escenarios simulados con diferentes tamaños de lote, no en entornos reales."/>
    <s v="Experimental/Simulado"/>
    <s v="2023"/>
    <x v="2"/>
  </r>
  <r>
    <x v="0"/>
    <s v="A2V: Anonymous and Accountable Voting Framework via Blockchain"/>
    <s v="Zhimei Sui, Liangrong Zhao"/>
    <s v="A2V proporciona anonimato del votante con responsabilidad, combinando privacidad (identidades ocultas con claves de un solo uso) y mecanismos de auditoría en blockchain."/>
    <s v="No se menciona aplicación en contextos académicos/universitarios."/>
    <s v="Blockchain pública con contratos inteligentes y esquema de umbral secreto (t,n); monitoreo automático para doble votación; utiliza identidad temporal y compartición secreta."/>
    <s v="Claves públicas temporales generadas a partir de identidades reales; las identidades reales solo se reconstruyen si hay fraude detectado."/>
    <s v="Auditoría continua con reconstrucción de identidades mediante umbral de comité y contratos inteligentes para asegurar integridad y detección de fraudes."/>
    <s v="Simulación con distintos lotes; sin pruebas reales."/>
    <s v="Experimental/Simulado"/>
    <s v="2025"/>
    <x v="1"/>
  </r>
  <r>
    <x v="0"/>
    <s v="ACB-Vote: Efficient, Flexible, and Privacy- Preserving Blockchain-Based Score Voting With Anonymously Convertible Ballots"/>
    <s v="Wenyi Xue, Yang Yang, Yingjiu Li, Hwee Hwa Pang, Robert H. Deng"/>
    <s v="Proporciona mayor expresividad que el voto binario, mantiene el anonimato usando firmas BBS+ y CLS, y permite auditoría sin comprometer privacidad."/>
    <s v="No se reportan aplicaciones en contextos universitarios o reales."/>
    <s v="Utiliza blockchain, firmas de conocimiento, BBS+ y CLS; se evita uso intensivo de pruebas de rango con mecanismos de conversión para verificar votos múltiples."/>
    <s v="Autenticación con CLS: permite detectar múltiples votos manteniendo el anonimato mediante pseudónimos convertibles."/>
    <s v="Mecanismo de verificación agregada y conversión de votos anónimos para asegurar integridad sin revelar identidades."/>
    <s v="No se indican pruebas en entornos reales, validación conceptual y pseudocódigo implementado."/>
    <s v="Teórico/Conceptual"/>
    <s v="2023"/>
    <x v="0"/>
  </r>
  <r>
    <x v="0"/>
    <s v="Addressing Most Common Vulnerabilities in Blockchain-Based Voting Systems"/>
    <s v="Ahmed Ben Ayed, Mohamed Amin Belhajji"/>
    <s v="Explora fortalezas (transparencia, inmutabilidad) y debilidades (minería, conflicto de bloques, terminales vulnerables) de blockchain respecto a confianza y seguridad en sistemas de votación."/>
    <s v="Describe algunos casos reales como Estonia e iVote, pero no vinculados directamente a blockchain en contextos académicos."/>
    <s v="Discusión general sobre smart contracts y cadenas privadas; no propone una implementación concreta."/>
    <s v="Información insuficiente."/>
    <s v="Discute potenciales vulnerabilidades como ataques DoS, hombre en el medio y problemas externos a la blockchain."/>
    <s v="Validación conceptual; sin pruebas reales."/>
    <s v="Teórico/Conceptual"/>
    <s v="2023"/>
    <x v="2"/>
  </r>
  <r>
    <x v="1"/>
    <s v="Always on Voting: A Framework for Repetitive Voting on the Blockchain"/>
    <s v="Sarad Venugopalan, Ivana Stančíková, Ivan Homoliak"/>
    <s v="Propone un sistema más transparente y resistente a manipulaciones mediante votaciones repetitivas. Utiliza blockchain pública y contratos inteligentes para mejorar seguridad y confianza."/>
    <s v="No abordado en contexto académico o universitario."/>
    <s v="Usa blockchain pública con contratos inteligentes, combinando oráculos Bitcoin y funciones de retardo verificables (VDF) para mitigar manipulaciones. Aborda anonimato mediante registro de votos en tallies impredecibles."/>
    <s v="El sistema considera que una autoridad electoral valida identidades, pero los detalles de autenticación son limitados."/>
    <s v="Utiliza mecanismos criptográficos (VDF, oráculos) y contratos inteligentes para asegurar verificación pública y universal."/>
    <s v="Validación por simulación y experimentos; no probado en entorno real."/>
    <s v="Experimental/Simulado"/>
    <s v="2023"/>
    <x v="0"/>
  </r>
  <r>
    <x v="0"/>
    <s v="An Advanced Full Stack Decentralized Approach for Secure Election Voting Process"/>
    <s v="Neelam Singh, Prashant Rohila, Kashif Anwar, Tanweer Alam, Vandana Rawat"/>
    <s v="El enfoque descentralizado basado en Ethereum mejora seguridad, transparencia e imparcialidad frente a servidores centrales vulnerables."/>
    <s v="No reporta aplicaciones en contextos universitarios; implementación es de laboratorio con Ganache y Metamask."/>
    <s v="Implementado sobre Ethereum con contratos inteligentes en Solidity; validación por PoW; identidad del votante basada en dirección pública Ethereum."/>
    <s v="Autenticación mediante dirección Ethereum (clave pública); sin mecanismo adicional de anonimato o privacidad explícita."/>
    <s v="Integridad mediante validación de contratos inteligentes; pero no se discuten mecanismos específicos de auditoría."/>
    <s v="Simulación; sin pruebas en el mundo real."/>
    <s v="Experimental/Simulado"/>
    <s v="2022"/>
    <x v="1"/>
  </r>
  <r>
    <x v="0"/>
    <s v="An Approach Towards Decentralized E-Voting"/>
    <s v="Chandu Vaidya, Chinmay Kirnapure, Jitesh Rithe, Devashish Sonkusare, Prathmesh Khade, Kartik Kharche"/>
    <s v="Plantea que el sistema mejora la transparencia y seguridad mediante smart contracts en Ethereum, sin necesidad de autoridad central."/>
    <s v="No menciona implementación en contextos académicos o universitarios. Información insuficiente."/>
    <s v="Utiliza red privada basada en Ethereum con contratos inteligentes y MetaMask; enfrenta desafíos de autenticación y verificación pero no profundiza en anonimato."/>
    <s v="Autenticación mediante registro previo en la interfaz del sistema; no detalla mecanismos de equilibrio entre identidad y anonimato."/>
    <s v="Usa blockchain para registrar transacciones de votos como método de auditoría, pero no detalla mecanismos específicos de verificación."/>
    <s v="Sistema probado en entorno de simulación. No se menciona validación en escenarios reales. Información insuficiente."/>
    <s v="Experimental/Simulado"/>
    <s v="2023"/>
    <x v="1"/>
  </r>
  <r>
    <x v="0"/>
    <s v="An Approach Towards Implementing Online Voting System Framework Using Blockchain Technology and Smart Contract"/>
    <s v="Paranjay Haldar, Rajdeep Roy, Utpal Biswas"/>
    <s v="Compara con sistemas centralizados resaltando que blockchain e IPFS eliminan punto único de fallo y mejoran la transparencia."/>
    <s v="No menciona aplicación directa en entornos académicos o universitarios. Información insuficiente."/>
    <s v="Usa Binance Smart Chain y IPFS. Aborda desafíos con encriptación (SHA256 y Keccak256) para privacidad y verificación de votantes."/>
    <s v="Método de autenticación mediante CID generado por IPFS y validado con smart contract; equilibra autenticidad e identidad con técnicas de cifrado."/>
    <s v="La verificación se realiza mediante coincidencia de CIDs cifrados entre IPFS y smart contract, asegurando integridad del sistema."/>
    <s v="Validado en entorno de prueba local con Ganache; no se reportan pruebas en escenarios reales."/>
    <s v="Experimental/Simulado"/>
    <s v="2024"/>
    <x v="0"/>
  </r>
  <r>
    <x v="0"/>
    <s v="An efficient and secured voting system using blockchain and hybrid validation technique with deep learning"/>
    <s v="M. Elhoseny, Hashem Alyami, Majid Altuwairiqi, Papiya Dutta, Bala D. Veerasamy, Piyush Kumar Shukla"/>
    <s v="Propone mejoras respecto a modelos tradicionales mediante privacidad, transparencia y seguridad en blockchain."/>
    <s v="No se menciona aplicación en universidades ni comparación de resultados. Información insuficiente."/>
    <s v="Emplea blockchain con HAHE (encriptación homomórfica asistida) y consenso HBFTA; aborda privacidad y validación robusta."/>
    <s v="Utiliza verificación basada en curvas elípticas y validación con emparejamiento bilineal; no profundiza en identidad/anonimato."/>
    <s v="Incluye mecanismos como HBFTA y contratos inteligentes para verificar integridad y evitar manipulaciones."/>
    <s v="Evaluado en entorno de simulación; no probado en elecciones reales."/>
    <s v="Experimental/Simulado"/>
    <s v="2025"/>
    <x v="0"/>
  </r>
  <r>
    <x v="0"/>
    <s v="An Efficient E-Voting System for Business Intelligence Innovation Based on Blockchain"/>
    <s v="Haibo Yi"/>
    <s v="Blockchain se presenta como solución frente a sistemas tradicionales al evitar manipulación y centralización."/>
    <s v="No aplica el sistema a contextos académicos. Información insuficiente."/>
    <s v="Utiliza funciones aleatorias verificables poscuánticas y arquitectura propia de blockchain para alta seguridad y eficiencia."/>
    <s v="No se especifican métodos concretos de autenticación ni mecanismos de anonimato. Información insuficiente."/>
    <s v="Se enfoca en seguridad criptográfica general y verificación por consenso poscuántico, sin detalles de auditoría específica."/>
    <s v="Sistema probado con casos prácticos, pero sin aplicación a gran escala."/>
    <s v="Real"/>
    <s v="2023"/>
    <x v="0"/>
  </r>
  <r>
    <x v="0"/>
    <s v="An Electronic Voting Scheme Based on Blockchain Technology and Zero-Knowledge Proofs"/>
    <s v="Sepehr Damavandi, Sadegh Dorri Nogoorani"/>
    <s v="Sistema mejora la verificación, transparencia y descentralización frente a esquemas tradicionales."/>
    <s v="No se reporta implementación en contexto académico. Información insuficiente."/>
    <s v="Uso de blockchain y ZK-SNARKs para preservar privacidad y verificar votos; provee resistencia a coerción y manipulaciones."/>
    <s v="Propuesta modular de autenticación con credenciales de votantes, aunque sin detalles sobre equilibrio identidad/anonimato."/>
    <s v="Auditoría pública garantizada por pruebas ZK-SNARKs; sistema es verificable end-to-end."/>
    <s v="No se reportan pruebas en escenarios reales amplios."/>
    <s v="Real"/>
    <s v="2022"/>
    <x v="0"/>
  </r>
  <r>
    <x v="0"/>
    <s v="An Ethereum Based e-Voting System"/>
    <s v="Achilleas Spanos, Ioanna Kantzavelou"/>
    <s v="Comparado con sistemas tradicionales, el sistema EtherVote mejora la transparencia (uso de hash de transacción para verificación), la seguridad (sin servidores centrales) y la confianza (por su descentralización y trazabilidad)."/>
    <s v="No se menciona aplicación en contextos académicos o universitarios. Es un sistema general."/>
    <s v="Ethereum público, uso de smart contracts y cifrado de datos. Se aborda seguridad con cifrado y anonimato mediante identificación con Metamask."/>
    <s v="Autenticación con Metamask combinada con multifactor y sin base de datos central."/>
    <s v="La verificación se realiza con el hash de transacción. No se mencionan auditorías externas explícitas."/>
    <s v="Validación experimental; buena eficiencia pero no a gran escala real."/>
    <s v="Experimental/Simulado"/>
    <s v="2024"/>
    <x v="1"/>
  </r>
  <r>
    <x v="0"/>
    <s v="An E-Voting System Based on Tornado Cash"/>
    <s v="Stefano Bistarelli, Bruno Lazo La Torre Montalvo, Ivan Mercanti, Francesco Santini"/>
    <s v="Sistema pseudo-anónimo que mejora la privacidad con Tornado Cash, comparado con sistemas tradicionales que no ofrecen anonimato equivalente."/>
    <s v="Diseñado para contextos como consejos administrativos o empresas, no en entornos académicos."/>
    <s v="Ethereum, smart contracts, Tornado Cash como mezclador de tokens. Preserva anonimato con relayers y tokens fungibles."/>
    <s v="Autenticación online previa, entrega de token ERC20 para votar. El anonimato se logra usando Tornado Cash y relayers."/>
    <s v="Verificación mediante contrato inteligente que cuenta votos automáticamente al cerrar elecciones."/>
    <s v="Implementación simulada; no se menciona validación en escenarios reales extensos."/>
    <s v="Experimental/Simulado"/>
    <s v="2023"/>
    <x v="1"/>
  </r>
  <r>
    <x v="0"/>
    <s v="An Improved Secure and Efficient E-Voting Scheme Based on Blockchain Systems"/>
    <s v="Jingyu Zhang, Chenghao Wu, R. Simon Sherratt, Jin Wang"/>
    <s v="Mejora seguridad y privacidad mediante firmas de anillo e identidad basada en secreto compartido, superando limitaciones de sistemas tradicionales."/>
    <s v="Mencionado como útil para elecciones estudiantiles y corporativas, pero sin reporte de aplicación real."/>
    <s v="Blockchain asistida por IoT, con técnicas de firma de anillo e identidad compartida. Enfrenta desafíos de privacidad y seguridad criptográfica."/>
    <s v="Usa firmas basadas en identidad para autenticar y mantener el anonimato del votante."/>
    <s v="Cuenta distribuida con verificación pública usando técnicas de compartición secreta y servidores en la nube."/>
    <s v="Pruebas realizadas en simulación; sin validación en contexto real a gran escala."/>
    <s v="Experimental/Simulado"/>
    <s v="2024"/>
    <x v="0"/>
  </r>
  <r>
    <x v="0"/>
    <s v="An On-Site Electronic Voting System Using Blockchain and Biometrics"/>
    <s v="Shu-Fen Tu, Ching-Sheng Hsu, Bo-Long You"/>
    <s v="Blockchain con autenticación biométrica mejora integridad y seguridad en comparación con sistemas tradicionales en centros de votación."/>
    <s v="Propuesto para elecciones nacionales en Taiwán; no se indica uso en contextos universitarios."/>
    <s v="Hyperledger Fabric, autenticación biométrica, base de datos distribuida. Enfrenta problemas de manipulación y suplantación."/>
    <s v="Biometría para evitar suplantación en el sitio. Uso de credenciales digitales y dispositivos móviles."/>
    <s v="Sistema garantiza inmutabilidad y trazabilidad, aunque no se detalla mecanismo de auditoría."/>
    <s v="Análisis conceptual; no hay validación en pruebas del mundo real."/>
    <s v="Teórico/Conceptual"/>
    <s v="2023"/>
    <x v="0"/>
  </r>
  <r>
    <x v="0"/>
    <s v="Analysis of Centralized vs Decentralized Electronic Voting"/>
    <s v="Zidna Wildan Alfain, Hermawan Setiawan, I Komang Setia Buana"/>
    <s v="Los sistemas descentralizados ofrecen mayor integridad, resistencia a ataques y transparencia frente a sistemas centralizados."/>
    <s v="No se aplica a contextos universitarios; fue una simulación entre grupos estudiantiles."/>
    <s v="Ethereum privado, smart contracts. Enfrenta desafíos de rendimiento pero garantiza integridad y trazabilidad."/>
    <s v="Autenticación con dirección Ethereum y claves privadas mediante Metamask."/>
    <s v="Resultados almacenados en blockchain; pruebas de seguridad muestran resistencia a modificación de datos."/>
    <s v="Validación con pruebas de seguridad y privacidad, pero no en entornos reales extensos."/>
    <s v="Experimental/Simulado"/>
    <s v="2022"/>
    <x v="1"/>
  </r>
  <r>
    <x v="0"/>
    <s v="Analysis of solutions for implementing a cost-effective blockchain-based e-voting system"/>
    <s v="Shiny Angel, Senthil Kumar, Jugal Lad, Sushant Khatri, N. Snehalatha"/>
    <s v="Comparado con sistemas tradicionales, el sistema basado en blockchain mejora la transparencia, seguridad y confianza a través de inmutabilidad, verificación y consenso descentralizado."/>
    <s v="No abordado"/>
    <s v="Se evaluó el uso de Ethereum, pero se señala que es costoso; se consideran mecanismos para reducir los costos."/>
    <s v="Propone verificación en línea con autoridades de identidad, pero sin detallar métodos específicos."/>
    <s v="El sistema replica datos en múltiples nodos, asegurando veracidad y resistencia al borrado o manipulación."/>
    <s v="Evaluación experimental; sin pruebas de campo reales."/>
    <s v="Experimental/Simulado"/>
    <s v="2024"/>
    <x v="1"/>
  </r>
  <r>
    <x v="0"/>
    <s v="Approach based on STPA extended with STRIDE and LINDDUN, and blockchain to develop a mission-critical e-voting system"/>
    <s v="Júlio César Leitão Albuquerque de Farias, Andrei Carniel, Juliana de Melo Bezerra, Celso Massaki Hirata"/>
    <s v="El sistema diseñado cumple con requisitos críticos de ciberseguridad y privacidad de datos; se enfoca en una solución verificable y confiable frente a los tradicionales."/>
    <s v="No aplica en contexto académico o universitario, sino nacional (elecciones presidenciales en Brasil)."/>
    <s v="Utiliza blockchain pública P2P, firmas de anillo enlazables (LRS), y criptografía asimétrica para garantizar privacidad, seguridad y verificación."/>
    <s v="Se emplean firmas de anillo enlazables (LRS) para preservar el anonimato mientras se valida la autenticidad."/>
    <s v="Sí, con pruebas de concepto implementadas que aseguran verificación de extremo a extremo, privacidad y resistencia a amenazas."/>
    <s v="Sistema validado mediante análisis de controles, pero sin pruebas en escenarios reales masivos."/>
    <s v="Experimental/Simulado"/>
    <s v="2024"/>
    <x v="0"/>
  </r>
  <r>
    <x v="0"/>
    <s v="ASEV: Anonymous and Scored-Based E-Voting Protocol on Blockchain"/>
    <s v="Fang Li, Xiaofen Wang, Tao Chen, Lin Li, Hao Huang"/>
    <s v="Mejora frente a métodos tradicionales al permitir anonimato, auto-conteo y resistencia a múltiples votaciones mediante blockchain y pruebas de conocimiento cero."/>
    <s v="No aborda contextos académicos o universitarios específicos."/>
    <s v="Emplea ElGamal distribuido, algoritmo de Paillier, y pruebas de conocimiento cero (ZKSM, ZKSP) para validar votos y preservar privacidad."/>
    <s v="Utiliza firmas de anillo de un solo uso (OTRS) que permiten la autenticación sin revelar identidad."/>
    <s v="Sí, garantiza auto-conteo y verificación pública sin entidades de confianza externas."/>
    <s v="Validación experimental con datos reales; no se aplicó en elecciones reales a gran escala."/>
    <s v="Experimental/Simulado"/>
    <s v="2024"/>
    <x v="1"/>
  </r>
  <r>
    <x v="0"/>
    <s v="Audit model using controls from ISO/IEC 27002 for the information security of electronic voting based on IoT and Blockchain"/>
    <s v="Edson Paredes, Marco Mendez, Jymmy Dextre"/>
    <s v="Se mejora la transparencia y seguridad mediante integración de IoT y Blockchain bajo controles de ISO/IEC 27002."/>
    <s v="Aplicado en contexto universitario (Universidad Peruana de Ciencias Aplicadas)."/>
    <s v="Emplea arquitectura basada en Ethereum y smartphones; prioriza interoperabilidad y seguridad."/>
    <s v="Sí, autentificación por dispositivos móviles con control de acceso y autenticación secreta."/>
    <s v="Sí, se validaron 6 controles de ISO/IEC 27002 incluyendo auditoría de información y pruebas de seguridad del sistema."/>
    <s v="Evaluado mediante análisis de seguridad y rendimiento, sin pruebas reales reportadas."/>
    <s v="Experimental/Simulado"/>
    <s v="2023"/>
    <x v="1"/>
  </r>
  <r>
    <x v="0"/>
    <s v="Authentication of Voter Using Convolutional Neural Network and Blockchain"/>
    <s v="Kapil Upadhyay, Aman Bansal, Adarsh Gupta, Vipashi Kansal, Upma Jain, Shruti Bhatla"/>
    <s v="Mejora autenticación y seguridad en comparación con métodos tradicionales mediante CNN y blockchain."/>
    <s v="No abordado en contextos académicos específicos."/>
    <s v="Uso de red blockchain y CNN para autenticación facial; la votación se almacena como transacciones inmutables."/>
    <s v="Autenticación de tres niveles: ID, OTP móvil y reconocimiento facial por CNN."/>
    <s v="El sistema asegura registros inmutables con blockchain y verificación distribuida."/>
    <s v="No se reporta aplicación en escenarios reales amplios, pero es extensible a escala."/>
    <s v="Teórico/Conceptual"/>
    <s v="2023"/>
    <x v="1"/>
  </r>
  <r>
    <x v="0"/>
    <s v="AvecVoting: Anonymous and Verifiable E-voting with Untrustworthy Counters on Blockchain"/>
    <s v="Meiqi Li, Xinyi Luo, Wentuo Sun, Jian Li, Kaiping Xue"/>
    <s v="Comparado con sistemas tradicionales y electrónicos, AvecVoting elimina el punto único de falla y mejora la verificación, anonimato, confidencialidad, e integridad gracias al uso de blockchain y contratos inteligentes."/>
    <s v="No abordado específicamente en contextos académicos o universitarios."/>
    <s v="Utiliza red blockchain pública como Ethereum. Implementa cifrado umbral, firmas de anillo de un solo uso, y contratos inteligentes con algoritmos RandomSortition y PayOff para mitigar contadores no confiables."/>
    <s v="Aplica autenticación previa al inicio de sesión, seguida de cifrado umbral y firma de anillo para equilibrar identidad y anonimato."/>
    <s v="Incorpora mecanismos de verificación en contratos inteligentes para validar votos y resultados, incluyendo auditoría del comportamiento de contadores y reputación."/>
    <s v="Simulaciones locales, sin implementación en escenarios reales."/>
    <s v="Experimental/Simulado"/>
    <s v="2022"/>
    <x v="1"/>
  </r>
  <r>
    <x v="0"/>
    <s v="BBB-Voting: Self-Tallying End-to-End Verifiable 1-out-of-k Blockchain-Based Boardroom Voting"/>
    <s v="Ivan Homoliak, Zengpeng Li, Pawel Szalachowski"/>
    <s v="BBB-Voting mejora la privacidad, verificación extremo-a-extremo y resistencia a fallos frente a soluciones como OVN, superando restricciones de número de opciones y tolerancia a participantes inactivos."/>
    <s v="No abordado específicamente en contextos académicos o universitarios."/>
    <s v="Basado en Ethereum; utiliza cifrado homomórfico, pruebas de conocimiento cero y un protocolo 1-out-of-k con MPC para el auto-recuento y robustez frente a fallos."/>
    <s v="La autoridad valida identidades mediante credenciales verificables antes del registro, separando gestión de identidad de la privacidad del voto."/>
    <s v="Provee verificabilidad universal y extremo-a-extremo, con pruebas verificables en cadena y mecanismos de resolución de disputas."/>
    <s v="Validado mediante comparación con sistemas existentes, sin pruebas reales masivas."/>
    <s v="Experimental/Simulado"/>
    <s v="2023"/>
    <x v="1"/>
  </r>
  <r>
    <x v="0"/>
    <s v="Benchmarking Local Blockchain Frameworks for Online Voting System: Comparative Analysis of Truffle and Hardhat Across Diverse Transaction Loads"/>
    <s v="M. Shakila, Dr. L. Anitha"/>
    <s v="Compara herramientas de desarrollo (Truffle y Hardhat), no sistemas de votación directamente, pero muestra implicaciones en confiabilidad y escalabilidad."/>
    <s v="No abordado."/>
    <s v="Analiza frameworks de Ethereum (Hardhat y Truffle) como entornos para dApps de votación, comparando consumo de gas, rendimiento, y escalabilidad."/>
    <s v="Información insuficiente."/>
    <s v="Información insuficiente."/>
    <s v="Planean validarlo en escenarios reales, pero aún no implementado."/>
    <s v="Teórico/Conceptual"/>
    <s v="2024"/>
    <x v="1"/>
  </r>
  <r>
    <x v="0"/>
    <s v="BE-Voting: A Secure Blockchain Enabled Voting System"/>
    <s v="Eusha Khan, Shobnom Mustary, Sharifa Rania Mahmud, Md. Hinoy Rahman, Iyolita Islam"/>
    <s v="Plantea que BE-Voting mejora la transparencia, seguridad e integridad frente a métodos tradicionales y EVM, mediante blockchain distribuido y verificación descentralizada."/>
    <s v="Aplicado como caso conceptual para el contexto electoral en Bangladesh, pero no se menciona aplicación en universidades."/>
    <s v="Emplea blockchain distribuido, contratos inteligentes y doble cifrado, priorizando resistencia a alteración de datos y privacidad, sin especificar la red."/>
    <s v="Considera autenticación por huella digital u OTP para verificar votantes; busca anonimato al no almacenar datos personales."/>
    <s v="Valida votos con blockchain y contratos inteligentes, pero sin detalles de mecanismos de auditoría específicos."/>
    <s v="Propuesta validada experimentalmente, sin pruebas reales a gran escala."/>
    <s v="Experimental/Simulado"/>
    <s v="2022"/>
    <x v="1"/>
  </r>
  <r>
    <x v="0"/>
    <s v="Bie Vote: A Biometric Identification Enabled Blockchain-Based Secure and Transparent Voting Framework"/>
    <s v="Md Jobair Hossain Faruk, Mazharul Islam, Fazlul Alam, Hossain Shahriar, Akond Rahman"/>
    <s v="BieVote mejora transparencia y seguridad respecto a sistemas tradicionales al integrar biometría y blockchain en arquitectura distribuida con alta tolerancia a fallos."/>
    <s v="No se menciona implementación en entornos académicos o universitarios."/>
    <s v="Utiliza Hyperledger Fabric (blockchain permisionado), contratos inteligentes y reconocimiento facial y de huellas digitales como base del sistema."/>
    <s v="Utiliza reconocimiento facial y de huellas para autenticación biométrica, almacenando datos en blockchain para mantener anonimato estructurado."/>
    <s v="Incorpora validación distribuida y trazabilidad, con estructuras hash y contratos inteligentes para asegurar integridad de los datos."/>
    <s v="No validado en escenarios reales."/>
    <s v="Teórico/Conceptual"/>
    <s v="2022"/>
    <x v="1"/>
  </r>
  <r>
    <x v="0"/>
    <s v="Blind Vote: Economical and Secret Blockchain-Based Voting"/>
    <s v="Amir Kafshdar Goharshady, Zhaorun Lin"/>
    <s v="Comparado con métodos como Tornado Vote, Blind Vote mantiene los mismos estándares de seguridad (verificabilidad, transparencia, seudonimato), pero con menor costo de ejecución debido al uso de firmas ciegas en lugar de pruebas de conocimiento cero."/>
    <s v="Información insuficiente"/>
    <s v="Usa una blockchain pública con contratos inteligentes completamente on-chain. Aplica firmas ciegas de Chaum y esquemas de compromiso para garantizar privacidad, anonimato y seguridad sin zkSNARKs."/>
    <s v="Utiliza firmas ciegas para preservar el anonimato del votante y evitar la trazabilidad entre clave pública y voto."/>
    <s v="Incluye verificabilidad mediante el uso de contratos inteligentes y esquemas de compromiso, sin depender de pruebas de conocimiento cero."/>
    <s v="No se presentan pruebas en escenarios del mundo real; validación teórica únicamente."/>
    <s v="Teórico/Conceptual"/>
    <s v="2024"/>
    <x v="1"/>
  </r>
  <r>
    <x v="0"/>
    <s v="Block Chain Based Voting System"/>
    <s v="Vijeeta Patil, Suhasini Bagalkot, Rohit Guru K M"/>
    <s v="Describe cómo blockchain mejora la seguridad, transparencia e inmutabilidad respecto a los sistemas tradicionales, pero no presenta comparación detallada basada en métricas."/>
    <s v="No abordado"/>
    <s v="Propone un DApp basado en Ethereum usando contratos inteligentes. Se mencionan tanto blockchains públicas como privadas, destacando que las privadas ofrecen mayor eficiencia."/>
    <s v="Utiliza autenticación multifactor (MFA) para verificar la identidad del votante."/>
    <s v="Incluye mecanismos de confirmación estándar e individual para verificar que los votos fueron contados, permitiendo verificación por el votante."/>
    <s v="No hay evidencia de implementación en escenarios reales; validación conceptual."/>
    <s v="Teórico/Conceptual"/>
    <s v="2024"/>
    <x v="1"/>
  </r>
  <r>
    <x v="0"/>
    <s v="Block Chain-based E-Voting System using Smart Contract"/>
    <s v="Priya Shelke, Suruchi Dedgaonkar, Nilesh Gopale, Rohit Desai, Ninad Deogaonkart, Nachiket Joshi"/>
    <s v="Compara su propuesta con modelos tradicionales al destacar mayor transparencia y seguridad mediante contratos inteligentes, sin embargo, no presenta métricas cuantitativas."/>
    <s v="No abordado"/>
    <s v="Implementado sobre Ethereum usando contratos inteligentes; destacan el uso de técnicas criptográficas y estructuras de contratos bien definidos."/>
    <s v="Información insuficiente"/>
    <s v="Usan registros inmutables y smart contracts como mecanismos de auditoría, pero sin detalles técnicos específicos."/>
    <s v="Validado experimentalmente, pero sin implementación en escenarios reales."/>
    <s v="Experimental/Simulado"/>
    <s v="2023"/>
    <x v="1"/>
  </r>
  <r>
    <x v="0"/>
    <s v="Block Chain-Powered E-Voting System: A Secure and Transparent Solution with Three-Tiered OTP Security Mechanism"/>
    <s v="R Ramyadevi, Priya V"/>
    <s v="Argumenta que mejora la transparencia y resistencia al fraude respecto a métodos tradicionales, gracias al uso de blockchain y autenticación robusta."/>
    <s v="No abordado"/>
    <s v="Utiliza blockchain distribuida con autenticación de múltiples factores y almacenamiento seguro; desarrollada como una aplicación web en Python."/>
    <s v="Introduce un sistema de autenticación basado en OTP de tres niveles: simulación, alerta y autenticación real."/>
    <s v="La auditoría se logra mediante la transparencia de blockchain y el uso de alertas frente a amenazas; no se detallan mecanismos técnicos de verificación."/>
    <s v="Modelo propuesto con mejoras de tiempo computacional; sin pruebas de escalabilidad reales documentadas."/>
    <s v="Experimental/Simulado"/>
    <s v="2024"/>
    <x v="1"/>
  </r>
  <r>
    <x v="0"/>
    <s v="Blockchain and Fernet Encryption based Voting System"/>
    <s v="R S Harshini, Sharanya S, Shrilatha, Sindhu Hegde, Prof. Sandeep K V"/>
    <s v="Afirma que el sistema es más seguro, confiable y económico que métodos anteriores debido a la combinación de blockchain y cifrado Fernet."/>
    <s v="No abordado"/>
    <s v="Utiliza blockchain distribuido y cifrado simétrico Fernet; destaca mecanismos antifraude como alertas automáticas y cifrado de votos."/>
    <s v="Aplica autenticación de dos factores y OTP para asegurar identidad sin comprometer el anonimato."/>
    <s v="Incorpora un sistema de auditoría de terceros y registros inmutables como mecanismos de verificación."/>
    <s v="Propuesta teórica sin pruebas en escenarios reales documentadas."/>
    <s v="Teórico/Conceptual"/>
    <s v="2023"/>
    <x v="1"/>
  </r>
  <r>
    <x v="0"/>
    <s v="Blockchain and Internet of Things (IoT) Enabled Smart E-Voting System"/>
    <s v="Durgesh Kumar, Rajendra Kumar Dwivedi"/>
    <s v="Comparado con el sistema tradicional y EVM, el sistema basado en blockchain e IoT ofrece mayor transparencia, seguridad y confianza mediante descentralización, criptografía y verificación por consenso."/>
    <s v="No aborda aplicaciones en contextos académicos o universitarios específicos."/>
    <s v="Utiliza blockchain pública basada en Ethereum y técnicas como contratos inteligentes, árbol de Merkle y validación biométrica para abordar seguridad y anonimato."/>
    <s v="Se utiliza autenticación por biometría mediante sensores IoT, equilibrando identidad y anonimato con respuesta de confirmación al votante."/>
    <s v="Cada voto es verificado por un minero antes de ser aceptado; se registra de forma inmutable, permitiendo trazabilidad y auditoría."/>
    <s v="Evaluación en términos de rendimiento y costos; sin validación en entornos reales."/>
    <s v="Experimental/Simulado"/>
    <s v="2023"/>
    <x v="1"/>
  </r>
  <r>
    <x v="0"/>
    <s v="Blockchain and SDN-IoT based secured voting system"/>
    <s v="Ngangbam Indrason, Fabiola Hazel Pohrmen, Syeda Zeenat Marshoodulla, Goutam Saha"/>
    <s v="Se compara favorablemente con sistemas tradicionales al mejorar seguridad, transparencia y confianza, especialmente reduciendo votos fraudulentos y forzados."/>
    <s v="No menciona aplicaciones específicas en contextos académicos o universitarios."/>
    <s v="Usa blockchain con SDN-IoT, donde los nodos de votación son cabinas de votación IoT controladas por SDN; se enfoca en prevenir coerción y votos forzados."/>
    <s v="Autenticación mediante bases de datos gubernamentales; se enfatiza la verificación de elegibilidad sin comprometer el anonimato."/>
    <s v="Los registros de votación se almacenan en blockchain permitiendo verificación y previniendo manipulaciones."/>
    <s v="Pruebas realizadas en prototipo con contexto real de reuniones remotas; escalabilidad no totalmente validada."/>
    <s v="Real"/>
    <s v="2023"/>
    <x v="1"/>
  </r>
  <r>
    <x v="0"/>
    <s v="Blockchain and smart contract enabled smart and secure electronic voting system"/>
    <s v="Kailash Chandra Bandhu, Ratnesh Litoriya, Murtaza Bagwala, Alakmar Barwaniwala, Manas Garg"/>
    <s v="La solución basada en blockchain y contratos inteligentes ofrece mayor seguridad y confianza que los sistemas tradicionales, eliminando terceros y centralización."/>
    <s v="No se indica uso o aplicación en contextos académicos o universitarios."/>
    <s v="Utiliza Ethereum con contratos inteligentes, encriptación keccak256 y validaciones por consenso para garantizar integridad y anonimato."/>
    <s v="Usa claves cifradas e identificación digital para autenticar votantes, garantizando un equilibrio entre identidad y privacidad."/>
    <s v="Los contratos inteligentes y la inmutabilidad del blockchain permiten auditoría automática, validación de cada voto y transparencia del proceso."/>
    <s v="No se presentan pruebas en escenarios del mundo real; sistema conceptual y pruebas simuladas."/>
    <s v="Experimental/Simulado"/>
    <s v="2023"/>
    <x v="0"/>
  </r>
  <r>
    <x v="0"/>
    <s v="Blockchain Assisted Voting in Academic Councils"/>
    <s v="João Alves, António Pinto"/>
    <s v="Enfatiza ventajas como integridad, inmutabilidad y verificabilidad frente a métodos tradicionales, aunque no es anónimo."/>
    <s v="Aplicado específicamente en consejos académicos de universidades portuguesas durante sesiones remotas."/>
    <s v="Implementa sistema basado en blockchain sin criptomoneda ni anonimato, usando web apps y funciones hash para garantizar integridad."/>
    <s v="No requiere anonimato; la autenticación es nominal y pública en el contexto del consejo."/>
    <s v="Se registra cada decisión en blockchain mediante funciones hash verificables por todos los miembros."/>
    <s v="Evaluación experimental con métricas de cifrado/descifrado; pruebas en entorno simulado, no real."/>
    <s v="Experimental/Simulado"/>
    <s v="2023"/>
    <x v="1"/>
  </r>
  <r>
    <x v="0"/>
    <s v="Blockchain Ballotbox: Empowering Democracy Through Tamper-Proof E-Voting"/>
    <s v="A. Madhuri, Patnala Rajya Lakshmi, Patchala John, Tadapaneni Ganesh, Shaik Asma, Pathan Nahila"/>
    <s v="El sistema supera debilidades de votación tradicional ofreciendo mayor seguridad, transparencia, eficiencia y confianza mediante blockchain."/>
    <s v="No se reporta aplicación en contextos académicos o universitarios."/>
    <s v="Emplea blockchain con contratos inteligentes, verificación digital y técnicas criptográficas para preservar anonimato y seguridad."/>
    <s v="Autenticación por identidad digital robusta, pero mantiene privacidad y anonimato del votante mediante técnicas biométricas y cifrado."/>
    <s v="Permite verificación en tiempo real, con transparencia y registro inmutable de cada voto que facilita auditoría."/>
    <s v="Enfoque conceptual; no se documentan pruebas reales de escalabilidad."/>
    <s v="Teórico/Conceptual"/>
    <s v="2023"/>
    <x v="1"/>
  </r>
  <r>
    <x v="0"/>
    <s v="Blockchain Based Cryptographic Algorithm for Data Protection in Electronic Voting System"/>
    <s v="Vinayachandra, Krishna Prasad K"/>
    <s v="Se comparan los sistemas basados en blockchain con los tradicionales destacando mejoras en transparencia, seguridad y confianza gracias al cifrado híbrido AES-RSA y la estructura descentralizada de blockchain."/>
    <s v="No se presentan aplicaciones en contextos académicos o universitarios."/>
    <s v="Se emplea una red blockchain no especificada combinada con criptografía híbrida AES-RSA para mejorar seguridad, verificación y anonimato."/>
    <s v="Autenticación basada en verificación de detalles en blockchain con encriptación AES-RSA, sin mecanismos biométricos o multifactoriales detallados."/>
    <s v="Verificación de datos mediante blockchain para asegurar integridad; no se especifican auditorías post-electorales formales."/>
    <s v="Sistema conceptual, sin pruebas reales a gran escala documentadas."/>
    <s v="Teórico/Conceptual"/>
    <s v="2025"/>
    <x v="0"/>
  </r>
  <r>
    <x v="0"/>
    <s v="Blockchain based digital voting system: A secure and decentralized electoral process"/>
    <s v="Amitabh Bhargava, Ajay Rana, Deepshikha Bhargava"/>
    <s v="Describe cómo la descentralización y criptografía de blockchain superan los problemas de manipulación y fraudes en los sistemas tradicionales."/>
    <s v="No abordado."/>
    <s v="Uso de Ethereum blockchain con contratos inteligentes; emplea funciones hash y firmas digitales para proteger el sistema."/>
    <s v="Autenticación basada en claves públicas/privadas y firmas digitales; garantiza anonimato mediante direcciones de usuario no identificables."/>
    <s v="Auditoría posible mediante transparencia de la cadena pública; cualquier participante puede verificar los votos."/>
    <s v="Diseño y pruebas en red local simulada; sin aplicación real aún."/>
    <s v="Experimental/Simulado"/>
    <s v="2022"/>
    <x v="1"/>
  </r>
  <r>
    <x v="0"/>
    <s v="Blockchain based Electronic Voting Machine"/>
    <s v="Punith M S, Rachel Shukla, Sudha Yadav"/>
    <s v="Blockchain mejora seguridad y transparencia frente a métodos electrónicos centralizados al eliminar el control único."/>
    <s v="Menciona el uso de Agora en pruebas reales, pero no en contextos académicos."/>
    <s v="Uso de tecnología blockchain con SHA-256 y contratos inteligentes para garantizar integridad y descentralización."/>
    <s v="Autenticación mediante tokens y claves digitales; no se detalla el mecanismo exacto empleado."/>
    <s v="Verificación criptográfica mediante hash; auditoría distribuida a través de consenso en la red blockchain."/>
    <s v="Desarrollado como prototipo; no probado en ambientes reales."/>
    <s v="Experimental/Simulado"/>
    <s v="2022"/>
    <x v="1"/>
  </r>
  <r>
    <x v="0"/>
    <s v="Blockchain based Electronic Voting System Design with Smart Contracts"/>
    <s v="Wan Auzan Bin W Abdulah, Syed Farid Syed Adnan"/>
    <s v="Blockchain se propone como solución frente a los riesgos de los sistemas centralizados, aportando transparencia y resistencia a manipulaciones."/>
    <s v="No abordado."/>
    <s v="Uso de Ethereum con contratos inteligentes, empleando tokens para voto único y validación con herramientas como Truffle y Ganache."/>
    <s v="Autenticación mediante dirección pública y clave privada; se garantiza anonimato y unicidad del voto."/>
    <s v="Auditoría habilitada por trazabilidad y verificación distribuida de los contratos desplegados."/>
    <s v="Sistema propuesto, sin validación en pruebas reales documentadas."/>
    <s v="Experimental/Simulado"/>
    <s v="2023"/>
    <x v="1"/>
  </r>
  <r>
    <x v="0"/>
    <s v="Blockchain Based E-Voting System"/>
    <s v="Harshith Singathala, Swarag Narayansetty, Harsha Kata"/>
    <s v="Se destaca la descentralización y la inmutabilidad como mejoras frente a sistemas electrónicos actuales con limitaciones de confianza."/>
    <s v="No abordado."/>
    <s v="Uso de Ethereum y contratos inteligentes; considera también algoritmos como Paillier y DPoS para eficiencia y seguridad."/>
    <s v="Autenticación basada en claves y tokens; se discute anonimato y unicidad del voto mediante mecanismos criptográficos."/>
    <s v="Se mencionan contratos inteligentes y verificación distribuida como herramientas de auditoría."/>
    <s v="No aborda pruebas en escenarios reales, solo propone prototipo."/>
    <s v="Experimental/Simulado"/>
    <s v="2024"/>
    <x v="1"/>
  </r>
  <r>
    <x v="0"/>
    <s v="Blockchain Based E-Voting System (2)"/>
    <s v="Satyajeet Prakash, Varsha Sahu, Lalit Kumar"/>
    <s v="Comparación clara entre sistemas tradicionales y blockchain. Se destaca cómo blockchain evita fraudes, ataques a servidores y manipulación de votos mediante el uso de hashes y contratos inteligentes."/>
    <s v="No aborda aplicaciones específicas en contextos universitarios."/>
    <s v="Usa contratos inteligentes sobre una plataforma basada en Django y Ethereum. Utiliza hashes para proteger los datos, y describe el uso de blockchain como servicio (BaaS)."/>
    <s v="Se usa clave pública y privada en forma de hash para los votantes. No se describen mecanismos biométricos ni anonimización avanzada."/>
    <s v="Auditoría basada en verificación de integridad a través de blockchain. Los cambios en hashes permiten detectar manipulaciones. El sistema no requiere entidades de confianza centralizadas."/>
    <s v="No se realizan pruebas en escenarios reales."/>
    <s v="Teórico/Conceptual"/>
    <s v="2023"/>
    <x v="1"/>
  </r>
  <r>
    <x v="0"/>
    <s v="Blockchain Based e-Voting System (3)"/>
    <s v="Priyanka Kadam, Sonal Hutke, Pranavi Nikam, Shyamla Mathi, Hema Raut"/>
    <s v="El sistema propuesto mejora la transparencia y la seguridad en comparación con los sistemas tradicionales mediante el uso de Ethereum y criptografía visual. Destaca que la seguridad en los sistemas existentes es baja y que blockchain proporciona inmutabilidad, descentralización y resistencia a manipulaciones."/>
    <s v="No abordado explícitamente en contextos académicos o universitarios."/>
    <s v="Se utiliza Ethereum como red blockchain pública. La implementación emplea criptografía visual, AES, ECC y hashing para garantizar anonimato y verificación. Se describe un sistema P2P con integración de Aadhaar para autenticación, y se mencionan soluciones híbridas."/>
    <s v="Autenticación mediante KYC, CAPTCHA, OTP móvil, huellas biométricas e imágenes divididas (criptografía visual). Enfatiza el equilibrio entre identificación segura y preservación del anonimato mediante blind signatures y ECC."/>
    <s v="Menciona la verificación mediante CAPTCHA, autenticación visual, combinación de AES y claves únicas por bloque (gas value). Describe auditoría desde el backend y validación visual de las credenciales."/>
    <s v="No se mencionan validaciones en entornos reales."/>
    <s v="Teórico/Conceptual"/>
    <s v="2022"/>
    <x v="1"/>
  </r>
  <r>
    <x v="0"/>
    <s v="Blockchain based e-voting system for liquid democracy"/>
    <s v="M. T. Murugesh, A. Jeyasekar"/>
    <s v="Afirma que el sistema basado en Ethereum para democracia líquida mejora transparencia, seguridad y eficiencia. Se comparan costos y accesibilidad respecto a sistemas tradicionales."/>
    <s v="No menciona implementaciones en contextos universitarios."/>
    <s v="Usa Ethereum y contratos inteligentes. Menciona homomorphic encryption y técnicas criptográficas para abordar anonimato y verificación."/>
    <s v="Autenticación mediante claves públicas y privadas; se enfoca en protección mediante criptografía, sin mecanismos biométricos."/>
    <s v="Se implementan mecanismos de verificación mediante contratos inteligentes y transparencia en blockchain. Se destaca la resistencia a fraude y manipulación."/>
    <s v="No se reportan experimentos reales; se menciona la viabilidad teórica de aplicación a gran escala."/>
    <s v="Teórico/Conceptual"/>
    <s v="2024"/>
    <x v="1"/>
  </r>
  <r>
    <x v="1"/>
    <s v="Blockchain based E-Voting System on Smartphones"/>
    <s v="Sandeep Pillai, Darshan Lahamage, Shreya Gurav, Dayanand Ambawade"/>
    <s v="Plantea una solución transparente, segura y accesible frente a sistemas tradicionales, destacando la facilidad de uso mediante smartphones."/>
    <s v="No aborda aplicaciones académicas específicamente."/>
    <s v="Ethereum Testnet (Sepolia), contratos en Solidity, backend con Node.js/Web3.js, y SHA-3 para anonimato. Se busca escalabilidad mediante separación de módulos y uso de testnets."/>
    <s v="Autenticación vía OTP (Twilio) y biometría (huella/rostro) en smartphones, equilibrando seguridad y anonimato mediante claves privadas administradas por backend."/>
    <s v="Uso de contratos inteligentes y verificación de votantes mediante autenticación OTP y biometría. Auditoría en tiempo real desde portal de administración."/>
    <s v="Implementación en testnet; no se reportan pruebas reales masivas."/>
    <s v="Experimental/Simulado"/>
    <s v="2024"/>
    <x v="1"/>
  </r>
  <r>
    <x v="0"/>
    <s v="Blockchain based E-Voting system with Facial Recognition"/>
    <s v="N Prathyusha, P Pooja, A Vijay Vasanth"/>
    <s v="El sistema basado en blockchain con reconocimiento facial mejora el acceso, la transparencia y la confianza. Se compara favorablemente con sistemas tradicionales por su resistencia a manipulaciones y facilidad de acceso remoto."/>
    <s v="No se reportan implementaciones específicas en contextos académicos o universitarios."/>
    <s v="Uso de Ethereum y contratos inteligentes; se integra un algoritmo de Random Forest para verificación facial. SHA-512 para hashing, lo que garantiza seguridad, verificación y anonimato."/>
    <s v="Autenticación mediante reconocimiento facial usando Random Forest y verificación hash. No se menciona el equilibrio explícito entre identidad y anonimato, pero sí la protección de la privacidad."/>
    <s v="El sistema asegura integridad mediante almacenamiento inmutable en blockchain. Cada voto genera un bloque único con hashing, lo cual permite auditoría y verificación pública."/>
    <s v="Propone escalabilidad, pero sin evidencia empírica en pruebas reales."/>
    <s v="Teórico/Conceptual"/>
    <s v="2023"/>
    <x v="1"/>
  </r>
  <r>
    <x v="0"/>
    <s v="Blockchain Based New E-voting Protocol System without Trusted Tallying Authorities"/>
    <s v="Khandaker Sajidul Islam, Md Babul Islam, Christian Avornu, Jungang Lou, Dr Piyush Kumar Shukla"/>
    <s v="El sistema propuesto elimina la necesidad de autoridades centralizadas de escrutinio, fortaleciendo la transparencia, seguridad y confianza con el uso de zkSNARKs."/>
    <s v="No se menciona aplicación directa en contextos académicos o universitarios."/>
    <s v="Se utiliza un sistema de votación con score y zkSNARKs. Permite anonimato mediante cifrado y verificación con pruebas de conocimiento cero. El sistema no depende de entidades de confianza."/>
    <s v="Autenticación basada en claves públicas y privadas; garantiza unicidad del voto y privacidad sin revelar la identidad."/>
    <s v="Auditoría robusta mediante verificación criptográfica. zkSNARKs permiten pruebas de integridad y legitimidad del voto sin revelar contenido."/>
    <s v="No se realizan pruebas en escenarios reales."/>
    <s v="Teórico/Conceptual"/>
    <s v="2022"/>
    <x v="1"/>
  </r>
  <r>
    <x v="0"/>
    <s v="Blockchain Based Online Voting System"/>
    <s v="Savitha R., Ashwini K. B., Prashanth K."/>
    <s v="Propone que los sistemas basados en blockchain como Ethereum mejoran transparencia, seguridad y confianza mediante la descentralización, inmutabilidad y uso de contratos inteligentes."/>
    <s v="Se menciona su aplicabilidad a elecciones de pequeña escala como en universidades, pero no se reportan estudios comparativos de resultados."/>
    <s v="Se utiliza Ethereum con contratos inteligentes escritos en Solidity. Aborda seguridad mediante encriptación, ID única por voto, y descentralización para evitar ataques."/>
    <s v="Autenticación basada en número telefónico y Aadhar. Se equilibra identidad y anonimato mediante ID de transacción única por votante."/>
    <s v="La auditoría se logra mediante la trazabilidad del blockchain y contratos inteligentes. No se detallan protocolos de auditoría externa."/>
    <s v="No se evidencian pruebas en escenarios reales."/>
    <s v="Teórico/Conceptual"/>
    <s v="2022"/>
    <x v="1"/>
  </r>
  <r>
    <x v="0"/>
    <s v="Blockchain based Reliable Electronic Voting Technology"/>
    <s v="V.Vijeya Kaveri, V.Meenakshi, Ananth S., Akshayavarshini P., KavyaShree B."/>
    <s v="Sostiene que blockchain mejora transparencia y confianza al permitir auditorías públicas, evitar manipulaciones y descentralizar el control."/>
    <s v="No se mencionan aplicaciones en contextos académicos. Información insuficiente."/>
    <s v="Utiliza arquitectura blockchain con verificación por múltiples nodos, y almacenamiento criptográfico de votos. No se especifica el tipo exacto de blockchain."/>
    <s v="Propone autenticación con huellas dactilares vinculadas a Aadhaar, equilibrando verificación de identidad y anonimato mediante almacenamiento cifrado."/>
    <s v="Afirma que el sistema permite auditoría pública de resultados, y que los votos son inmutables, pero no se detallan mecanismos técnicos."/>
    <s v="No implementado en pruebas reales."/>
    <s v="Teórico/Conceptual"/>
    <s v="2022"/>
    <x v="1"/>
  </r>
  <r>
    <x v="0"/>
    <s v="Blockchain Based Voting Decentralized Application"/>
    <s v="Divyam Arora, Ruchi, Vikas Wasson"/>
    <s v="Compara métodos tradicionales con blockchain. Concluye que blockchain ofrece mayor transparencia, anonimato y seguridad gracias a la descentralización."/>
    <s v="Menciona uso en universidades para elecciones internas pero sin comparación de resultados."/>
    <s v="Usa Ethereum, contratos inteligentes, consenso proof-of-work y estructuras como Merkle Tree. Aborda desafíos como anonimato con claves públicas/privadas y verificación distribuida."/>
    <s v="Propone uso de número móvil y Aadhar para autenticación inicial y claves criptográficas para anonimato en transacciones."/>
    <s v="Verificación mediante estructura de Merkle Tree y trazabilidad de blockchain. No se menciona auditoría externa explícita."/>
    <s v="Marco conceptual; no se presentan pruebas en entorno real."/>
    <s v="Teórico/Conceptual"/>
    <s v="2023"/>
    <x v="1"/>
  </r>
  <r>
    <x v="0"/>
    <s v="Blockchain Based Voting Framework With Non-Transferable Non-Fungible Tokens"/>
    <s v="Musan Eltuhami, Munaisyah Abdullahe, Bazilah A.Talip, Nik Azlina Nik Ahmad"/>
    <s v="Plantea que la trazabilidad, privacidad, y resistencia a manipulación de blockchain con NT-NFTs supera a sistemas tradicionales."/>
    <s v="Menciona aplicación en contextos como universidades (Bordeaux), pero destaca vulnerabilidades. No se comparan resultados."/>
    <s v="Usa Ethereum, NT-NFTs (ERC-721), contratos inteligentes y zk-proofs para abordar privacidad, verificación y resistencia a coerción."/>
    <s v="NT-NFT como medio de identificación única con ZKPs que permiten verificar elegibilidad sin revelar identidad."/>
    <s v="Auditoría transparente gracias al registro inmutable de votos en blockchain y verificación por smart contracts."/>
    <s v="Presenta modelo teórico, pero no pruebas extensas en escenarios reales. Información insuficiente."/>
    <s v="Teórico/Conceptual"/>
    <s v="2023"/>
    <x v="1"/>
  </r>
  <r>
    <x v="1"/>
    <s v="Blockchain Based Voting System for Secure and Transparent Electoral Processes"/>
    <s v="Sumathy S, G. Mageshwari, S. Karthick Murugan, Allen Joseph Gilbert Andrews, J. Latha, M. Hema Kumar"/>
    <s v="Propone blockchain como alternativa más segura y transparente frente a sistemas tradicionales. Resalta la resistencia a manipulaciones y auditoría en tiempo real como ventaja clave."/>
    <s v="No aborda específicamente aplicaciones en contextos académicos."/>
    <s v="Utiliza contratos inteligentes y criptografía en una red descentralizada para garantizar integridad, seguridad, escalabilidad (500 TPS), y anonimato."/>
    <s v="Utiliza claves criptográficas, pero no detalla métodos específicos de autenticación."/>
    <s v="Incluye verificación basada en firmas digitales y auditoría pública mediante blockchain. Promueve trazabilidad sin comprometer la privacidad."/>
    <s v="Resultados experimentales se basan en simulación; sin pruebas en entornos reales."/>
    <s v="Experimental/Simulado"/>
    <s v="2024"/>
    <x v="1"/>
  </r>
  <r>
    <x v="0"/>
    <s v="Blockchain based voting system using Ethereum network"/>
    <s v="V. Uma Rani, Karnati Yogendra Reddy, Mekala Praneeth Kumar, Teja Ramana Reddy Raju"/>
    <s v="Afirma que blockchain ofrece más seguridad, transparencia y confiabilidad que sistemas tradicionales centralizados."/>
    <s v="No se documenta aplicación en contextos universitarios. Información insuficiente."/>
    <s v="Usa Ethereum, contratos inteligentes y almacenamiento descentralizado con hash codes para integridad de datos."/>
    <s v="Autenticación mediante registro y acceso con wallet, uso de claves privadas para preservar anonimato."/>
    <s v="Verificación se basa en validación de transacciones por nodos y almacenamiento inmutable. No se mencionan auditorías."/>
    <s v="No se reporta prueba en escenarios reales, pero se enfoca en elecciones a gran escala."/>
    <s v="Teórico/Conceptual"/>
    <s v="2024"/>
    <x v="1"/>
  </r>
  <r>
    <x v="0"/>
    <s v="Blockchain Democracy: A Case for Constituency-Centric E-Voting on Private Ethereum Networks"/>
    <s v="Shraddha Vasant Prasad"/>
    <s v="Propone mayor transparencia, seguridad y confianza frente a métodos tradicionales mediante blockchain privada por circunscripción."/>
    <s v="No se reporta aplicación en contexto académico/universitario."/>
    <s v="Red privada Ethereum, consenso Proof of Authority (PoA), desafíos abordados: escalabilidad, trazabilidad y gestión de cuentas."/>
    <s v="Uso de UID (India) para autenticar identidad; se equilibra identidad y anonimato mediante cuentas prefinanciadas."/>
    <s v="Auditoría mediante trazabilidad completa en blockchain; todos los votos son verificables."/>
    <s v="Estudio basado en encuestas, no en pruebas del sistema en escenarios reales."/>
    <s v="Experimental/Simulado"/>
    <s v="2024"/>
    <x v="1"/>
  </r>
  <r>
    <x v="0"/>
    <s v="Blockchain enabled e-voting system adoption: examining the mediating role of perceived transparency"/>
    <s v="Amir Zaib Abbasi, Shahid Bashir, Mousa Albashrawi, Ding Hooi Ting"/>
    <s v="Comparación teórica que destaca cómo la transparencia de blockchain supera debilidades del voto tradicional."/>
    <s v="No abordado."/>
    <s v="Enfoque conceptual sobre blockchain como servicio; no se detalla red o técnica específica de implementación."/>
    <s v="No abordado."/>
    <s v="Se menciona que blockchain permite verificación transparente pero no se detallan métodos específicos."/>
    <s v="No se menciona aplicación en pruebas reales."/>
    <s v="Teórico/Conceptual"/>
    <s v="2025"/>
    <x v="0"/>
  </r>
  <r>
    <x v="0"/>
    <s v="Blockchain Enabled Privacy- Preserved Secure e-voting System for Smart Cities"/>
    <s v="P. Chinnasamy, Ramesh Kumar Ayyasamy, Poovendran Alagarsundaram, S. Dhanasekaran, B. Santhosh Kumar, Ajmeera Kiran"/>
    <s v="Propone sistema más seguro y confiable que los tradicionales, reduciendo fraudes mediante blockchain y reconocimiento facial."/>
    <s v="No se menciona aplicación universitaria."/>
    <s v="Uso de Ethereum, PoW y smart contracts; desafíos tratados: anonimato con Ring Signature y seguridad frente a ataques DoS."/>
    <s v="Autenticación mediante reconocimiento facial."/>
    <s v="Auditoría basada en sistema ABVS con trazabilidad e integridad en tiempo real."/>
    <s v="Sistema probado en red de pruebas; sin validación en escenarios reales."/>
    <s v="Experimental/Simulado"/>
    <s v="2024"/>
    <x v="1"/>
  </r>
  <r>
    <x v="0"/>
    <s v="Blockchain Enabled Voting"/>
    <s v="Jeethendra Balaji, Jayasree Narayanan"/>
    <s v="Sistema propuesto mejora transparencia y seguridad respecto a votación tradicional, eliminando intermediarios."/>
    <s v="No abordado."/>
    <s v="Ethereum, Metamask, red de prueba Rinkeby, contrato inteligente por votación."/>
    <s v="Autenticación vía correo electrónico vinculado a billetera Metamask."/>
    <s v="Verificación pública del conteo a través de Ethereum; trazabilidad total."/>
    <s v="Sistema propuesto; no hay validación reportada en escenarios reales."/>
    <s v="Teórico/Conceptual"/>
    <s v="2022"/>
    <x v="1"/>
  </r>
  <r>
    <x v="0"/>
    <s v="Blockchain e-voting system"/>
    <s v="Anandhu Subromoniyan, Darshan Sankar, T. K. Sivakumar"/>
    <s v="Aborda falta de transparencia y seguridad en sistemas actuales; blockchain mejora confiabilidad."/>
    <s v="No abordado."/>
    <s v="Uso de PoA y PoS como mecanismos híbridos; implementación con smart contracts."/>
    <s v="Menciona equilibrio entre anonimato y trazabilidad, pero no especifica método claro."/>
    <s v="Sistema permite trazabilidad y verificación mediante contrato inteligente."/>
    <s v="No se menciona validación en escenarios reales."/>
    <s v="Teórico/Conceptual"/>
    <s v="2024"/>
    <x v="1"/>
  </r>
  <r>
    <x v="0"/>
    <s v="Blockchain for Fool-Proof E-Voting Systems"/>
    <s v="Janardan Krishna Yadav, Srinivas Jangirala, Deepika Chandra Verma, Shashi Kant Srivastava, Shehzad Ashraf Chaudhry"/>
    <s v="Propone que el sistema blockchain mejora transparencia, seguridad y confianza frente a métodos tradicionales al prevenir fraudes, asegurar anonimato y permitir verificación descentralizada."/>
    <s v="No abordado específicamente en contextos académicos o universitarios."/>
    <s v="Propone redes privadas operadas por autoridades electorales con tokens únicos para cada votante y nodos mineros. Utiliza identificación única, hash criptográfico y consenso para prevenir manipulación."/>
    <s v="Utiliza ID único y PIN de verificación; se permite votar múltiples veces durante un periodo hasta confirmar el voto final."/>
    <s v="Propone verificación en tiempo real de bloques y registro inmutable para auditar votos y detectar discrepancias mediante nodos múltiples."/>
    <s v="Validado en escenario real universitario durante pandemia; apunta a alta escalabilidad y participación."/>
    <s v="Real"/>
    <s v="2022"/>
    <x v="1"/>
  </r>
  <r>
    <x v="0"/>
    <s v="Blockchain for the electronic voting system: Case study: Student representative vote in Tunisian institute"/>
    <s v="Lotfi Ezzeddini, Jalel Ktari, Iheb Zouaoui, Amira Talha, Nizar Jarray, Tarek Frikha"/>
    <s v="Se argumenta que el sistema basado en blockchain es más seguro y transparente que los tradicionales centralizados, usando cifrado y almacenamiento distribuido."/>
    <s v="Sí, implementado en una institución universitaria tunecina para elecciones de representantes estudiantiles durante la pandemia."/>
    <s v="Implementado sobre Ethereum privado con contratos inteligentes, usa red peer-to-peer, cifrado, hash y claves públicas/privadas."/>
    <s v="Validación mediante número de identificación nacional y contraseña de un solo uso, balanceando identidad y anonimato."/>
    <s v="Usa la trazabilidad pública de blockchain para auditar el proceso; cualquier manipulación puede ser detectada y validada por nodos."/>
    <s v="Información insuficiente."/>
    <s v="Teórico/Conceptual"/>
    <s v="2022"/>
    <x v="1"/>
  </r>
  <r>
    <x v="0"/>
    <s v="Blockchain in inter-organizational collaboration: A privacy-preserving voting system for collective decision-making"/>
    <s v="de Miranda L.M.B.; Garcia R.D.; Ramachandran G.S.; Ueyama J.; Guerrini F.M."/>
    <s v="Información insuficiente"/>
    <s v="Información insuficiente"/>
    <s v="Información insuficiente"/>
    <s v="Información insuficiente"/>
    <s v="Información insuficiente"/>
    <s v="No se reportan pruebas en escenarios reales."/>
    <s v="Teórico/Conceptual"/>
    <s v="2024"/>
    <x v="0"/>
  </r>
  <r>
    <x v="0"/>
    <s v="Blockchain powered e-voting: a step towards transparent governance"/>
    <s v="Kailash Chandra Bandhu, Ratnesh Litoriya, Arpit Deo, Sanket Gupta, Ravish Satwani, Rishee Deshmukh, Rohit Kumar Lavvanshi, Mubeen Ahmed Khan"/>
    <s v="Propone que blockchain incrementa transparencia, seguridad, auditabilidad y reduce fraudes frente a sistemas tradicionales y electrónicos centralizados."/>
    <s v="No aborda aplicaciones universitarias específicas."/>
    <s v="Se basa en Ethereum con contratos inteligentes, estructura distribuida y consenso para garantizar seguridad, privacidad y trazabilidad."/>
    <s v="No detalla mecanismos específicos de autenticación usados."/>
    <s v="Enfatiza auditabilidad mediante trazabilidad y registros inmutables en blockchain accesibles públicamente."/>
    <s v="No se menciona evaluación en escenarios reales."/>
    <s v="Teórico/Conceptual"/>
    <s v="2024"/>
    <x v="0"/>
  </r>
  <r>
    <x v="0"/>
    <s v="Blockchain Technology in Secure Voting Systems: Enhancing Transparency and Trust"/>
    <s v="Gomathi A, Sachidhanandam P, Kavinkumar R, Sowndariya K, Sanju P, Ram kumar R"/>
    <s v="Señala que blockchain soluciona las vulnerabilidades de EVMs tradicionales, garantizando seguridad, verificación y transparencia."/>
    <s v="No abordado en contextos académicos."/>
    <s v="Usa Ethereum y contratos inteligentes, con verificación descentralizada y bloques inmutables para impedir manipulación."/>
    <s v="Menciona el uso de pruebas de conocimiento cero pero sin detalles sobre autenticación de identidad vs anonimato."/>
    <s v="Auditoría basada en inmutabilidad y trazabilidad en blockchain, útil en caso de discrepancias."/>
    <s v="No se mencionan pruebas en escenarios reales escalables."/>
    <s v="Teórico/Conceptual"/>
    <s v="2024"/>
    <x v="1"/>
  </r>
  <r>
    <x v="0"/>
    <s v="Blockchain Technology Integrated Electronic Vote Casting System"/>
    <s v="Zarin Subah, Sharlene Rozario, Nafiul Islam, Syed Athar Bin Amir"/>
    <s v="Propone una mejora significativa frente a los sistemas tradicionales en transparencia y seguridad mediante descentralización, inmutabilidad y privacidad, aunque sin validación empírica comparativa."/>
    <s v="No abordado específicamente en contextos académicos o universitarios."/>
    <s v="Usa Node.js con técnicas criptográficas y claves públicas/privadas; no emplea redes públicas como Ethereum; se enfoca en simplicidad y accesibilidad para desarrolladores."/>
    <s v="Se menciona posibilidad de incorporar métodos biométricos como reconocimiento facial o huellas digitales, pero no se implementan."/>
    <s v="Proporciona trazabilidad de los votos usando blockchain, permitiendo a los votantes rastrear sus votos, pero sin detalle sobre auditoría independiente."/>
    <s v="Información insuficiente; no se indican pruebas en escenarios reales."/>
    <s v="Teórico/Conceptual"/>
    <s v="2022"/>
    <x v="1"/>
  </r>
  <r>
    <x v="1"/>
    <s v="Blockchain Voting: A Solution to the Challenges of Traditional Electoral Systems"/>
    <s v="Sowmya M R, Manash Hamal, Avishek Chaudhary, Johnson Kumar Patel, Soyuz Man Shrestha"/>
    <s v="Analiza fallas del sistema tradicional y propone blockchain como solución confiable, descentralizada e inmutable, mejorando transparencia y reduciendo fraude."/>
    <s v="No se mencionan implementaciones en universidades o contextos académicos."/>
    <s v="Aplica Proof of Stake, ledger distribuido, contratos inteligentes. Usa Aadhaar como ID único verificable, y garantiza anonimato, elegibilidad y no trazabilidad."/>
    <s v="Autenticación mediante Aadhaar y claves privadas. Se garantiza elegibilidad y se protege la identidad mediante cifrado."/>
    <s v="Promueve verificación universal, transparencia y exactitud del conteo. Menciona registro público de resultados en tiempo real."/>
    <s v="No se describen pruebas prácticas; propuesta es teórica y conceptual."/>
    <s v="Teórico/Conceptual"/>
    <s v="2024"/>
    <x v="1"/>
  </r>
  <r>
    <x v="0"/>
    <s v="Blockchain-Based Cardinal E-Voting System Using Biometrics, Watermarked QR Code and Partial Homomorphic Encryption"/>
    <s v="Aniket Agrawal, Kamalakanta Sethi, Padmalochan Bera"/>
    <s v="Supera deficiencias de sistemas tradicionales al integrar biometría, cifrado homomórfico y pruebas de conocimiento cero para mayor seguridad, privacidad y verificabilidad."/>
    <s v="No aborda implementaciones específicas en contextos universitarios."/>
    <s v="Usa ElGamal homomórfico, visual cryptography, blockchain privada y mecanismos de agregación intra/inter-distritales; aborda anonimato, integridad y verificabilidad robustamente."/>
    <s v="Utiliza autenticación biométrica (huella y firma digital) con técnicas criptográficas robustas, balanceando identidad y anonimato mediante cifrado y compartición secreta."/>
    <s v="Integra pruebas de conocimiento parcial (NIPKRP) y Pederson commitment para verificación sin revelar contenido del voto."/>
    <s v="No se reportan pruebas en escenarios del mundo real."/>
    <s v="Teórico/Conceptual"/>
    <s v="2023"/>
    <x v="1"/>
  </r>
  <r>
    <x v="0"/>
    <s v="Blockchain-Based Decentralized E-Voting System Using Smart Contract"/>
    <s v="R. Priscilla, G. Jaspher Willsie Kathrine, M. Rubavathi, T. Sruthi Krithika"/>
    <s v="Mejora la seguridad y descentralización respecto a sistemas electrónicos convencionales usando blockchain y smart contracts, pero sin datos comparativos."/>
    <s v="No se menciona aplicación en contextos académicos o universitarios."/>
    <s v="Se implementa en Ethereum con contratos inteligentes; destaca hashing criptográfico y PoW como protección ante manipulaciones."/>
    <s v="Información insuficiente; no se detallan métodos específicos de autenticación."/>
    <s v="Utiliza hash y firma digital como verificación, pero no se describen auditorías independientes ni verificabilidad explícita."/>
    <s v="Evaluación técnica; sin aplicación práctica real documentada."/>
    <s v="Teórico/Conceptual"/>
    <s v="2022"/>
    <x v="1"/>
  </r>
  <r>
    <x v="0"/>
    <s v="Blockchain-Based Electronic Voting System"/>
    <s v="Vishesh Gupta, J.N. Singh, Saima Imroz Khan, Aakash Chabaque"/>
    <s v="El artículo argumenta que el uso de blockchain puede mejorar la trazabilidad, transparencia y seguridad frente a métodos tradicionales y máquinas electrónicas, al ser inmutable y auditable."/>
    <s v="No se identifican implementaciones específicas en contextos universitarios; es un modelo general."/>
    <s v="Sistema basado en Ethereum y contratos inteligentes; menciona el uso de prueba de autoridad (PoA) y ZKP como solución a problemas de anonimato y verificación."/>
    <s v="Sugiere mecanismos como ZKP y autenticación sin clave pública compartida para proteger la identidad del votante sin comprometer el anonimato."/>
    <s v="Incluye verificabilidad de votos mediante contratos inteligentes, sin detalles específicos sobre auditoría post-electoral."/>
    <s v="Diseño conceptual sin pruebas en entornos reales."/>
    <s v="Teórico/Conceptual"/>
    <s v="2022"/>
    <x v="1"/>
  </r>
  <r>
    <x v="0"/>
    <s v="Blockchain-Based Electronic Voting System: Significance and Requirements"/>
    <s v="Said El Kafhali"/>
    <s v="Comparación detallada con sistemas tradicionales y electrónicos; destaca que blockchain mejora la transparencia, seguridad y confianza al ofrecer verificabilidad end-to-end, resistencia a coacción y anonimato."/>
    <s v="No se centra en un caso académico específico, pero menciona que el sistema puede ser aplicado en cualquier organización, ofreciendo un diseño completo de sistema de votación blockchain."/>
    <s v="Describe implementación sobre Ethereum y menciona problemas de escalabilidad y costos; incluye soluciones off-chain y uso de pruebas de conocimiento cero (ZKP) para privacidad."/>
    <s v="Utiliza una aplicación de gestión de identidad con verificación criptográfica; se busca equilibrio entre anonimato y autenticación mediante pruebas de conocimiento cero."/>
    <s v="Incluye verificabilidad end-to-end con pruebas de registro y escrutinio; se menciona transparencia como propiedad clave del sistema."/>
    <s v="Propuesta de sistema; sin evidencia de pruebas a gran escala en el mundo real."/>
    <s v="Teórico/Conceptual"/>
    <s v="2024"/>
    <x v="0"/>
  </r>
  <r>
    <x v="0"/>
    <s v="Blockchain-based electronic voting systems: A case study in Morocco"/>
    <s v="Tarik Chafiq, Rida Azmi, Ouadoud Mohammed"/>
    <s v="El estudio afirma que blockchain mejora transparencia e integridad frente a métodos tradicionales, reduciendo fraudes y errores humanos."/>
    <s v="Aplicación concreta en contexto nacional (Marruecos); no menciona universidades, pero es un caso real que mejora confiabilidad y participación."/>
    <s v="Usa tecnología DPLT y blockchain Solana por su velocidad, escalabilidad y seguridad; protege anonimato y evita manipulación."/>
    <s v="Aborda autenticación mediante registros distribuidos y anonimato usando características intrínsecas de Solana y DPLT."/>
    <s v="Sistema verifica cada transacción en bloques dedicados; se resalta verificación y trazabilidad."/>
    <s v="Evaluación técnica del sistema, sin validación en contexto real a gran escala."/>
    <s v="Teórico/Conceptual"/>
    <s v="2024"/>
    <x v="0"/>
  </r>
  <r>
    <x v="0"/>
    <s v="Blockchain-Based Electronic Voting: A Secure and Transparent Solution"/>
    <s v="Bruno M.B. Pereira, José M. Torres, Pedro M. Sobral, Rui S. Moreira, Christophe P. de A. Soares, Ivo Pereira"/>
    <s v="Propone solución superior en privacidad y transparencia con ZKP, firmas digitales y cifrado homomórfico; compara beneficios conceptualmente con sistemas tradicionales."/>
    <s v="Incluye caso de aplicación en programación académica universitaria mediante votación descentralizada."/>
    <s v="Usa Avalanche blockchain, smart contracts, cifrado homomórfico y ZKP; solución robusta en privacidad y auditabilidad."/>
    <s v="Plantea mecanismos de autenticación robustos, aunque no se describen en detalle."/>
    <s v="Incluye auditoría mediante trazabilidad en blockchain y validación por smart contracts; uso explícito de ZKP."/>
    <s v="Implementación real en elecciones universitarias, evidencia de uso práctico."/>
    <s v="Real"/>
    <s v="2023"/>
    <x v="0"/>
  </r>
  <r>
    <x v="0"/>
    <s v="Blockchain-based Electronic Voting: Case of Student Council Polls"/>
    <s v="S. Ndlovu, S.M.G. Sitsha, S.M. Nleya, S.S. Dube, T. Zengeya, N. Marabada, J. Mutengeni, W. Mapenduka"/>
    <s v="Supera deficiencias de votos manuales tradicionales con mayor transparencia, auditabilidad y eliminación de manipulaciones mediante blockchain."/>
    <s v="Aplicado en elecciones estudiantiles en NUST; demuestra mejoras prácticas en integridad del proceso electoral."/>
    <s v="Implementa blockchain privada Ethereum, contratos inteligentes y cifrado homomórfico; asegura integridad y trazabilidad."/>
    <s v="Autenticación robusta con cifrado y anonimización mediante ZKP; garantiza privacidad del votante."/>
    <s v="Permite verificación independiente vía smart contracts y trazabilidad en blockchain."/>
    <s v="Validación técnica en Raspberry Pi; sin evidencia de pruebas a gran escala."/>
    <s v="Experimental/Simulado"/>
    <s v="2023"/>
    <x v="1"/>
  </r>
  <r>
    <x v="0"/>
    <s v="Blockchain-Based E-Voting Mechanisms: A Survey and a Proposal"/>
    <s v="Matthew Sharp, Laurent Njilla, Chin-Tser Huang, Tieming Geng"/>
    <s v="Compara diversas arquitecturas de voto electrónico y demuestra cómo blockchain mejora transparencia, seguridad y eficiencia sobre sistemas anteriores."/>
    <s v="Incluye una propuesta propia con validación en Raspberry Pi, pero no en contextos académicos reales."/>
    <s v="Usa blockchain modificable y combina técnicas como Borda Count y Condorcet; destaca uso de esquemas criptográficos avanzados (ZKP, firmas ciegas, etc.)."/>
    <s v="Considera métodos de autenticación como pruebas de conocimiento cero y firmas digitales, equilibrando identidad y privacidad."/>
    <s v="Propone mecanismos de verificación cruzada con cadenas paralelas para aumentar exactitud y auditabilidad."/>
    <s v="Implementación de propuesta propia en Raspberry Pi como prueba de concepto; limitada en escala pero útil para validar factibilidad técnica."/>
    <s v="Experimental/Simulado"/>
    <s v="2024"/>
    <x v="0"/>
  </r>
  <r>
    <x v="0"/>
    <s v="BLOCKCHAIN-BASED E-VOTING SYSTEM FOR ELECTIONS IN JORDAN"/>
    <s v="Sarah Al-Maaitah, Abdullah Quzmar, Mohammad Qatawneh"/>
    <s v="Contrasta sistemas tradicionales con blockchain; enfatiza mayor seguridad, transparencia, e integridad sin terceros."/>
    <s v="Aplicación dirigida al sistema electoral de Jordania; sin referencias a contextos universitarios."/>
    <s v="Implementado sobre Hyperledger Fabric, incluye servicios de privacidad, consenso y gestión de membresías; resalta descentralización y transparencia."/>
    <s v="Usa componentes de autenticación y servicios de membresía en Hyperledger, garantizando privacidad y anonimato."/>
    <s v="Ledger inmutable permite auditoría completa sin intervención externa; énfasis en trazabilidad."/>
    <s v="Validación en entorno real (universidad), muestra escalabilidad prometedora."/>
    <s v="Real"/>
    <s v="2022"/>
    <x v="0"/>
  </r>
  <r>
    <x v="0"/>
    <s v="Blockchain-based e-voting system in a university"/>
    <s v="Adil Marouan, Morad Badrani, Nabil Kannouf, Abderrahim Zannou, Abdelaziz Chetouani"/>
    <s v="Mejora sobre sistemas tradicionales al emplear transparencia, anonimato y autoverificación mediante blockchain. Supera al estado del arte en costos de gas y tiempo de ejecución."/>
    <s v="Aplicado en un contexto universitario (universidad marroquí). Resultados positivos en ejecución y costos. Promueve un entorno confiable para elecciones académicas."/>
    <s v="Usa blockchain de consorcio con Ethereum. Se emplean PoW y PoS para validación. Seguridad reforzada con ECDSA y SHA-256."/>
    <s v="Utiliza verificación de identidad con claves públicas/privadas y firmas digitales. Propone métodos seguros para preservar anonimato y autenticación."/>
    <s v="Auditoría mediante firma digital, hash criptográfico y almacenamiento inmutable en blockchain. Registros auditables por diseño."/>
    <s v="Evaluado mediante simulación, sin despliegue en escenarios reales."/>
    <s v="Experimental/Simulado"/>
    <s v="2024"/>
    <x v="0"/>
  </r>
  <r>
    <x v="0"/>
    <s v="Blockchain-Based E-Voting System with Face Recognition"/>
    <s v="V. Sathya Preiya, V. D. Ambeth Kumar, R. Vijay, Vijay K., N. Kirubakaran"/>
    <s v="Contrasta con métodos tradicionales señalando mayor transparencia, reducción de errores humanos y resistencia a fraudes."/>
    <s v="No abordado directamente para contextos académicos."/>
    <s v="Blockchain adaptable con algoritmos de consenso y contratos inteligentes. Seguridad mejorada con hashes criptográficos y prevención de ataques del 51%."/>
    <s v="Se emplea reconocimiento facial y OTP móvil. Busca garantizar elegibilidad sin comprometer anonimato."/>
    <s v="Utiliza blockchain para trazabilidad y validación de transacciones. Enfatiza transparencia pero no especifica mecanismos detallados de auditoría."/>
    <s v="Simulado; no validado en entorno real."/>
    <s v="Experimental/Simulado"/>
    <s v="2023"/>
    <x v="0"/>
  </r>
  <r>
    <x v="0"/>
    <s v="Blockchain-Based Online E-voting System"/>
    <s v="Youssef Abdelrahman Fekry Ali et al."/>
    <s v="Identifica ventajas frente a sistemas electrónicos centralizados, como descentralización, seguridad, y eliminación de autoridad central."/>
    <s v="No se menciona aplicación en contextos universitarios."/>
    <s v="Blockchain privada con Ethereum y contratos inteligentes en Solidity. Se combina con ML para autenticación facial."/>
    <s v="Emplea reconocimiento facial con ML para verificación de votantes. Combina privacidad y autenticación."/>
    <s v="Auditoría posible por diseño, aunque no se detallan métodos específicos."/>
    <s v="Validación parcial en entorno controlado."/>
    <s v="Experimental/Simulado"/>
    <s v="2023"/>
    <x v="1"/>
  </r>
  <r>
    <x v="0"/>
    <s v="Blockchain-Based Privacy-Aware Voting System"/>
    <s v="Isra Bendjemaa, Katia Ines Cherifi, Leila Benarous, Saadi Boudjit"/>
    <s v="Propone mejoras frente a sistemas centralizados, asegurando transparencia sin comprometer privacidad."/>
    <s v="No abordado."/>
    <s v="Emplea blockchain con consenso PoA. Mecanismos de privacidad como firmas de grupo e imágenes clave para preservar anonimato."/>
    <s v="Sí, se utilizan firmas grupales para preservar anonimato, equilibrando autenticación y privacidad."/>
    <s v="Auditoría mediante trazabilidad, hash criptográfico, y monitoreo en blockchain."/>
    <s v="Evaluado por simulación; no en entorno real."/>
    <s v="Experimental/Simulado"/>
    <s v="2024"/>
    <x v="0"/>
  </r>
  <r>
    <x v="0"/>
    <s v="Blockchain-Based Secure E-voting System Using Aadhaar Authentication"/>
    <s v="Ankit Kumar Jain, Sahil Kalra, Karan Kapoor, Vishal Jangra"/>
    <s v="Ofrece mayor seguridad que EVMs y otros sistemas electrónicos. Se destaca la reducción de costos y mejora en transparencia."/>
    <s v="No aborda aplicación universitaria."/>
    <s v="Blockchain privada sobre Ethereum (Ganache). Seguridad robusta: hashes, claves, anonimato, y prevención de ataques Sybil."/>
    <s v="Verificación basada en Aadhaar y OTP móvil. Se permite voto anónimo y modificable hasta el cierre."/>
    <s v="Auditoría completa al guardar cada transacción como bloque inmutable. Verificabilidad total."/>
    <s v="Simulación en Remix IDE, no pruebas en entorno real."/>
    <s v="Experimental/Simulado"/>
    <s v="2023"/>
    <x v="2"/>
  </r>
  <r>
    <x v="0"/>
    <s v="Blockchain-Based Secure Voting Mechanism Underlying 5G Network: A Smart Contract Approach"/>
    <s v="Sachi Chaudhary, Shail Shah, Riya Kakkar, Rajesh Gupta, Abdulatil Alabdulatil, Sudeep Tanwar, Gulshan Sharma, Pitshou N. Bokoro"/>
    <s v="El sistema propuesto es más transparente, seguro y confiable que los tradicionales gracias a blockchain, IPFS y 5G. Supera a los tradicionales en latencia, costo y confiabilidad."/>
    <s v="No aborda aplicaciones en contextos académicos o universitarios."/>
    <s v="Utiliza Ethereum, IPFS y una red 5G. Aborda seguridad y verificación mediante contratos inteligentes, hash SHA y almacenamiento descentralizado."/>
    <s v="Se basa en autenticación usando SSN y número de confirmación de voto. No profundiza en mecanismos criptográficos de identidad-anonimato."/>
    <s v="Aplica verificación mediante el análisis de seguridad con la herramienta Echidna para los contratos inteligentes."/>
    <s v="Validación mediante simulaciones en entorno Remix IDE y testnet Ethereum; no pruebas a gran escala o en escenarios reales."/>
    <s v="Experimental/Simulado"/>
    <s v="2023"/>
    <x v="0"/>
  </r>
  <r>
    <x v="1"/>
    <s v="Blockchain-Based Voting Considered Harmful?"/>
    <s v="Christian Killer, Bruno Rodrigues, Eder John Scheid, Muriel F. Franco, Burkhard Stiller"/>
    <s v="Crítica a blockchain como solución; plantea riesgos adicionales."/>
    <s v="No aplicable; no propone sistema."/>
    <s v="Crítica a blockchains públicas; desafíos sin resolver."/>
    <s v="Métodos comunes pueden comprometer anonimato."/>
    <s v="Verificación no garantiza ausencia de coerción."/>
    <s v="El análisis de rendimiento y seguridad es teórico y no se menciona validación en escenarios reales."/>
    <s v="Teórico/Conceptual"/>
    <s v="2022"/>
    <x v="0"/>
  </r>
  <r>
    <x v="0"/>
    <s v="Blockchain-based Voting DApp with MetaMask Integration"/>
    <s v="Benedek Csikós, Miklós Sipos"/>
    <s v="El sistema busca mejorar transparencia y confiabilidad eliminando centralización y facilitando seguimiento en tiempo real de los votos."/>
    <s v="No aborda contextos universitarios explícitamente."/>
    <s v="Implementado en Ethereum y MetaMask. Usa Solidity para contratos inteligentes. Maneja desafíos de seguridad con anonimato mediante direcciones y multifactor de autenticación."/>
    <s v="Autenticación multifactor con MetaMask. Usuarios identificados mediante claves públicas sin revelar identidad personal."/>
    <s v="Provee verificación en tiempo real y trazabilidad mediante seguimiento de transacciones en la blockchain."/>
    <s v="Validado por simulación y pruebas experimentales, no en entorno real."/>
    <s v="Experimental/Simulado"/>
    <s v="2024"/>
    <x v="1"/>
  </r>
  <r>
    <x v="0"/>
    <s v="Blockchain-Based Voting Scheme Against Malicious Attacks"/>
    <s v="Weitong Chen, Xiaofen Tu, Xin Liu, Jianwei Kong, Xiubo Chen, Xiaomeng Liu"/>
    <s v="Proporciona mayor seguridad y resistencia a ataques que los sistemas tradicionales mediante MPC y homomorfismo."/>
    <s v="No aplica en contextos universitarios."/>
    <s v="Usa blockchain combinada con el algoritmo Paillier de umbral. Evita intermediarios y permite voto anónimo y verificable."/>
    <s v="Utiliza claves públicas generadas mediante Shamir y validación de identidad del votante por el organizador. El equilibrio identidad-anonimato está bien controlado."/>
    <s v="Emplea pruebas de conocimiento cero y verificación distribuida. Sin necesidad de entidad tercera."/>
    <s v="Diseño conceptual; no validado en entorno real."/>
    <s v="Teórico/Conceptual"/>
    <s v="2024"/>
    <x v="1"/>
  </r>
  <r>
    <x v="0"/>
    <s v="Blockchain-based Voting System Powered by Post-Quantum Cryptography (BBVSP-PQC)"/>
    <s v="Sweta Gupta, Kamlesh Kumar Gupta, Piyush Kumar Shukla, Mahendra Kumar Shrivas"/>
    <s v="Propone un sistema resistente a ataques cuánticos, más transparente y seguro que EVM o i-voting tradicionales."/>
    <s v="Menciona Voatz y otras experiencias piloto (como en universidades), pero sin evidencias de resultados comparativos."/>
    <s v="Utiliza algoritmos post-cuánticos (como XMSS, LMS) y PBFT. Cubre seguridad ante amenazas futuras."/>
    <s v="Usa autenticación basada en clave privada, código y biometría. Buen balance entre identidad y anonimato."/>
    <s v="Auditoría mediante infraestructura resistente a ataques cuánticos. Mecanismos de firma y hash avanzados."/>
    <s v="Basado en diseño teórico. No pruebas empíricas o en escenarios del mundo real."/>
    <s v="Teórico/Conceptual"/>
    <s v="2022"/>
    <x v="1"/>
  </r>
  <r>
    <x v="1"/>
    <s v="Blockchain-Powered E-Voting: A Pathway to SDG 16 Transparent and Inclusive Elections"/>
    <s v="Nishant, Tanishq, Ritu Sachdeva"/>
    <s v="Comparación con sistemas tradicionales; más transparencia, resistencia y confianza."/>
    <s v="Menciona aplicaciones potenciales, no en universidades."/>
    <s v="Uso de Hyperledger Fabric, canales privados, certificados digitales; consenso PBFT."/>
    <s v="Certificados digitales (x.509); balance entre anonimato y trazabilidad."/>
    <s v="Verificación con consenso y logs distribuidos."/>
    <s v="Sugiere una implementación por fases, comenzando con elecciones a pequeña escala; pruebas prácticas limitadas."/>
    <s v="Experimental/Simulado"/>
    <s v="2024"/>
    <x v="1"/>
  </r>
  <r>
    <x v="0"/>
    <s v="Boxting: A Blockchain based voting system"/>
    <s v="Lizama Paredes, Enzo; Guadalupe Medina, Rodrigo; Flores Moroco, Juan"/>
    <s v="Busca mejorar transparencia y prevenir fraude en elecciones, en contraste con sistemas tradicionales vulnerables."/>
    <s v="Propuesta desarrollada en contexto universitario (Universidad Peruana de Ciencias Aplicadas). Buen ejemplo académico."/>
    <s v="Basado en Hyperledger y arquitectura de microservicios. Maneja identidad y fraude con REST APIs y JWT."/>
    <s v="Autenticación mediante certificados digitales gestionados en IBM Cloud. No se especifica balance anonimato-identidad."/>
    <s v="Auditoría posible mediante trazabilidad blockchain y certificados en red privada."/>
    <s v="Resultados muestran buen desempeño en términos de seguridad y complejidad temporal, pero no se prueban en escenarios reales."/>
    <s v="Experimental/Simulado"/>
    <s v="2022"/>
    <x v="1"/>
  </r>
  <r>
    <x v="0"/>
    <s v="BSeVS - A Smart e-Voting System based on Blockchain Technology"/>
    <s v="Sweta Gupta, Kamlesh Kumar Gupta, Piyush Kumar Shukla"/>
    <s v="Comparado con sistemas tradicionales, BSeVS ofrece mayor seguridad, verificación y anonimato mediante Hash y Elliptic Curve Cryptography."/>
    <s v="No abordado."/>
    <s v="Utiliza Hash Function y Elliptic Curve Cryptography en una red distribuida tipo blockchain, abordando anonimato y verificación."/>
    <s v="Utiliza autenticación mediante ID única (Aadhaar, Voter ID) y OTP, equilibrando identidad y anonimato."/>
    <s v="Incluye verificación individual y universal, garantizando integridad del proceso."/>
    <s v="Evalúa desempeño en términos de seguridad y complejidad temporal, sin pruebas en escenarios reales."/>
    <s v="Teórico/Conceptual"/>
    <s v="2023"/>
    <x v="1"/>
  </r>
  <r>
    <x v="0"/>
    <s v="Building a Robust Distributed Voting System Using Consortium Blockchain"/>
    <s v="Rohit Rajesh Chougule, Swapnil Shrikant Kesur, Atharwa Ajay Adawadkar, Nandinee L. Mudegol"/>
    <s v="El sistema mejora transparencia y seguridad respecto a métodos tradicionales y electrónicos, resolviendo problemas de verificación y confianza."/>
    <s v="No abordado directamente en contexto académico o universitario."/>
    <s v="Se implementa sobre blockchain de consorcio con tolerancia a fallos Bizantinos, hashing criptográfico, evitando el 51% attack."/>
    <s v="Propone autenticación biométrica (huella, iris, rostro) y multifactor (OTP, CAPTCHA), mejorando identidad sin comprometer anonimato."/>
    <s v="Trazabilidad y consenso distribuido permiten verificación pública y auditoría del proceso completo."/>
    <s v="Evaluado en dispositivos reales (laptop y Raspberry Pi), mostrando eficiencia, pero no menciona despliegue en escenarios reales."/>
    <s v="Experimental/Simulado"/>
    <s v="2022"/>
    <x v="2"/>
  </r>
  <r>
    <x v="0"/>
    <s v="Building Efficient and Flexible Voting Protocols: An Approach to Fairness and Anonymity"/>
    <s v="Yijie Shi, Kai Fan, Yuhan Bai, Chonglin Zhang, Kan Yang, Hui Li, Yintang Yang"/>
    <s v="Se resalta la mejora sobre sistemas centralizados tradicionales con protocolos auto-recontables, más transparentes y justos."/>
    <s v="No abordado."/>
    <s v="Utiliza blockchain con criptografía ElGamal homomórfica y firmas de anillo trazables; incluye encapsulado de claves y pruebas eficientes."/>
    <s v="Autenticación anónima con verificación trazable solo ante fraudes como doble voto."/>
    <s v="Protocolos auto-recontables permiten verificación pública sin autoridades; cápsulas temporizadas para desbloquear resultados."/>
    <s v="Recomienda aplicación en elecciones universitarias o locales como escenario de validación preliminar."/>
    <s v="Experimental/Simulado"/>
    <s v="2025"/>
    <x v="0"/>
  </r>
  <r>
    <x v="0"/>
    <s v="Building Voting Systems for a Fairer Future: Exploring Blockchain based E-voting with Ethereum for National Elections"/>
    <s v="Shraddha Vasant Prasad, Pushparaj Shetty D., B R Shankar"/>
    <s v="El sistema basado en Ethereum mejora la integridad y transparencia frente a EVMs y métodos tradicionales."/>
    <s v="Sugiere validación previa en elecciones institucionales, pero no se presentan resultados."/>
    <s v="Usa red Ethereum privada con consenso PoA y contratos inteligentes; cada circunscripción opera su blockchain."/>
    <s v="Votantes se autentican con identificadores únicos como Aadhaar o UID, en entornos permissioned."/>
    <s v="Contratos inteligentes gestionan votos y resultados, garantizando transparencia y registros inalterables."/>
    <s v="Evaluado con métricas de rendimiento como latencia y rendimiento, pero no se menciona validación en escenarios del mundo real."/>
    <s v="Experimental/Simulado"/>
    <s v="2024"/>
    <x v="1"/>
  </r>
  <r>
    <x v="0"/>
    <s v="BVKCS - A Blockchain based e-Voting System with Key Covering Scheme"/>
    <s v="Sweta Gupta, Kamlesh Kumar Gupta, Piyush Kumar Shukla"/>
    <s v="BVKCS ofrece mejor seguridad y rendimiento que métodos actuales, con mejoras en latencia y rendimiento."/>
    <s v="No abordado."/>
    <s v="Utiliza criptografía de clave pública y esquema de cobertura de claves, con cifrado de curva elíptica."/>
    <s v="Autenticación mediante credenciales únicas como Aadhaar, verificación de identidad mediante token y base de datos."/>
    <s v="Integra mecanismos de validación robustos para mantener la integridad del proceso electoral."/>
    <s v="No se indican pruebas en contextos reales; el diseño es propuesto teóricamente."/>
    <s v="Teórico/Conceptual"/>
    <s v="2023"/>
    <x v="1"/>
  </r>
  <r>
    <x v="0"/>
    <s v="Casting Votes in the Digital Age: Designing a Blockchain-Powered E-Voting System"/>
    <s v="Mohammed Bamakhrama, Abdulla Al-Zaabi, Abdulrahman Al-Shateri,_x000a_Khalid Al-Ghailani, Majed Al-Kindi, Deepa Pavithran"/>
    <s v="Plantea que los sistemas de votación basados en blockchain mejoran la seguridad, transparencia y confianza, eliminando intermediarios y ofreciendo inmutabilidad frente a los sistemas tradicionales."/>
    <s v="No abordado"/>
    <s v="Se menciona el uso de blockchain pública con contratos inteligentes para abordar desafíos de seguridad y verificación."/>
    <s v="No abordado"/>
    <s v="Propone el uso de registros inmutables en blockchain y contratos inteligentes como medio de auditoría transparente."/>
    <s v="No se reportan pruebas prácticas de escalabilidad ni validaciones técnicas."/>
    <s v="Teórico/Conceptual"/>
    <s v="2024"/>
    <x v="1"/>
  </r>
  <r>
    <x v="0"/>
    <s v="Citizens’ Perception of Blockchain-Based E-Voting Systems: Focusing on TAM"/>
    <s v="Kamoliddin Murodjon ugli Mannonov, Seunghwan Myeong"/>
    <s v="Analiza cómo la percepción de transparencia y seguridad influye en la aceptación de sistemas de votación basados en blockchain; percepción positiva refuerza confianza del usuario."/>
    <s v="Se mencionan experiencias previas en Uzbekistán (proyecto OPEN BUDGET), pero no se describe una propuesta técnica desarrollada ni evaluada en contextos académicos."/>
    <s v="Se mencionan blockchains públicas, privadas, híbridas y de consorcio, junto con mecanismos de consenso como PoW, PoS y PBFT. No se profundiza en técnicas específicas para anonimato o verificación."/>
    <s v="Hace alusión a técnicas de autenticación basadas en IA y ML, pero sin detallar mecanismos técnicos concretos para equilibrar identidad y anonimato."/>
    <s v="Describe ventajas como verificación, auditabilidad y trazabilidad del voto mediante el uso de blockchain; no se detallan métodos técnicos específicos."/>
    <s v="No se presentan pruebas en escenarios reales ni validaciones empíricas de sistemas implementados."/>
    <s v="Teórico/Conceptual"/>
    <s v="2024"/>
    <x v="0"/>
  </r>
  <r>
    <x v="0"/>
    <s v="Comparative E-Voting Security Evaluation: Multi-Modal Authentication Approaches"/>
    <s v="Elsi Ahmadieh, Nour El Madhoun"/>
    <s v="Plantea que blockchain incrementa significativamente seguridad y transparencia respecto a sistemas electrónicos tradicionales."/>
    <s v="No abordado"/>
    <s v="Propone una solución basada en Ethereum y contratos inteligentes, con integración de autenticación por voz y huellas digitales para abordar seguridad y verificación."/>
    <s v="Comparación de métodos de autenticación, destacando la autenticación biométrica multifactor (huellas y voz) para equilibrar identidad y anonimato."/>
    <s v="Uso de blockchain y contratos inteligentes para garantizar trazabilidad y registros inmutables, asegurando verificación transparente."/>
    <s v="No se reporta validación en escenarios reales"/>
    <s v="Teórico/Conceptual"/>
    <s v="2024"/>
    <x v="1"/>
  </r>
  <r>
    <x v="1"/>
    <s v="Conceptual Architecture of a Blockchain Solution for E-Voting in Elections at the University Level"/>
    <s v="SIMONA-VASILICA OPREA, ADELA BÂRA, ANCA-IOANA ANDREESCU, MARIAN POMPILIU CRISTESCU"/>
    <s v="Propuesta mejora transparencia y seguridad en universidades."/>
    <s v="Aplicación específica a universidades; procesos internos."/>
    <s v="Blockchain centralizada en Oracle DB; sin consenso distribuido."/>
    <s v="Autenticación con PIN y token; se asegura anonimato."/>
    <s v="Integridad y validación criptográfica en tablas."/>
    <s v="No se reportan pruebas reales completas, pero se presentan pasos iniciales de implementación."/>
    <s v="Experimental/Simulado"/>
    <s v="2023"/>
    <x v="0"/>
  </r>
  <r>
    <x v="0"/>
    <s v="Cryptcast: E-Voting System Utilizing Blockchain"/>
    <s v="Sarveshaa Swar, Parag Nimkar, Sanika Shinde, Dr. Trupti Lotlikar, A. Bharat S.K. Reddy"/>
    <s v="Afirma que los sistemas blockchain son superiores en seguridad y transparencia a sistemas electrónicos tradicionales."/>
    <s v="Aplicado como prototipo funcional; no específicamente en contexto universitario."/>
    <s v="Uso de Ethereum, contratos inteligentes, Solidity, Ganache CLI y MetaMask. Se aborda seguridad mediante descentralización y validación distribuida."/>
    <s v="Se menciona verificación automatizada del usuario; no se detallan mecanismos específicos de autenticación de identidad."/>
    <s v="Verificación automática y publicación de resultados en blockchain para auditoría pública."/>
    <s v="No se han realizado pruebas reales, pero se menciona potencial de aplicación para eliminar la necesidad de puestos físicos de votación."/>
    <s v="Teórico/Conceptual"/>
    <s v="2023"/>
    <x v="1"/>
  </r>
  <r>
    <x v="0"/>
    <s v="Crypto Ballot: Safeguarding Democracy with Blockchain Voting"/>
    <s v="Dr. S. Venkatramulu, Shreya Karimilla, Rishitha Reddy Gopu, Sowmith Reddy Arram, Naresh Badavath, Krishna Adithya Pannala"/>
    <s v="Identifica deficiencias en sistemas tradicionales y promueve blockchain como solución confiable en términos de seguridad y transparencia."/>
    <s v="Implementación web desarrollada como sistema funcional; no se indica contexto académico."/>
    <s v="Uso de Ethereum, Solidity, Ganache; utiliza contratos inteligentes y estructura modular para asegurar seguridad, trazabilidad e inmutabilidad."/>
    <s v="Autenticación con Aadhar y Voter ID digitalmente verificados antes de permitir el voto."/>
    <s v="Auditoría mediante blockchain inmutable, resultados visibles para votantes y administradores."/>
    <s v="Analiza caso de Kenia 2022; se describe el uso real pero con vulnerabilidades observadas."/>
    <s v="Real"/>
    <s v="2024"/>
    <x v="1"/>
  </r>
  <r>
    <x v="0"/>
    <s v="Cybersecurity and Electoral Processes. An Analysis of Block Chain Enabled Biometric Voter System and Risk Control in Kenya’s 2022 Electoral Process and the United States Election System Infrastructure"/>
    <s v="John Irungu, Anteneh Girma"/>
    <s v="Comparación con sistemas tradicionales destaca mejoras en transparencia y seguridad mediante el uso de blockchain y BVR en elecciones de Kenia y EE. UU."/>
    <s v="Sí, en el contexto académico se estudió el sistema keniano, pero no se presenta evaluación comparativa de desempeño."/>
    <s v="Se utilizó una arquitectura blockchain descentralizada con 46,229 nodos (puestos de votación). Técnicas incluyeron BVR y RTS cifrado."/>
    <s v="Autenticación biométrica basada en huellas y datos personales (PII); equilibrio entre identidad y anonimato no tratado explícitamente."/>
    <s v="Uso de registros digitales (Form 34A) como prueba y trazabilidad de los votos, apoyados por blockchain como libro mayor inmutable."/>
    <s v="Validación práctica en las elecciones generales de Kenia 2022. Se reportan vulnerabilidades, pero no pruebas controladas formales."/>
    <s v="Experimental/Simulado"/>
    <s v="2023"/>
    <x v="1"/>
  </r>
  <r>
    <x v="1"/>
    <s v="d-BAEV: Distributed Blockchain-Based Anonymous Electronic Voting"/>
    <s v="Jian Ren, Ehab Zaghloul, Tongtong Li"/>
    <s v="Sistema distribuido que garantiza anonimato e integridad."/>
    <s v="No se menciona aplicación en universidades."/>
    <s v="Blockchain pública con smart contracts y cómputo multipartito."/>
    <s v="Claves públicas/privadas y entrega cifrada anónima."/>
    <s v="Verificabilidad universal e individual por blockchain."/>
    <s v="Resultados de simulación muestran viabilidad para elecciones a gran escala, pero sin aplicación práctica descrita."/>
    <s v="Experimental/Simulado"/>
    <s v="2023"/>
    <x v="1"/>
  </r>
  <r>
    <x v="0"/>
    <s v="DBE-voting: A Privacy-Preserving and Auditable Blockchain-Based E-Voting System"/>
    <s v="Zhonghao Liu, Xinwei Zhang, Laphou Lao, Guyue Li, Bin Xiao"/>
    <s v="Se argumenta que los sistemas tradicionales no cumplen simultáneamente con privacidad, auditabilidad, autenticación, corrección e irreusabilidad. DBE-voting sí."/>
    <s v="No aborda contextos académicos o universitarios."/>
    <s v="Usa doble blockchain (pública y privada) con almacenamiento híbrido on/off-chain. Implementado con Hyperledger Fabric."/>
    <s v="Registro biométrico offline (huellas, rostro) y autenticación en línea. Usa ring signatures para garantizar anonimato y autenticación."/>
    <s v="Permite verificación pública de votos y auditoría mediante blockchain pública; blockchain privada conserva identidad del votante."/>
    <s v="Resultados experimentales valoran el sistema, pero no indica validación en contextos reales."/>
    <s v="Experimental/Simulado"/>
    <s v="2023"/>
    <x v="1"/>
  </r>
  <r>
    <x v="0"/>
    <s v="Decentralised Blockchain-Based Framework for Securing eVoting System"/>
    <s v="Devarsh Patel, Krushang Patel, Pranay Patel, Mrugendrasinh Rahevar, Martin Parmar, Ritesh Patel"/>
    <s v="El sistema basado en blockchain mejora transparencia, privacidad y seguridad frente a métodos tradicionales."/>
    <s v="No aborda explícitamente contextos universitarios ni compara resultados de implementaciones."/>
    <s v="Utiliza blockchain descentralizado tipo Ethereum. Permite actualización del voto y votación remota con mecanismos criptográficos."/>
    <s v="Menciona autenticación mediante claves públicas y privadas, pero sin detalles claros sobre cómo se equilibra anonimato e identidad."/>
    <s v="Ledger inmutable y transparente asegura la auditabilidad y trazabilidad de los votos."/>
    <s v="Simulación con datos ficticios; sin pruebas reales."/>
    <s v="Experimental/Simulado"/>
    <s v="2023"/>
    <x v="1"/>
  </r>
  <r>
    <x v="0"/>
    <s v="Decentralized and Automated Online Voting System using Blockchain Technology"/>
    <s v="Polepaka Sanjeeva, M. Sai Sathwik, G. SaiPrasad, G. Praneeth Reddy, Vijaylakshmi Sajwan, Bande Ganesh"/>
    <s v="Se resalta que blockchain ofrece mayor transparencia, eficiencia y seguridad comparado con métodos tradicionales."/>
    <s v="No se identifican implementaciones en contextos académicos."/>
    <s v="Sistema basado en Ethereum con smart contracts y facial recognition como autenticación; plantea integración futura de biometría."/>
    <s v="Usa reconocimiento facial para autenticación, manteniendo privacidad mediante ocultamiento de identidad en la blockchain."/>
    <s v="Cada voto se registra como un bloque con ID de transacción; verifica mediante múltiples mineros."/>
    <s v="Resultados experimentales muestran mejora respecto a otros sistemas, pero no se menciona validación en elecciones reales."/>
    <s v="Experimental/Simulado"/>
    <s v="2023"/>
    <x v="1"/>
  </r>
  <r>
    <x v="0"/>
    <s v="Decentralized and Incentivized Voting System with Web3 Technology Ensuring Anonymity and Preventing Double Voting"/>
    <s v="Lo-Yao Yeh, Jun-Qian Jian, Jen-Wei Hu"/>
    <s v="Se plantea como alternativa más segura y transparente a métodos tradicionales mediante uso de blockchain, stealth addresses y contratos inteligentes."/>
    <s v="No se identifican implementaciones universitarias."/>
    <s v="Sistema basado en Ethereum y Web3; usa stealth addresses y ring signatures para seguridad, anonimato y unicidad del voto."/>
    <s v="Ring signatures y stealth addresses permiten anonimato con verificación de identidad sin necesidad de centralización."/>
    <s v="Tally automatizado mediante smart contract y posibilidad de auditoría sin comprometer privacidad."/>
    <s v="No se reporta validación en escenarios reales"/>
    <s v="Teórico/Conceptual"/>
    <s v="2023"/>
    <x v="1"/>
  </r>
  <r>
    <x v="0"/>
    <s v="Decentralized and Secure Blockchain-Powered Smart Card-Based Cloud Voting System"/>
    <s v="Roneeta Purkayastha, Abhishek Roy"/>
    <s v="Comparado con sistemas tradicionales, mejora transparencia y seguridad mediante descentralización, inmutabilidad y uso de biometría; propone blockchain como solución contra manipulación y ataques DDoS."/>
    <s v="No abordado en contexto universitario; no se mencionan pruebas aplicadas en universidades."/>
    <s v="Usa red blockchain pública con técnicas de hashing (SHA-256) y contratos inteligentes; aborda desafíos de seguridad y anonimato con almacenamiento distribuido y autenticación biométrica."/>
    <s v="Autenticación basada en tarjeta MEC y biometría (huellas y reconocimiento facial), combinando verificación en nube pública y privada."/>
    <s v="Propone auditoría mediante almacenamiento en blockchain y hash de datos; se menciona trazabilidad y verificación de la validez de los votos."/>
    <s v="No se mencionan pruebas en escenarios reales"/>
    <s v="Teórico/Conceptual"/>
    <s v="2023"/>
    <x v="0"/>
  </r>
  <r>
    <x v="0"/>
    <s v="Decentralized and Secured Voting System with Blockchain Technology"/>
    <s v="Rishikesh Choudhari, M. Shivakumar, Shreyas Nandavar, Shruti Maigur, Saroja V. Siddamal, Suneeta V. Budihal, Shrishail M. Pattanshetti"/>
    <s v="Comparado con sistemas tradicionales, mejora privacidad, integridad y evita manipulaciones mediante contratos inteligentes y validación distribuida."/>
    <s v="No aborda implementaciones en contextos académicos o universitarios."/>
    <s v="Utiliza Ethereum, SHA-256, contratos inteligentes y técnicas de cifrado (RSA, AES256). Aborda anonimato y seguridad con llaves públicas/privadas y biometría."/>
    <s v="Usa inicio de sesión, verificación facial y autenticación con llaves; en algunos casos se menciona firma digital y biometría."/>
    <s v="Verificación mediante hash y firmas digitales. Auditoría a través de trazabilidad en la cadena y mecanismos de verificación pública."/>
    <s v="No se describe validación en entorno real"/>
    <s v="Teórico/Conceptual"/>
    <s v="2022"/>
    <x v="1"/>
  </r>
  <r>
    <x v="0"/>
    <s v="Decentralized Based E-Voting System Using Blockchain Technology"/>
    <s v="Jyoti Jadhav, Aniket Sonawane, Pournima Ghude, Sandip Pashte"/>
    <s v="Aumenta la transparencia y seguridad mediante blockchain, validación distribuida y contratos inteligentes; se busca mejorar confianza pública."/>
    <s v="No se reporta aplicación en contextos universitarios."/>
    <s v="Utiliza blockchain con algoritmos de consenso adaptables y criptografía hash para evitar ataques del 51%."/>
    <s v="Autenticación mediante nombre, número de móvil y fotografía en vivo; verificación adicional por el administrador."/>
    <s v="Los votos quedan visibles públicamente y verificados en blockchain. Menciona trazabilidad para prevenir fraude."/>
    <s v="Pruebas en entorno controlado; no representa condiciones reales"/>
    <s v="Experimental/Simulado"/>
    <s v="2024"/>
    <x v="1"/>
  </r>
  <r>
    <x v="0"/>
    <s v="Decentralized Blockchain based Online Voting System with Biometric Authentication"/>
    <s v="Joel Sanjeev Waniya, S Basil Xavier, Matthew Palmer, Shilpa Aarthi, G Jaspher W Kathrine"/>
    <s v="El sistema mejora integridad, transparencia y confianza en el proceso electoral usando blockchain y biometría."/>
    <s v="No se evidencia aplicación en entornos académicos."/>
    <s v="Red privada blockchain, almacenamiento de votos cifrados y autenticación multifactorial incluyendo biometría."/>
    <s v="Autenticación biométrica (huellas, rostro), firma digital y verificación de dispositivo."/>
    <s v="Votos registrados y auditables en la cadena; se asegura la integridad mediante verificación distribuida."/>
    <s v="Votación implementada con confirmación por transacción; se menciona su uso efectivo en entorno universitario"/>
    <s v="Real"/>
    <s v="2023"/>
    <x v="1"/>
  </r>
  <r>
    <x v="0"/>
    <s v="Decentralized electronic voting system using Hyperledger Fabric"/>
    <s v="Aneta Poniszewska-Marańda, Stanislaw Rojek, Michal Pawlak"/>
    <s v="Mejora la transparencia y previene manipulaciones al permitir verificación independiente de votos en la red blockchain privada."/>
    <s v="Aplicado en contexto universitario: elección de rector; ejemplo concreto de implementación académica."/>
    <s v="Usa red Hyperledger Fabric, contratos inteligentes (chaincode) y consenso determinista; protege privacidad y dificulta doble voto."/>
    <s v="Autenticación mediante código e ID de votación; no emplea biometría."/>
    <s v="Auditoría por número de transacción individual; historial de votos accesible en blockchain."/>
    <s v="No se menciona validación en escenarios reales"/>
    <s v="Teórico/Conceptual"/>
    <s v="2022"/>
    <x v="1"/>
  </r>
  <r>
    <x v="0"/>
    <s v="Decentralized Online Voting System using Blockchain"/>
    <s v="Lalitha V, Samundeswari S, Roobinee R, Swetha Lakshme S"/>
    <s v="Comparado con sistemas tradicionales, ofrece mayor seguridad, integridad, y conveniencia para votación remota mediante Ethereum y contratos inteligentes."/>
    <s v="No aborda explícitamente aplicaciones en contextos universitarios."/>
    <s v="Ethereum Blockchain; aborda seguridad mediante verificación biométrica y validación por nodos."/>
    <s v="OTP y verificación biométrica (huella dactilar y rostro) para equilibrar identidad y anonimato."/>
    <s v="Verificación de votos mediante blockchain y contratos inteligentes; evita voto múltiple."/>
    <s v="No se presentan pruebas de implementación en escenarios reales."/>
    <s v="Teórico/Conceptual"/>
    <s v="2022"/>
    <x v="1"/>
  </r>
  <r>
    <x v="3"/>
    <s v="Decentralized universally verifiable stake voting system with perfect privacy"/>
    <s v="Pavithra Gurushankar, Kunwar Singh"/>
    <s v="Contrasta los sistemas tradicionales (poca privacidad, baja verificabilidad) con el sistema propuesto, que garantiza privacidad perfecta, verificabilidad universal y descentralización total."/>
    <s v="Sistema orientado a votaciones por participación accionaria (stake voting); no hay mención de implementación en contextos académicos o universitarios."/>
    <s v="Usa blockchain pública (Ethereum), criptografía basada en ElGamal y Paillier, y pruebas de conocimiento cero. Aborda desafíos como la validación sin revelar saldos ni votos."/>
    <s v="Enfocado en anonimato total del votante y ocultamiento de valores de participación; utiliza ZKP para evitar revelar identidad o preferencias."/>
    <s v="Ofrece verificabilidad universal, incluso sin servidores centralizados; toda la validación ocurre en blockchain. Uso de pruebas criptográficas complejas."/>
    <s v="Prueba técnica en red local (Ganache); no se evalúa en entornos reales o a gran escala."/>
    <s v="Experimental/Simulado"/>
    <s v="2025"/>
    <x v="0"/>
  </r>
  <r>
    <x v="0"/>
    <s v="Decentralizing Democracy: Secure and Transparent E-Voting Systems with Blockchain Technology in the Context of Palestine"/>
    <s v="Eman Daraghmi, Ahmed Hamoudi, Mamoun Abu Helou"/>
    <s v="VoteChain mejora privacidad, transparencia, escalabilidad y confianza en comparación con sistemas tradicionales y blockchain existentes."/>
    <s v="Propuesta adaptada a Palestina; no se reporta aplicación en contextos académicos."/>
    <s v="Usa blockchain privada, contratos inteligentes, SHA-256, firmas de curva elíptica; enfrenta desafíos de privacidad, escalabilidad y seguridad."/>
    <s v="Integra ZKP y cifrado homomórfico para mantener anonimato y permitir verificación."/>
    <s v="Auditoría pública sin revelar identidad; integridad reforzada mediante técnicas criptográficas."/>
    <s v="Propuesta para elecciones medianas, no reporta pruebas en escenarios reales"/>
    <s v="Teórico/Conceptual"/>
    <s v="2024"/>
    <x v="0"/>
  </r>
  <r>
    <x v="0"/>
    <s v="DemocracyGuard: Blockchain-based secure voting framework for digital democracy"/>
    <s v="Mritunjay Shall Peelam, Gaurav Kumar, Kunjan Shah, Vinay Chamola"/>
    <s v="Ofrece mayor transparencia y resistencia a manipulación en comparación con EVM tradicionales."/>
    <s v="No especifica implementación en entornos académicos."/>
    <s v="Basado en Ethereum con contratos inteligentes; incluye reconocimiento facial y cifrado avanzado."/>
    <s v="Reconocimiento facial con Azure Face API como método de autenticación; alto control de identidad."/>
    <s v="Verificación pública a través de blockchain, resultados verificables y auditables."/>
    <s v="Probado en testnet Rinkeby; sin despliegue en escenarios reales"/>
    <s v="Experimental/Simulado"/>
    <s v="2025"/>
    <x v="0"/>
  </r>
  <r>
    <x v="0"/>
    <s v="Deploying Electronic Voting System Use-case on Ethereum Public Blockchain"/>
    <s v="Prity Rani, Vimal Kumar, Ishan Budhiraja, Atul Rathi, Sonal Kukreja"/>
    <s v="Se argumenta mayor seguridad y menor costo organizacional frente a sistemas tradicionales."/>
    <s v="No aborda aplicaciones académicas."/>
    <s v="Ethereum público; utiliza contratos inteligentes y PoW/PoS; protege contra manipulación y duplicación."/>
    <s v="No se detalla explícitamente autenticación de votantes."/>
    <s v="Transacciones verificadas en blockchain; alta resistencia a manipulación."/>
    <s v="No se reportan pruebas en escenarios reales"/>
    <s v="Teórico/Conceptual"/>
    <s v="2022"/>
    <x v="1"/>
  </r>
  <r>
    <x v="0"/>
    <s v="Design and Development of Block Chain Technology Based Small Scale Institutional Voting System"/>
    <s v="Nirmala M, Chandralekha V Giraddi"/>
    <s v="Más transparente y seguro que métodos manuales para elecciones institucionales."/>
    <s v="Sí, orientado a elecciones institucionales/universitarias; énfasis en usabilidad y resultados automáticos."/>
    <s v="Ethereum con MetaMask y Ganache; registro descentralizado y contratos inteligentes para votación segura."/>
    <s v="Registro con ID único y wallet MetaMask; control de identidad por parte del administrador."/>
    <s v="Resultados automáticos y verificables al finalizar votación; blockchain evita alteraciones."/>
    <s v="Evaluación longitudinal de 5 años, pero sin detalle sobre escenarios institucionales reales"/>
    <s v="Experimental/Simulado"/>
    <s v="2024"/>
    <x v="1"/>
  </r>
  <r>
    <x v="0"/>
    <s v="Design And Implementation Of A Block Chain Enabled E-Voting With IoT"/>
    <s v="Dr. Sujatha Jamuna Anand, Dr. S.V. Priya, C. Dineshkumar, M. Karthikeyan, M. Kanishkar"/>
    <s v="El sistema basado en blockchain e IoT mostró mayor transparencia, seguridad y confianza a lo largo de cinco años, con una alta participación (82%) y satisfacción de los usuarios."/>
    <s v="Información insuficiente."/>
    <s v="Usa plataformas como Hyperledger Fabric o Ethereum (no se especifica cuál en la implementación final). Se emplean contratos inteligentes, dispositivos IoT como escáneres biométricos, y mecanismos de cifrado para anonimato y verificación."/>
    <s v="Utiliza autenticación biométrica basada en huella dactilar conectada al sistema Aadhaar para garantizar identidad sin comprometer anonimato."/>
    <s v="Verificación mediante contratos inteligentes y pruebas de penetración regulares. Registro inmutable de votos en blockchain."/>
    <s v="No se detalla prueba en escenarios reales"/>
    <s v="Teórico/Conceptual"/>
    <s v="2023"/>
    <x v="1"/>
  </r>
  <r>
    <x v="0"/>
    <s v="Design and Implementation of a Blockchain-based e-Voting system by using the Algorand platform"/>
    <s v="Christian Esposito, Chang Choi"/>
    <s v="Comparación explícita con métodos tradicionales destaca ventajas en privacidad, velocidad y accesibilidad; Algorand resuelve la 'trilema' de seguridad, escalabilidad y descentralización."/>
    <s v="No abordado."/>
    <s v="Usa blockchain pública con consenso Pure Proof-of-Stake (PPoS) en Algorand. Se aplican firmas criptográficas, VRF y claves públicas/privadas para proteger privacidad y garantizar verificación."/>
    <s v="Se aplican mecanismos de verificación de identidad digital (registro y autenticación) sin comprometer el anonimato mediante claves asimétricas y procesos encriptados."/>
    <s v="La trazabilidad y verificación pública en blockchain permite auditoría completa del proceso. Algorand minimiza bifurcaciones y garantiza integridad."/>
    <s v="No se reportan pruebas de campo; enfoque conceptual y técnico"/>
    <s v="Teórico/Conceptual"/>
    <s v="2023"/>
    <x v="1"/>
  </r>
  <r>
    <x v="0"/>
    <s v="Design and Implementation of a Secure and Transparent E-Voting System Using Blockchain Technology and Hybrid Encryption; the case of Africa"/>
    <s v="Paul Kobina Arhin Jnr, Linda Otoo, George Aggrey, Michael Asante"/>
    <s v="Mejora sobre sistemas tradicionales mediante uso de blockchain para trazabilidad y transparencia, y cifrado híbrido para seguridad."/>
    <s v="No abordado."/>
    <s v="Usa blockchain y cifrado híbrido con ChaCha20-Poly1305 (simbólico) y ElGamal (asimétrico). Protocolo descentralizado sin autoridad central. Aborda desafíos de verificación, anonimato y seguridad."/>
    <s v="Se usa autenticación multifactor (VoterID + OTP), garantizando identidad del votante sin exponer el contenido del voto."/>
    <s v="Cada transacción es firmada y registrada en blockchain con capacidad de auditoría pública. El descifrado usa criptografía umbral."/>
    <s v="No se reporta implementación en escenarios reales"/>
    <s v="Teórico/Conceptual"/>
    <s v="2024"/>
    <x v="1"/>
  </r>
  <r>
    <x v="0"/>
    <s v="Design and Implementation of Blockchain-based Anonymous Electronic Voting System"/>
    <s v="Yi Li, Yuzhao Li, Tao Hong, Zhihua Chen"/>
    <s v="Se enfoca en privacidad y equidad mediante firmas en anillo y direcciones ocultas, en contraste con la menor privacidad de sistemas tradicionales."/>
    <s v="No abordado."/>
    <s v="Usa Hyperledger Fabric, contratos inteligentes en Go, firmas en anillo y direcciones ocultas para anonimato, evitando doble voto con imágenes clave."/>
    <s v="Se usa firma en anillo de un solo uso para asegurar el anonimato del votante, evitando vinculación con su voto."/>
    <s v="Blockchain garantiza inmutabilidad, trazabilidad y transparencia; uso de direcciones ocultas permite verificación sin revelar identidades."/>
    <s v="Sistema conceptual, sin pruebas de campo reportadas"/>
    <s v="Teórico/Conceptual"/>
    <s v="2023"/>
    <x v="1"/>
  </r>
  <r>
    <x v="0"/>
    <s v="Design and Implementation of Verifiable Blockchain-Based e-voting System"/>
    <s v="Seiwoong Choi, HeeSeok Choi, Kwang Sik Chung"/>
    <s v="Sistema diseñado para superar problemas de manipulación de datos y verificación difíciles en métodos tradicionales. Propone verificabilidad y separación de identidad y voto."/>
    <s v="No abordado."/>
    <s v="Usa Ethereum modificado, contratos inteligentes en Solidity y criptografía homomórfica con ElGamal, ECDSA y curvas elípticas para asegurar privacidad y verificación."/>
    <s v="Registro con app móvil, verificación en sitio, firma digital, y codificación de voto sin relación directa con el votante (desacoplamiento)."/>
    <s v="Pruebas de integridad mediante firmas digitales y almacenamiento cifrado; auditoría y verificabilidad de votos garantizada por blockchain."/>
    <s v="Pruebas en simulaciones para escalabilidad y rendimiento (mejoras en retardo, throughput y almacenamiento)."/>
    <s v="Experimental/Simulado"/>
    <s v="2023"/>
    <x v="1"/>
  </r>
  <r>
    <x v="0"/>
    <s v="Design of a Novel Side Chaining Model for Improving the Performance of Security Aware E-Voting Applications"/>
    <s v="Hemlata Wamanrao Kohad, Sunil Kumar, Asha Ambhaikar"/>
    <s v="Compara con modelos tradicionales en cuanto a QoS, destacando mejoras en transparencia, seguridad y resiliencia mediante blockchain y sidechains."/>
    <s v="Información insuficiente sobre aplicaciones en contextos académicos o universitarios."/>
    <s v="Usa sidechains con algoritmos genéticos y contratos inteligentes sobre Ethereum. Aborda desafíos de escalabilidad, retraso y costos de almacenamiento."/>
    <s v="Menciona autenticación pero no describe métodos específicos de verificación de identidad o anonimato."/>
    <s v="Utiliza blockchain y contratos inteligentes para asegurar trazabilidad, inmutabilidad y auditoría, pero no detalla métodos de verificación específicos."/>
    <s v="No se reportan pruebas de implementación en el mundo real."/>
    <s v="Teórico/Conceptual"/>
    <s v="2023"/>
    <x v="1"/>
  </r>
  <r>
    <x v="0"/>
    <s v="Design of a Secure Blockchain Based Privacy Preserving Electronic Voting System"/>
    <s v="R. Shashidhara, M. Indushree, N. S. Sneha"/>
    <s v="Plantea que los sistemas tradicionales fallan en privacidad e integridad; el modelo blockchain propuesto garantiza seguridad y privacidad."/>
    <s v="No aborda específicamente contextos académicos o universitarios."/>
    <s v="Utiliza blockchain pública, contratos inteligentes y mecanismos de cifrado para asegurar anonimato y resistencia a alteraciones."/>
    <s v="Menciona problemas de anonimato con sistemas basados en Tor; propone alternativas más privadas pero sin detalle técnico de autenticación."/>
    <s v="Blockchain garantiza integridad mediante registro inmutable, pero no se detallan mecanismos explícitos de auditoría."/>
    <s v="No se reportan pruebas en escenarios del mundo real; el enfoque es de diseño e implementación técnica."/>
    <s v="Teórico/Conceptual"/>
    <s v="2022"/>
    <x v="1"/>
  </r>
  <r>
    <x v="0"/>
    <s v="Design of a Secured and Trusted E-Voting System Using Blockchain Technology"/>
    <s v="Elegba Jeremiah O., Akintola Kolawole G., Agbelusi O., Olutayo Victor A."/>
    <s v="Se destaca la mejora de confianza y transparencia respecto a métodos tradicionales mediante uso de blockchain y Polygon."/>
    <s v="Menciona elecciones estudiantiles universitarias (NEAR Protocol) como inspiración, pero no desarrolla implementación académica propia."/>
    <s v="Usa blockchain Polygon, Solidity y Next.js; aborda seguridad, privacidad y autenticidad con énfasis en experiencia de usuario."/>
    <s v="Incluye autenticación con Metamask y llaves privadas; se asegura el acceso único, pero no discute explícitamente anonimato."/>
    <s v="Se menciona registro inmutable en blockchain como medio de auditoría, sin detallar herramientas específicas."/>
    <s v="Propuesta conceptual; no se reportan pruebas operativas en escenarios reales."/>
    <s v="Teórico/Conceptual"/>
    <s v="2024"/>
    <x v="1"/>
  </r>
  <r>
    <x v="0"/>
    <s v="Design of Blockchain-based Secured Election Voting System"/>
    <s v="Sumedh V. Chinchamalatpure, Vaishnavi A. Rahangdale, Smita R. Kapse, Vidisha K. Fulzele, Aditya K. Balki, Shital Telrandhe"/>
    <s v="Comparación crítica con sistemas tradicionales, mejorando en seguridad, privacidad, inclusividad y confianza pública."/>
    <s v="No menciona aplicaciones académicas concretas."/>
    <s v="IoT, autenticación biométrica, almacenamiento blockchain descentralizado; énfasis en privacidad y accesibilidad."/>
    <s v="Uso de biometría (huella digital) y dispositivos IoT; equilibra autenticidad y anonimato cifrando los datos personales."/>
    <s v="Registro público inalterable y trazabilidad en blockchain; se enfatiza auditoría descentralizada."/>
    <s v="Validado en entorno simulado; sin aplicación en entorno real."/>
    <s v="Experimental/Simulado"/>
    <s v="2024"/>
    <x v="1"/>
  </r>
  <r>
    <x v="0"/>
    <s v="Designing a Blockchain-Enabled Methodology for Secure Online Voting System"/>
    <s v="Saurabh Singh, Alisha Singh, Shivam Verma, Rajendra Kumar Dwivedi"/>
    <s v="Critica falta de confianza en sistemas actuales; destaca inmutabilidad y descentralización como ventajas clave del blockchain."/>
    <s v="No aborda aplicaciones en entornos académicos."/>
    <s v="Utiliza contratos inteligentes sobre Ethereum, nodos por distrito y bootnodes; promueve privacidad, descentralización y verificación."/>
    <s v="Autenticación basada en ID digital pero sin integración con fuentes nacionales públicas; anonimato garantizado por diseño."/>
    <s v="Smart contracts y almacenamiento inmutable garantizan trazabilidad; sin mención de herramientas específicas de verificación."/>
    <s v="Modelo conceptual; no reporta validaciones empíricas en entornos reales."/>
    <s v="Teórico/Conceptual"/>
    <s v="2023"/>
    <x v="1"/>
  </r>
  <r>
    <x v="0"/>
    <s v="Designing a Secure E Voting System Using Blockchain with Efficient Smart Contract and Consensus Mechanism"/>
    <s v="Durgesh Kumar, Rajendra Kumar Dwivedi"/>
    <s v="El artículo compara brevemente los sistemas tradicionales (boleta en papel y EVM) con el sistema propuesto basado en blockchain, destacando mejoras en transparencia, seguridad y confianza al eliminar la dependencia de una autoridad central y aprovechar criptografía, Merkle trees y contratos inteligentes."/>
    <s v="No se reportan implementaciones en contextos académicos o universitarios ni métricas de evaluación comparativa que permitan determinar resultados."/>
    <s v="Utiliza blockchain con contratos inteligentes, Merkle trees y un mecanismo de consenso eficiente (sin especificar). Aborda seguridad, anonimato y verificación mediante IoT, cifrado, descentralización y trazabilidad."/>
    <s v="El sistema emplea autenticación biométrica a través de sensores IoT. No se detalla cómo se garantiza el anonimato tras la autenticación."/>
    <s v="Propone trazabilidad mediante blockchain y recibos de votación para los votantes, pero no detalla mecanismos técnicos de auditoría o verificación pública."/>
    <s v="No se presentan resultados de pruebas de campo; discusión se enfoca en diseño técnico y beneficios teóricos."/>
    <s v="Teórico/Conceptual"/>
    <s v="2023"/>
    <x v="1"/>
  </r>
  <r>
    <x v="0"/>
    <s v="Designing A Secure Large Scale E -Voting System Leveraging Sharding Blockchain with Interoperability Protocol and Consensus Mechanism"/>
    <s v="Alka Maurya, Rajendra Kumar Dwivedi"/>
    <s v="Se destacan las ventajas sobre sistemas tradicionales, particularmente en escalabilidad, seguridad y resistencia a ataques. Se resalta la descentralización frente a sistemas anteriores como EVMs."/>
    <s v="No aborda implementaciones específicas en contextos académicos o universitarios ni reporta resultados empíricos."/>
    <s v="Propone blockchain con sharding, interoperabilidad y mecanismo de consenso personalizado. Aborda anonimato mediante criptografía, seguridad con contratos inteligentes, y verificación mediante trazabilidad en tiempo real."/>
    <s v="Emplea sensores IoT (como reconocimiento facial y tarjetas inteligentes) para autenticar votantes. Se menciona el reto del balance entre privacidad y verificación, pero no se detalla cómo se preserva el anonimato."/>
    <s v="Se menciona la trazabilidad en tiempo real y la inmutabilidad del blockchain como formas de verificación, pero no se detalla un mecanismo de auditoría independiente."/>
    <s v="No se reportan pruebas del sistema en el mundo real, aunque se plantea como escalable."/>
    <s v="Teórico/Conceptual"/>
    <s v="2024"/>
    <x v="1"/>
  </r>
  <r>
    <x v="0"/>
    <s v="Designing an E-Voting Framework Using Blockchain Technology: A Case Study of Oman"/>
    <s v="Raya AlAbri, Abdul Khalique Shaikh, Saqib Ali, Ali Hamad Al-Badi"/>
    <s v="El estudio contrasta sistemas tradicionales con el sistema basado en blockchain, destacando transparencia, seguridad, fiabilidad y trazabilidad como ventajas clave."/>
    <s v="No reporta aplicaciones directas en contextos académicos o universitarios; el enfoque es conceptual y nacional."/>
    <s v="Se basa en Hyperledger, destaca el uso de mecanismos de consenso y estructuras de bloques seguras. Se centra en garantizar autenticidad, integridad y privacidad."/>
    <s v="Describe procesos de autenticación robusta, pero no detalla métodos específicos ni cómo se garantiza el anonimato."/>
    <s v="El sistema propuesto permite trazabilidad y validación por medio del ledger inmutable, pero no especifica mecanismos concretos de auditoría."/>
    <s v="No se reportan pruebas de campo; análisis se basa en marco teórico y diseño propuesto."/>
    <s v="Teórico/Conceptual"/>
    <s v="2022"/>
    <x v="0"/>
  </r>
  <r>
    <x v="0"/>
    <s v="Designing an E-Voting Framework Using Blockchain: A Secure and Transparent Attendance Approach"/>
    <s v="Putra Roskhairul Fitri Bin Kaha, Moon-Gul Lee, Syarifah Bahiyah Rahayu, Ahmad Lutfi Ahmad Lokman, Andrianto Arfan Wardhana, Norsyahida Noor Azmi"/>
    <s v="Resalta cómo el enfoque blockchain mejora transparencia, privacidad e integridad frente a sistemas electrónicos previos, especialmente en cuanto a trazabilidad y resistencia a la manipulación."/>
    <s v="No se enfoca en un contexto académico de aplicación ni se reportan resultados de desempeño en contextos reales."/>
    <s v="Utiliza contratos inteligentes y blockchain como libro mayor distribuido para garantizar integridad y transparencia. No se especifica tipo de red blockchain ni detalles de implementación."/>
    <s v="Menciona autenticación multifactorial, cifrado de extremo a extremo y privacidad del votante, pero no se detallan mecanismos específicos de preservación del anonimato."/>
    <s v="Incluye mecanismos de verificación y auditoría basados en inmutabilidad del blockchain, pero no se especifica implementación técnica ni validación empírica."/>
    <s v="No se reportan pruebas prácticas; discusión es conceptual y de diseño."/>
    <s v="Teórico/Conceptual"/>
    <s v="2023"/>
    <x v="1"/>
  </r>
  <r>
    <x v="0"/>
    <s v="Development and Performance Evaluation of a Blockchain Associated E-Voting System in IoT-Enabled Smart-Cities"/>
    <s v="G. Lakshmi Bhavani, Sai Parichit Akula, M. Ramu, S. Gomathi, Sonali Gupta, Aryamaan Yadav"/>
    <s v="El artículo resalta cómo el enfoque blockchain en entornos inteligentes mejora la seguridad y resistencia frente a ataques como DoS y manipulación de datos, en comparación con sistemas tradicionales."/>
    <s v="No aplica en contextos académicos o universitarios. Se enfoca en ciudades inteligentes."/>
    <s v="Usa IoT combinado con blockchain para mitigar ataques y asegurar la integridad de los votos. Se mencionan medidas contra dispositivos maliciosos y manipulación."/>
    <s v="Se menciona la autenticación mediante sensores inteligentes conectados por IoT, pero no se especifica el manejo del anonimato."/>
    <s v="Propone monitoreo y trazabilidad con blockchain para evitar alteraciones, aunque sin especificar auditorías externas o públicas."/>
    <s v="Sí se reporta evaluación de rendimiento frente a amenazas específicas, pero no pruebas sociales en votaciones reales."/>
    <s v="Experimental/Simulado"/>
    <s v="2022"/>
    <x v="1"/>
  </r>
  <r>
    <x v="0"/>
    <s v="Development of a Blockchain-Based Online Secret Electronic Voting System"/>
    <s v="Young-Sung IHM, Seung-Hee KIM"/>
    <s v="Proporciona mayor transparencia, autenticación segura, verificación del voto y prevención de falsificación en comparación con sistemas tradicionales."/>
    <s v="No abordado específicamente en contexto académico o universitario."/>
    <s v="Uso de blockchain con contratos inteligentes y API REST. Garantiza secreto, autenticación y prevención de falsificación."/>
    <s v="Utiliza certificados digitales para autenticación y separación entre autenticación y detalles del voto."/>
    <s v="Verificación de boletas al 100%, auditoría mediante blockchain, pruebas por entidad externa."/>
    <s v="Validación de rendimiento por agencia externa en Corea del Sur (TPS y precisión)."/>
    <s v="Real"/>
    <s v="2022"/>
    <x v="0"/>
  </r>
  <r>
    <x v="0"/>
    <s v="Development of Blockchain-based e-Voting System: Requirements, Design and Security Perspective"/>
    <s v="Faruk M.J.H.; Saha B.; Islam M.; Alam F.; Shahriar H.; Valero M.; Rahman A.; Wu F.; Alam Z."/>
    <s v="Ofrece mayor seguridad y veracidad mediante blockchain. Supera limitaciones de transparencia de sistemas tradicionales."/>
    <s v="No abordado."/>
    <s v="Utiliza Hyperledger Fabric. Información como rostro, huella y número de identificación es almacenada."/>
    <s v="Usa autenticación multifactorial: huella digital, número de identificación y reconocimiento facial."/>
    <s v="La verificación se realiza dentro del sistema mediante almacenamiento de transacciones en blockchain."/>
    <s v="Resultados preliminares mostrados, pero sin validación en escenarios reales amplios."/>
    <s v="Experimental/Simulado"/>
    <s v="2022"/>
    <x v="1"/>
  </r>
  <r>
    <x v="0"/>
    <s v="Digital Democratic Elections: Leveraging Blockchain for Government Voting"/>
    <s v="Shraddha Vasant Prasad, R. Madhusudhan"/>
    <s v="Mejora transparencia y confianza mediante blockchain; reduce errores y manipulación de sistemas tradicionales."/>
    <s v="Se menciona BroncoVote como caso aplicado a universidad."/>
    <s v="Red Ethereum privada con Hyperledger Besu; consenso Proof-of-Authority."/>
    <s v="Asegura anonimato y privacidad del votante, aunque sin detalles precisos de autenticación."/>
    <s v="Proporciona verificación robusta basada en blockchain y contratos inteligentes."/>
    <s v="Enfoque teórico, sin pruebas en escenarios reales."/>
    <s v="Teórico/Conceptual"/>
    <s v="2023"/>
    <x v="1"/>
  </r>
  <r>
    <x v="0"/>
    <s v="Digital Forensic Readiness Model for Internet Voting"/>
    <s v="Edmore Muyambo, Stacey Omeleze Baror"/>
    <s v="Propone transparencia total y prevención de fraude mediante reconciliación forense digital."/>
    <s v="No abordado."/>
    <s v="Utiliza blockchain para trazabilidad y almacenamiento descentralizado. Se basa en tokens."/>
    <s v="Usa autenticación previa al voto y verificación contra padrón; sin detalle técnico profundo."/>
    <s v="Modelo de reconciliación forense entre dos repositorios (independiente y oficial)."/>
    <s v="No se presentan pruebas prácticas ni validación experimental."/>
    <s v="Teórico/Conceptual"/>
    <s v="2023"/>
    <x v="1"/>
  </r>
  <r>
    <x v="0"/>
    <s v="Digital Voting with Blockchain using Interplanetary File System and Practical Byzantine Fault Tolerance"/>
    <s v="Giddaluru Somasekhar, Sreedhar Jinka, Chinna K. Kanekal, Anusha Marouthu"/>
    <s v="Se enfoca en resolver manipulación, errores y falta de confianza; mayor transparencia con blockchain e IPFS."/>
    <s v="No abordado en contexto académico."/>
    <s v="Uso de IPFS para almacenamiento y pBFT para consenso. Sistema descentralizado con smart contracts."/>
    <s v="Integra autenticación biométrica (huellas, claves criptográficas)."/>
    <s v="Incluye mecanismos de verificación y validación de votos usando hashes e IPFS."/>
    <s v="Pruebas funcionales básicas; no en entorno real."/>
    <s v="Experimental/Simulado"/>
    <s v="2024"/>
    <x v="0"/>
  </r>
  <r>
    <x v="0"/>
    <s v="Dispute-Free Scalable Open Vote Network Using zk-SNARKs"/>
    <s v="Muhammad ElSheikh, Amr M. Youssef"/>
    <s v="Se compara con soluciones anteriores en términos de escalabilidad, privacidad y ausencia de disputas, destacando ventajas frente a otros modelos Ethereum al mantener descentralización, transparencia y eficiencia."/>
    <s v="No abordado explícitamente en contextos académicos o universitarios."/>
    <s v="Utiliza zk-SNARKs y la blockchain de Ethereum. Las operaciones se realizan off-chain y se verifican on-chain, mejorando escalabilidad y seguridad sin comprometer el anonimato."/>
    <s v="Se basa en claves privadas y pruebas de conocimiento cero. No usa mecanismos de identidad vinculada; asegura anonimato mediante cifrado y pruebas zk."/>
    <s v="Implementa verificación con zk-SNARKs para certificar votos cifrados y resultados, manteniendo la verificabilidad sin intervención de terceros."/>
    <s v="Evaluación de escalabilidad; sin pruebas reales completas."/>
    <s v="Teórico/Conceptual"/>
    <s v="2023"/>
    <x v="1"/>
  </r>
  <r>
    <x v="0"/>
    <s v="Distributed-Ledger-Based Blockchain Technology for Reliable Electronic Voting System with Statistical Analysis"/>
    <s v="Rupa Ch, Jaya Kumari D, Thippa Reddy Gadekallu, Celestine Iwendi"/>
    <s v="Comparado con el sistema tradicional, resalta beneficios como inmutabilidad, transparencia, rapidez en resultados y reducción de costos, aunque con limitaciones en privacidad y escalabilidad."/>
    <s v="No menciona aplicaciones específicas en contextos académicos o universitarios."/>
    <s v="Implementado sobre Ethereum con Ganache, MetaMask y algoritmo de hash Dagger. Asegura privacidad y resistencia a manipulaciones, pero reconoce desafíos en escalabilidad."/>
    <s v="Utiliza ID único (como Aadhar), autenticación OTP y verificación facial para garantizar la identidad sin comprometer el voto individual."/>
    <s v="Realiza análisis estadístico de transacciones en blockchain, aunque no detalla mecanismos de auditoría formales."/>
    <s v="No validado en escenarios reales, solo simulación."/>
    <s v="Experimental/Simulado"/>
    <s v="2022"/>
    <x v="0"/>
  </r>
  <r>
    <x v="0"/>
    <s v="DVTChain: A blockchain-based decentralized mechanism to ensure the security of digital voting system"/>
    <s v="Syada Tasmia Alvi, Mohammed Nasir Uddin, Linta Islam, Sajib Ahamed"/>
    <s v="Plantea mejoras sobre sistemas tradicionales y digitales al usar blockchain para garantizar anonimato, privacidad, verificabilidad, movilidad, integridad y equidad."/>
    <s v="No reporta casos aplicados en universidades, aunque menciona limitaciones de implementación general."/>
    <s v="Desarrollado sobre Ethereum 2.0, con contratos inteligentes en Solidity. Utiliza hashes para preservar identidad y anonimato de votos."/>
    <s v="Identidad protegida mediante hash y verificación por smart contracts. Voto permanece cifrado hasta el final de la elección."/>
    <s v="Cualquier votante puede verificar su voto al finalizar el proceso. Garantiza integridad mediante encriptación y estructura blockchain."/>
    <s v="Evaluación de seguridad y costos; sin pruebas reales."/>
    <s v="Teórico/Conceptual"/>
    <s v="2022"/>
    <x v="0"/>
  </r>
  <r>
    <x v="0"/>
    <s v="E - Voting Using Blockchain"/>
    <s v="Suganthi N, Gokul S, Veena K, Shravanth E"/>
    <s v="Propone ventajas sobre métodos tradicionales: privacidad, auditabilidad y flexibilidad, pero identifica limitaciones en escalabilidad y procesamiento a gran escala."/>
    <s v="No aborda implementaciones específicas en contextos universitarios."/>
    <s v="Utiliza blockchain con enfoque en Ethereum y contratos inteligentes; mejora privacidad pero enfrenta dificultades para manejar muchos usuarios simultáneamente."/>
    <s v="No detalla mecanismos de autenticación específicos, solo menciona objetivos de asegurar privacidad e integridad."/>
    <s v="Destaca inmutabilidad de blockchain como base para la verificación, pero no describe técnicas concretas de auditoría."/>
    <s v="No reporta validaciones experimentales reales ni pruebas a gran escala; menciona solo potenciales beneficios."/>
    <s v="Teórico/Conceptual"/>
    <s v="2023"/>
    <x v="1"/>
  </r>
  <r>
    <x v="0"/>
    <s v="EASY E-VOTE: An Ethereum-based Voting System using IPFS and MetaMask for Student Government Election"/>
    <s v="Reineir S. Duran, Charven B. Balbon, Justine Zenon E. Balmes, Pol Brian G. Castro, Unice G. Lopez, Ma. Elena A. Noriega, Orland D. Tubola"/>
    <s v="Sistema estudiantil basado en Ethereum mejora integridad, transparencia y seguridad frente a métodos tradicionales; se enfoca en problemas prácticos de elecciones estudiantiles."/>
    <s v="Aplicado en elecciones de gobierno estudiantil, con resultados positivos en usabilidad y transparencia."/>
    <s v="Desarrollado con Ethereum, IPFS, MetaMask y smart contracts; aborda distribución y almacenamiento seguro, aunque no detalla mitigaciones técnicas ante ataques."/>
    <s v="Emplea MetaMask y verificación previa del administrador, pero no explica técnicas explícitas de autenticación con balance identidad-anonimato."/>
    <s v="Registra votos en IPFS y blockchain, permitiendo verificación pública y resultados confiables sin autoridad central."/>
    <s v="Prueba piloto (mock election) como escenario real limitado."/>
    <s v="Real"/>
    <s v="2023"/>
    <x v="1"/>
  </r>
  <r>
    <x v="0"/>
    <s v="ECC-EXONUM-eVOTING: A Novel Signature-Based e-Voting Scheme Using Blockchain and Zero Knowledge Property"/>
    <s v="Suman Majumder, Sangram Ray, Dipanwita Sadhukhan, Mou Dasgupta, Ashok Kumar Das, Youngho Park"/>
    <s v="El sistema propuesto mejora significativamente la transparencia, seguridad y confianza al usar blockchain privada Exonum, consenso híbrido (PBFT + RAFT), y criptografía ECC con zero-knowledge proof. Se validó formalmente e informalmente frente a ataques conocidos."/>
    <s v="No se menciona un contexto académico o universitario específico para su implementación. Está orientado a aplicaciones generales de voto electrónico."/>
    <s v="Usa Exonum (blockchain privada), consenso híbrido RAFT-PBFT, ECC y protocolo de conocimiento cero. Aborda seguridad, anonimato, verificación y resistencia a múltiples ataques (modelo Dolev-Yao y Canetti-Krawczyk)."/>
    <s v="Usa autenticación basada en certificados digitales (idemix), claves públicas y protocolo de conocimiento cero. Preserva anonimato con blind signature."/>
    <s v="Auditorías mediante nodos auditores que mantienen la consistencia de la cadena. Validación mediante herramientas AVISPA y Scyther."/>
    <s v="Validación con herramientas de simulación pero no en escenarios del mundo real."/>
    <s v="Experimental/Simulado"/>
    <s v="2024"/>
    <x v="0"/>
  </r>
  <r>
    <x v="1"/>
    <s v="Effective E-Voting Mechanism Using Blockchain and IOT"/>
    <s v="Anand Kumar Sah, Suhani Gupta, Nitish Patel, P. Harshitha, Basavaraju D R"/>
    <s v="Comparado con sistemas tradicionales, mejora transparencia y seguridad mediante blockchain e IoT; reduce errores humanos y manipulación."/>
    <s v="No abordado específicamente en contextos académicos o universitarios."/>
    <s v="Utiliza blockchain (sin especificar red) e IoT con sensores biométricos; aborda seguridad y verificación con criptografía."/>
    <s v="Usa autenticación biométrica (huellas digitales) para garantizar identidad sin comprometer el anonimato."/>
    <s v="Verificación en tiempo real mediante IoT y blockchain; registro inmutable de votos."/>
    <s v="No se presentan pruebas prácticas de validación o escalabilidad."/>
    <s v="Teórico/Conceptual"/>
    <s v="2024"/>
    <x v="1"/>
  </r>
  <r>
    <x v="2"/>
    <s v="ElectAnon: A Blockchain-based, Anonymous, Robust, and Scalable Ranked-choice Voting Protocol"/>
    <s v="Ceyhun Onur, Arda Yurdakul"/>
    <s v="Mejora transparencia y confianza mediante autogestión, anonimato universal, pruebas de conocimiento cero y auditoría verificable."/>
    <s v="Aunque no en entornos universitarios, fue diseñado para DAOs y podría extrapolarse. Se reporta escalabilidad hasta 1,000,000 de votantes."/>
    <s v="Usa Ethereum con contratos inteligentes, zk-SNARKs, Merkle Trees, Semaphore; ofrece escalabilidad infinita con reducción de costos en gas."/>
    <s v="Autenticación mediante identidad con compromisos zk y Merkle proofs, manteniendo anonimato completo y unicidad."/>
    <s v="Verificación individual y universal a través de hashes criptográficos y pruebas zk durante y después de la elección."/>
    <s v="Simulado con éxito hasta 1 millón de votantes; pruebas muestran escalabilidad efectiva y reducción de costos de gas en 89% respecto a otros sistemas."/>
    <s v="Experimental/Simulado"/>
    <s v="2023"/>
    <x v="0"/>
  </r>
  <r>
    <x v="0"/>
    <s v="Electronic Matadan: Blockchain Based E-Voting System"/>
    <s v="Shriya Deshmukh, Yogant Patil, Shashwat Reshme, Snehal Tagalpallewar, Rakhi Kalantri, Shagufta R"/>
    <s v="Se compara con sistemas tradicionales destacando mayor seguridad, inmutabilidad y resistencia a la manipulación. Propone mejorar confianza con blockchain."/>
    <s v="Sistema desarrollado como proyecto académico en el Fr. C. Rodrigues Institute of Technology (India), pero no se presentan resultados comparativos ni validaciones cuantitativas."/>
    <s v="Blockchain pública sin especificar plataforma exacta. Técnicas usadas incluyen clave privada para autenticación, votación como transacción, estructura ACID. Problemas de seguridad abordados a nivel conceptual."/>
    <s v="Método de autenticación mediante clave privada única por usuario. No se especifica cómo se garantiza el anonimato."/>
    <s v="Verificación disponible para el votante, que puede consultar detalles del bloque y la transacción. No se menciona auditoría formal ni externa."/>
    <s v="Implementación a nivel de prototipo, sin pruebas de campo reales."/>
    <s v="Teórico/Conceptual"/>
    <s v="2023"/>
    <x v="1"/>
  </r>
  <r>
    <x v="0"/>
    <s v="Electronic Voting Scheme Based on Blockchain and SM2 Cryptographic Algorithm Zero-Knowledge Proof"/>
    <s v="Zheng Lijuan, Li Dunyue, Zhang Rui, Zhao Yongbin, Feng Rouxin, Chen Ziyang"/>
    <s v="Se destaca mayor seguridad, privacidad y autenticidad respecto a sistemas tradicionales. El uso de SM2 y prueba de conocimiento cero evita manipulación y filtración de datos."/>
    <s v="No se menciona implementación en contextos académicos o universitarios. Se enfoca en contextos generales."/>
    <s v="Usa blockchain tipo consorcio. Utiliza el algoritmo SM2 con prueba de conocimiento cero, firmas ciegas, y PBFT. Aborda privacidad, autenticación y reuso de votos."/>
    <s v="Utiliza pruebas de conocimiento cero para verificar elegibilidad sin revelar identidad, y firma ciega para garantizar anonimato."/>
    <s v="Usa PBFT para consenso entre nodos de conteo. Se verifica cada voto antes de registrarse y los resultados se publican en blockchain."/>
    <s v="Evaluación por simulación; no pruebas reales en campo."/>
    <s v="Experimental/Simulado"/>
    <s v="2022"/>
    <x v="1"/>
  </r>
  <r>
    <x v="0"/>
    <s v="Electronic Voting System Based on the Blockchain Technology"/>
    <s v="Alin-Marius Stanciu, Horia Ciocârlie, Carla-Patricia Julean"/>
    <s v="Se plantea como alternativa segura, transparente e inmutable frente a sistemas tradicionales, garantizando integridad, privacidad y resistencia a manipulaciones."/>
    <s v="No se indica implementación en contextos académicos o universitarios. Es una propuesta general de diseño."/>
    <s v="Propone sistema semidescentralizado. Usa autenticación multifactor (correo, identificación personal, biometría). No se especifica la plataforma blockchain usada."/>
    <s v="Proceso de registro con validación por funcionario del gobierno. Autenticación por correo y datos personales; incluye opciones biométricas. No se especifica cómo se garantiza el anonimato."/>
    <s v="No se describe un mecanismo técnico de verificación o auditoría. Enfatiza confianza institucional en el sistema."/>
    <s v="Nivel conceptual, sin pruebas experimentales o reales."/>
    <s v="Teórico/Conceptual"/>
    <s v="2023"/>
    <x v="1"/>
  </r>
  <r>
    <x v="0"/>
    <s v="Electronic Voting System Using an Enterprise Blockchain"/>
    <s v="Camilo Denis González, Daniel Frias Mena, Alexi Massó Muñoz, Omar Rojas, Guillermo Sosa-Gómez"/>
    <s v="Se asegura mayor confiabilidad y transparencia con blockchain empresarial, eliminando riesgos de manipulación y duplicidad en el voto."/>
    <s v="No se menciona implementación en entornos académicos. La propuesta apunta a escenarios institucionales y de gobierno."/>
    <s v="Utiliza Hyperledger Fabric (blockchain con permisos). Incorpora smart contracts, HSM y SoftHSM. Elimina el uso de consenso intensivo (como PoW)."/>
    <s v="Gestión de identidad mediante infraestructura PKI, MSP, y wallets. Se destaca confidencialidad, pero sin profundizar en anonimato."/>
    <s v="Auditoría pública mediante contratos inteligentes. Cada transacción es irreversible y verificable. Roles bien definidos en la red."/>
    <s v="Incluye prueba de concepto, pero sin validación en escenarios reales a gran escala."/>
    <s v="Teórico/Conceptual"/>
    <s v="2022"/>
    <x v="0"/>
  </r>
  <r>
    <x v="0"/>
    <s v="Electronic Voting System using Blockchain and Machine Learning"/>
    <s v="Adamya Sharma, Deepak Tirpathy, Dr. DeebaK."/>
    <s v="Comparado con sistemas tradicionales, ofrece mayor transparencia, seguridad, descentralización y evita manipulación deliberada mediante blockchain Ethereum y contratos inteligentes."/>
    <s v="No abordado explícitamente en el contexto universitario; se menciona en términos generales."/>
    <s v="Implementación basada en Ethereum, uso de contratos inteligentes y técnicas como HAAR Cascade para autenticación. Aborda seguridad, anonimato y verificación con autenticación biométrica."/>
    <s v="Utiliza HAAR Cascade con machine learning y mecanismos biométricos (huellas y rostro) para autenticación sin comprometer anonimato."/>
    <s v="Verificación mediante blockchain y contratos inteligentes; permite auditoría en tiempo real y almacenamiento inmutable."/>
    <s v="No se reportan pruebas en escenarios reales; enfoque conceptual."/>
    <s v="Teórico/Conceptual"/>
    <s v="2024"/>
    <x v="1"/>
  </r>
  <r>
    <x v="0"/>
    <s v="Electronic Voting System Using Blockchain Technology"/>
    <s v="Tharindu S. Perera, Tharindu K. Senevirathne, Anodya N. Garusinghe, Kavinga Y. Abeywardena, Tharaka S. De Silva, Harinda Fernando"/>
    <s v="Ofrece transparencia, seguridad y resistencia frente a manipulación y fraudes frente a los sistemas tradicionales basados en papel."/>
    <s v="Describe implementación con casos hipotéticos, no menciona aplicaciones concretas en universidades."/>
    <s v="Usa Ethereum, smart contracts y MetaMask; arquitectura descentralizada, base de datos MongoDB. Aplica autenticación biométrica facial y de huella."/>
    <s v="Método biométrico de dos factores: reconocimiento facial con detección de vida y huella digital, respetando anonimato mediante separación de identidad y voto."/>
    <s v="Auditoría soportada por blockchain, trazabilidad y verificación mediante contratos inteligentes y registros inmutables."/>
    <s v="Sistema teórico, sin evidencia de aplicación real a gran escala."/>
    <s v="Teórico/Conceptual"/>
    <s v="2023"/>
    <x v="1"/>
  </r>
  <r>
    <x v="0"/>
    <s v="E-Matdaan: A Blockchain based Decentralized E-Voting System"/>
    <s v="Shreyas Tandon, Satiram, Niharika Singh, Shivani Porwal, Ashish K. Maurya"/>
    <s v="Supera deficiencias de e-voting tradicionales al incorporar transparencia, descentralización, y resistencia a alteraciones mediante blockchain P2P."/>
    <s v="No se reportan aplicaciones en contextos universitarios."/>
    <s v="Implementación propia de blockchain sobre red P2P, consenso Proof of Work. Uso de firmas digitales y almacenamiento descentralizado."/>
    <s v="Información insuficiente sobre autenticación de votantes."/>
    <s v="Verificación mediante validación de bloques y consenso; trazabilidad a través de hashes."/>
    <s v="Implementación con ejemplo práctico, pero no validación en contexto real o escalado."/>
    <s v="Experimental/Simulado"/>
    <s v="2022"/>
    <x v="1"/>
  </r>
  <r>
    <x v="1"/>
    <s v="Embedded C Based Smart Voting System With Biometric"/>
    <s v="Dr.K.Sumathi, Srivathsan V, Karthick Raj M, Hasan Sultan S"/>
    <s v="Propone mayor seguridad y precisión que sistemas tradicionales mediante biometría y comunicación segura."/>
    <s v="No abordado específicamente en entornos académicos."/>
    <s v="Blockchain sin especificar tipo de red; integración con sistemas embebidos y sensores biométricos; énfasis en autenticación segura."/>
    <s v="Autenticación con huellas dactilares y posible uso de reconocimiento facial e iris; se busca preservar privacidad con firma ciega."/>
    <s v="Permite auditoría por autoridades, uso de base de datos y GSM para alertas; refuerza la integridad del proceso."/>
    <s v="No se presentan pruebas de escalabilidad ni en entornos reales."/>
    <s v="Teórico/Conceptual"/>
    <s v="2024"/>
    <x v="1"/>
  </r>
  <r>
    <x v="0"/>
    <s v="Empowering Secure and Cost-Efficient Blockchain Electronic Voting by Optimized ZK-SNARK Algorithm"/>
    <s v="Uzma Jafar, Zarina Shukur, Mohd J. Ab Aziz, Hafiz A. Hussain"/>
    <s v="Comparado con otros métodos, ofrece seguridad, privacidad y verificabilidad mediante ZK-SNARKs y blockchain."/>
    <s v="No abordado."/>
    <s v="Uso de ZK-SNARKs sobre blockchain Ethereum para mejorar seguridad, privacidad, y eficiencia computacional."/>
    <s v="Uso de pruebas de conocimiento cero (ZKPs) para garantizar anonimato y autenticación sin revelar identidad."/>
    <s v="Auditoría mediante trazabilidad de votos sin comprometer privacidad, gracias a la criptografía de ZK-SNARK."/>
    <s v="No se mencionan pruebas reales; arquitectura propuesta teórica."/>
    <s v="Teórico/Conceptual"/>
    <s v="2023"/>
    <x v="1"/>
  </r>
  <r>
    <x v="0"/>
    <s v="Enabling Data Security in Electronic Voting System Using Blockchain"/>
    <s v="M. Thangavel, Pratyush K. Sinha, Ayusman Mishra, Bhavesh K. Behera"/>
    <s v="Mejora frente a sistemas electrónicos mediante garantías de confidencialidad, integridad y autenticidad con blockchain."/>
    <s v="No abordado."/>
    <s v="Arquitectura descentralizada con uso de blockchain para garantizar autenticidad, confidencialidad y distribución segura."/>
    <s v="Requiere registro y validación de usuario, pero no detalla métodos específicos de autenticación."/>
    <s v="Verificación y validación mediante mecanismos de consenso distribuidos y smart contracts."/>
    <s v="Resultados experimentales muestran viabilidad, pero sin pruebas en entorno real."/>
    <s v="Experimental/Simulado"/>
    <s v="2022"/>
    <x v="1"/>
  </r>
  <r>
    <x v="0"/>
    <s v="End to end secure e-voting using blockchain &amp; quantum key distribution"/>
    <s v="Sweta Gupta, Aparna Gupta, Ishan Y. Pandya, Abhishek Bhatt, Komal Mehta"/>
    <s v="Comparado con sistemas tradicionales, mejora la seguridad y anonimato utilizando blockchain y distribución cuántica de claves, abordando amenazas cuánticas."/>
    <s v="No abordado directamente en contextos académicos o universitarios."/>
    <s v="Utiliza una combinación de blockchain pública/privada y QKD. Asegura privacidad mediante firmas digitales, timestamp, y hash SHA-256."/>
    <s v="Propuesta basada en autenticación mediante Aadhar y huellas digitales. Equilibra identidad y anonimato mediante firmas y claves privadas."/>
    <s v="Se enfatiza la verificabilidad con validación pública de bloques y auditoría distribuida. Se abordan propiedades como anonimato, equidad, unicidad, y auditabilidad."/>
    <s v="Discute implicaciones de implementación; no reporta pruebas en entornos reales"/>
    <s v="Teórico/Conceptual"/>
    <s v="2023"/>
    <x v="0"/>
  </r>
  <r>
    <x v="0"/>
    <s v="Enhancing Election Security Through Blockchain: An In-Depth Study of Encrypted NFTs and Smart Contracts"/>
    <s v="Le K. Bang, Hong Vo Khanh, Minh Nguyen Triet, N. N. Hung, Phung Dang Trinh, Hai Ngo Bang, Nguyen T. Anh, K. T. Nguyen Ngan"/>
    <s v="Mejora la seguridad y transparencia frente a sistemas tradicionales mediante blockchain, NFTs cifrados y contratos inteligentes."/>
    <s v="No se mencionan aplicaciones en contextos académicos o universitarios."/>
    <s v="Redes blockchain compatibles con EVM (BSC, Polygon, Fantom, Celo). Técnicas incluyen NFTs cifrados con RSA, AES, etc., y almacenamiento IPFS."/>
    <s v="NFTs cifrados usados para autenticación. Garantizan unicidad sin comprometer el anonimato."/>
    <s v="Auditoría mediante contratos inteligentes, transparencia por registros inmutables y acceso controlado mediante NFTs."/>
    <s v="Evaluaciones prácticas en múltiples plataformas blockchain (simuladas)"/>
    <s v="Experimental/Simulado"/>
    <s v="2025"/>
    <x v="1"/>
  </r>
  <r>
    <x v="0"/>
    <s v="Enhancing Electoral Integrity: A Comprehensive Study of Blockchain-Enabled Voting on EVM Platforms"/>
    <s v="P. H. T. Trung, L. K. Bang, H. N. Kha, Q. T. Bao, N. D. P. Trong, T. B. Nam, D. M. Hieu, H. G. Khiem"/>
    <s v="Proporciona mayor transparencia, descentralización y seguridad frente a sistemas tradicionales mediante blockchain, NFTs e IPFS."/>
    <s v="No se indican implementaciones en contextos académicos."/>
    <s v="EVM-compatible: Binance Smart Chain, Polygon, Fantom, Celo. Utiliza contratos inteligentes y almacenamiento IPFS."/>
    <s v="NFTs para autenticación de votantes; garantizan unicidad y anonimato."/>
    <s v="Auditoría mediante registros distribuidos y validación de transacciones en múltiples plataformas."/>
    <s v="No se reportan pruebas en escenarios reales"/>
    <s v="Teórico/Conceptual"/>
    <s v="2024"/>
    <x v="1"/>
  </r>
  <r>
    <x v="0"/>
    <s v="Enhancing Electoral Integrity: A Hybrid Blockchain-Based E-Voting System with Deep Learning and Post-quantum Cryptography"/>
    <s v="Sohel Ahmed Joni, Rabiul Rahat, Nishat Tasnin, Partho Ghose, Milon Biswas"/>
    <s v="Proporciona seguridad mejorada frente a ataques cuánticos y precisión en el conteo mediante blockchain híbrido y post-quantum cryptography."/>
    <s v="No se reportan aplicaciones en contextos académicos."/>
    <s v="Implementa una blockchain híbrida con consenso jerárquico (PQHAC), sharding, y post-quantum cryptography (Dilithium2, Dilithium3)."/>
    <s v="Autenticación mediante reconocimiento facial con DeepFace y tokens verificables; equilibrio entre identidad y anonimato."/>
    <s v="Auditoría mediante tokens verificables y registros distribuidos. MPC y validación de bloques por capas."/>
    <s v="Evaluación de rendimiento en múltiples plataformas; sin validación con usuarios reales"/>
    <s v="Experimental/Simulado"/>
    <s v="2025"/>
    <x v="1"/>
  </r>
  <r>
    <x v="0"/>
    <s v="Enhancing E-Voting Security with Blockchain-Backed Decentralized Authorization"/>
    <s v="Md. Navid Razzaque, Kazi Md. Rokibul Alam, Md. Ahsan Habib, Mohammad Tanvir Hasan"/>
    <s v="Incrementa seguridad y privacidad frente a modelos tradicionales usando descentralización y autorización distribuida."/>
    <s v="No abordado en contextos universitarios."/>
    <s v="Blockchain con autorización descentralizada (ElGamal), contratos inteligentes y encriptación simétrica y homomórfica."/>
    <s v="Mecanismo de autorización jerárquico y cifrado ElGamal para asegurar anonimato y control de acceso."/>
    <s v="Auditoría mediante contratos inteligentes, linealidad de validación y almacenamiento distribuido en blockchain."/>
    <s v="Análisis comparativo y simulación; sin pruebas reales"/>
    <s v="Experimental/Simulado"/>
    <s v="2023"/>
    <x v="1"/>
  </r>
  <r>
    <x v="0"/>
    <s v="Enhancing E-Voting Security with Quantum-Resistant Encryption: A Blockchain-Based Approach Utilizing Elliptic Curve Diffie–Hellman and Decentralized Storage"/>
    <s v="Siddhant Prateek Mahanayak, Barat Nikhita, Saurabh Bilgaiyan"/>
    <s v="Comparado con sistemas tradicionales, ofrece mayor seguridad frente a ataques cuánticos, transparencia mediante blockchain e integridad con almacenamiento descentralizado."/>
    <s v="No abordado específicamente en contextos académicos o universitarios."/>
    <s v="Utiliza Polygon (PoS), IPFS, smart contracts, ECDH y Quantum Key Distribution para anonimato, seguridad y verificación."/>
    <s v="Se usa autenticación previa con claves públicas y privadas, además de Quantum Key Exchange para preservar el anonimato."/>
    <s v="Se menciona la necesidad de auditorías independientes, pero no se detalla un método específico."/>
    <s v="No se realizaron pruebas en escenarios reales"/>
    <s v="Teórico/Conceptual"/>
    <s v="2023"/>
    <x v="0"/>
  </r>
  <r>
    <x v="0"/>
    <s v="Enhancing Security and Scalability in Electronic Voting Through Privacy-Preserving Cryptography and Efficient Data Structures"/>
    <s v="George Misiakoulis, Harris Niavis, Stephane Kundig, Konstantinos Loupos"/>
    <s v="Ofrece mejoras en seguridad, transparencia y escalabilidad frente a sistemas tradicionales, mediante blockchain, ZKPs y árboles de Merkle."/>
    <s v="Sistema fue probado bajo un caso de uso simulado, sin referencias a contextos universitarios reales."/>
    <s v="Utiliza ZKPs, Merkle Trees y blockchain pública con smart contracts; se abordan anonimato y escalabilidad mediante diseño modular."/>
    <s v="Incorpora identidad digital y ZKPs, respetando el anonimato del votante."/>
    <s v="Propone pruebas ZKP como mecanismo de verificación del proceso y la integridad de los datos."/>
    <s v="Evaluación bajo caso de uso simulado, sin aplicación real"/>
    <s v="Experimental/Simulado"/>
    <s v="2024"/>
    <x v="1"/>
  </r>
  <r>
    <x v="0"/>
    <s v="Enhancing Security and Transparency in Online Voting through Blockchain Decentralization"/>
    <s v="Inderpreet Singh, Amandeep Kaur, Parul Agarwal, Sheikh Mohammad Idrees"/>
    <s v="Supera a sistemas tradicionales al eliminar intermediarios y garantizar seguridad, transparencia y eficiencia mediante blockchain."/>
    <s v="No aborda específicamente implementaciones universitarias."/>
    <s v="Usa Ethereum y contratos inteligentes; propone integración futura de autenticación biométrica."/>
    <s v="Menciona posible autenticación biométrica futura; actualmente no detallado."/>
    <s v="No se describen métodos específicos de auditoría, pero se destaca el potencial de trazabilidad y transparencia."/>
    <s v="Validación con datos simulados; no pruebas en escenarios reales"/>
    <s v="Experimental/Simulado"/>
    <s v="2024"/>
    <x v="0"/>
  </r>
  <r>
    <x v="0"/>
    <s v="Enhancing the Protection of Information in Digital Voting Using Application of Block Chain Technology"/>
    <s v="K. Saikumar, Faiza Iram, A. Sampath Dakshina Murthy, Ahmed Kareem Alzeyadi, Sarah A. Al-Ameedee"/>
    <s v="Mayor seguridad e integridad respecto a sistemas tradicionales mediante SHA-256 y blockchain tipo consorcio."/>
    <s v="Menciona aplicaciones en universidades y organizaciones privadas, sin evaluar resultados comparativos."/>
    <s v="Blockchain de consorcio, SHA-256 para integridad, estructura con hash y control por comisión electoral."/>
    <s v="Se usa autenticación con ID único (Aadhaar) y hash vinculado al votante."/>
    <s v="Asegura trazabilidad y no alterabilidad del voto con bloques hash; sin auditoría externa especificada."/>
    <s v="No se reportan pruebas en escenarios reales"/>
    <s v="Teórico/Conceptual"/>
    <s v="2023"/>
    <x v="1"/>
  </r>
  <r>
    <x v="0"/>
    <s v="Enhancing Trustworthiness and Interoperability of Electronic Voting Systems through Blockchain Bridges"/>
    <s v="Blerim Rexha, Vehbi Neziri, Ramadan Dervishi"/>
    <s v="Blockchain bridges mejoran la transparencia, confianza y precisión frente a métodos tradicionales."/>
    <s v="No se presentan implementaciones específicas en contextos académicos."/>
    <s v="Utiliza múltiples blockchains con puentes para interoperabilidad y escalabilidad; se discuten mecanismos como HTLC, sidechains, atomic swaps."/>
    <s v="No se detallan métodos de autenticación específicos."/>
    <s v="Ofrece mecanismos de validación cruzada entre blockchains; no se menciona auditoría explícita."/>
    <s v="Demostración práctica con dos blockchains; sin pruebas con usuarios"/>
    <s v="Experimental/Simulado"/>
    <s v="2023"/>
    <x v="0"/>
  </r>
  <r>
    <x v="0"/>
    <s v="EOS Blockchain-Based Electronic Voting System"/>
    <s v="Shai Matzliach, Tal Sinay, Kiril Danilchenko, Hadassa Daltrophe"/>
    <s v="Comparado con sistemas tradicionales, VOTECHAIN proporciona mayor seguridad, transparencia y confianza mediante uso de blockchain EOS, contratos inteligentes y NFTs."/>
    <s v="No abordado directamente en contextos académicos o universitarios."/>
    <s v="Implementado en blockchain EOS con DPoS; aborda anonimato con separación de datos y seguridad con contratos inteligentes y NFTs para evitar fraude."/>
    <s v="Usa NFTs para autenticar votantes y prevenir doble voto; equilibrio entre identidad y anonimato se logra mediante almacenamiento off-chain."/>
    <s v="Verificación pública de resultados, contratos inteligentes y registros inmutables en blockchain para auditoría."/>
    <s v="Pruebas de rendimiento en simulaciones, sin aplicación real."/>
    <s v="Experimental/Simulado"/>
    <s v="2024"/>
    <x v="1"/>
  </r>
  <r>
    <x v="0"/>
    <s v="Ether Vote: Revolutionizing Elections with Blockchain-Powered Electronic Voting System"/>
    <s v="Sijo Joseph, Priyank Pandey, Manju Khari, Kapil Kumar, Piyush Pratap Singh"/>
    <s v="Mejora sobre EVS tradicionales al usar blockchain para transparencia y seguridad; propone diseño resistente a manipulación y accesible."/>
    <s v="No se especifica aplicación en universidades; enfoque general para procesos electorales."/>
    <s v="Blockchain Ethereum; contratos inteligentes, web/mobile apps, reconocimiento facial y OTP; aborda anonimato mediante no vinculación del voto con el votante."/>
    <s v="Foul-Proof Face ID y OTP; combina reconocimiento facial con gestos aleatorios para verificar identidad, sin comprometer anonimato."/>
    <s v="Verificación mediante hash de transacción y trazabilidad en blockchain; no se detallan mecanismos de auditoría externa."/>
    <s v="No se presentan pruebas en escenarios reales."/>
    <s v="Teórico/Conceptual"/>
    <s v="2023"/>
    <x v="1"/>
  </r>
  <r>
    <x v="0"/>
    <s v="Ethereum Blockchain Based e-voting System for Jordan Parliament Elections"/>
    <s v="Mohammad Malkawi, Muneer Bani Yaseen, Doaa Habeebalah"/>
    <s v="Ofrece mejoras en integridad, confianza y transparencia respecto a sistemas tradicionales; aborda corrupción y coerción."/>
    <s v="Aplicado en simulación del sistema electoral parlamentario jordano."/>
    <s v="Blockchain Ethereum, arquitectura paralela, contratos inteligentes, pruebas con Rinkeby; aborda anonimato con tokens no vinculados a identidad."/>
    <s v="Uso de direcciones Ethereum y balance cero; no hay mapeo con identidad real durante el voto, preservando anonimato."/>
    <s v="Contratos inteligentes para validar votación; control desde múltiples nodos; auditoría implícita en trazabilidad."/>
    <s v="Validación simulada sobre un modelo electoral real."/>
    <s v="Experimental/Simulado"/>
    <s v="2023"/>
    <x v="0"/>
  </r>
  <r>
    <x v="0"/>
    <s v="EtherVote: a secure smart contract-based e-voting system"/>
    <s v="Achilleas Spanos, Ioanna Kantzavelou"/>
    <s v="Mejora seguridad, transparencia e integridad mediante sistema descentralizado sin base de datos; se elimina riesgo de manipulación central."/>
    <s v="No reporta aplicación en contextos universitarios."/>
    <s v="Ethereum público; contratos inteligentes, cifrado de votos, Metamask; anonimato garantizado mediante hashing y no almacenamiento de identidad."/>
    <s v="Identificación multifactor (Metamask + hash de datos personales); garantiza autenticación y anonimato simultáneamente."/>
    <s v="Verificación con hash de transacción en blockchain; garantiza integridad sin revelación de identidad."/>
    <s v="Evaluación técnica en escenarios simulados con múltiples participantes."/>
    <s v="Experimental/Simulado"/>
    <s v="2025"/>
    <x v="0"/>
  </r>
  <r>
    <x v="0"/>
    <s v="Evaluating the Public Perception of a Blockchain-Based Election"/>
    <s v="Vincent Schiarelli, Marc Dupuis"/>
    <s v="Explora percepción pública de sistemas blockchain frente a tradicionales en términos de confianza y transparencia."/>
    <s v="No aplica propuestas concretas ni casos académicos/universitarios."/>
    <s v="Propuesta conceptual; considera consenso por Proof-of-Authority y votación sobre infraestructura existente con blockchain para tabulación."/>
    <s v="Revisión teórica de mecanismos de autenticación (p. ej. doble sobre, OTP); sin implementación técnica específica."/>
    <s v="Analiza requisitos como auditabilidad, coercibilidad y distribución de autoridad en modelos teóricos."/>
    <s v="Estudio de percepción mediante encuestas; no implementación técnica."/>
    <s v="Teórico/Conceptual"/>
    <s v="2023"/>
    <x v="1"/>
  </r>
  <r>
    <x v="0"/>
    <s v="Evaluating the Security Impact of Face Recognition and IoT-Enabled Blockchain on Electronic Voting Machines"/>
    <s v="Omprakash A. Jaisinghani, Prabhakar. L Ramteke"/>
    <s v="Comparado con sistemas tradicionales, el uso de blockchain e IoT mejora transparencia, seguridad y confianza al evitar fraude y manipulación de datos mediante características como inmutabilidad, verificabilidad y consenso distribuido."/>
    <s v="Información insuficiente sobre contextos académicos específicos; se centra en el caso nacional de India."/>
    <s v="Usa blockchain basada en Ethereum, integrando técnicas de cifrado (AES, RSA, SHA), LBPH para biometría y consenso mayoritario (≥51%) para validación."/>
    <s v="Utiliza autenticación biométrica facial y verificación con base en Aadhaar; equilibra identidad y anonimato mediante cifrado y almacenamiento seguro."/>
    <s v="Aplica verificabilidad pública e integridad mediante blockchain y consenso distribuido, sin una auditoría externa específica."/>
    <s v="Evaluación conceptual del modelo; no pruebas de campo."/>
    <s v="Teórico/Conceptual"/>
    <s v="2024"/>
    <x v="1"/>
  </r>
  <r>
    <x v="0"/>
    <s v="EVB - Electronic Voting System Based on Blockchain Technology"/>
    <s v="Hoang-Long Duong, Minh-Chau Nguyen-Ngoc, Thu Nguyen, Khoa Tan Vo, Tu-Anh Nguyen-Hoang, Ngoc-Thanh Dinh"/>
    <s v="El sistema EVB mejora transparencia y seguridad frente a sistemas tradicionales, especialmente en el contexto de integridad, privacidad y costos."/>
    <s v="No se aplica específicamente en contextos académicos; se orienta al modelo electoral de EE.UU."/>
    <s v="Utiliza Ethereum, Merkle trees, Optimistic Rollup y Account Abstraction; se enfoca en escalabilidad, costos y validación segura."/>
    <s v="No se detallan métodos de autenticación específicos, aunque se sugiere que es compatible con IoT y mecanismos de identidad descentralizados."/>
    <s v="Verificación mediante Merkle tree y transparencia con blockchain; no se menciona auditoría externa específica."/>
    <s v="Pruebas técnicas en simulaciones multicapa; sin validación real."/>
    <s v="Experimental/Simulado"/>
    <s v="2023"/>
    <x v="2"/>
  </r>
  <r>
    <x v="0"/>
    <s v="EVOTE: A Decentralized Blockchain - Based Electoral Platformfor Upcoming Elections"/>
    <s v="Abhinav Kumar, Archana Sharma, Akshit Kumar Dhaka, Anuj Chhabra, Deepanshu Sardana"/>
    <s v="El sistema EVOTE mejora integridad, verificación y confianza en comparación con métodos tradicionales, mitigando fraude y manipulaciones."/>
    <s v="No aplicado en contextos académicos; propuesta general para elecciones públicas."/>
    <s v="Utiliza Volta (Ethereum) y Solidity; aborda escalabilidad y robustez mediante nodos RPC, Metamask y seguridad de contratos inteligentes."/>
    <s v="Emplea Metamask con ID único por votante y cifrado AES/TLS/PBKDF2; garantiza autenticación sin comprometer anonimato."/>
    <s v="Cada voto se registra de forma inmutable en blockchain, con confirmación de recepción; permite verificación individual."/>
    <s v="Resultados simulados; sin pruebas reales."/>
    <s v="Experimental/Simulado"/>
    <s v="2024"/>
    <x v="1"/>
  </r>
  <r>
    <x v="0"/>
    <s v="E-voting and E-recapitulation System Using Smart Cards and Smart Contracts on the Ethereum Blockchain"/>
    <s v="Dhimas Hafid Kurniawan, Parman Sukarno, Aulia Arif Wardana"/>
    <s v="Proporciona mejoras respecto a transparencia y seguridad frente a sistemas tradicionales; fortalece trazabilidad y auditabilidad."/>
    <s v="No se aplica a contextos académicos; enfocado a elecciones gubernamentales a distintas escalas."/>
    <s v="Uso de smart cards ISO 7816, smart contracts y Ethereum; responde a desafíos como identidad falsa y auditoría débil."/>
    <s v="Verificación mediante smart cards cifradas contra blockchain; asegura autenticidad sin exponer identidad del votante."/>
    <s v="Auditoría mejorada con contratos inteligentes y registro automático en blockchain; incluye pruebas de amenazas."/>
    <s v="No se reportan pruebas experimentales reales."/>
    <s v="Teórico/Conceptual"/>
    <s v="2024"/>
    <x v="1"/>
  </r>
  <r>
    <x v="0"/>
    <s v="E-Voting Based Blockchain Mechanism Using Feature Selection Based Machine Learning"/>
    <s v="T. Prabakar, S. Kanchana"/>
    <s v="El sistema basado en blockchain y ML mejora seguridad y rastreabilidad respecto a métodos tradicionales."/>
    <s v="No se menciona aplicación en contextos académicos."/>
    <s v="Utiliza ML para selección de características y generación de QR, autenticación en blockchain mediante PoS; aborda escalabilidad, anonimato y eficiencia."/>
    <s v="Registro mediante credenciales únicas y tokens; emplea PoS para validación sin comprometer privacidad."/>
    <s v="Contratos inteligentes verifican cada transacción y permiten rastrear votos sin revelar identidad."/>
    <s v="Simulaciones en Python; no aplicación en contexto real."/>
    <s v="Experimental/Simulado"/>
    <s v="2024"/>
    <x v="0"/>
  </r>
  <r>
    <x v="0"/>
    <s v="E-Voting System Based on Blockchain for Enhanced University Elections"/>
    <s v="Adil Marouan, Morad Badrani, Abderrahim Zannou, Nabil Kannouf, Abdelaziz Chetouani"/>
    <s v="Se compara con sistemas tradicionales destacando mejoras en transparencia, seguridad y confianza. Elimina necesidad de terceros, utiliza blockchain para registrar interacciones y privacidad mediante ring signatures."/>
    <s v="Aplicado específicamente en elecciones universitarias, con resultados mejores en eficiencia energética, transparencia y consumo de gas."/>
    <s v="Utiliza red blockchain híbrida (Ethereum pública + consorcio). Emplea PoW y PoS como mecanismos de consenso, y SHA-256 + ECDSA para hash y firma digital. Aborda anonimato mediante ring signatures y privacidad con contratos inteligentes."/>
    <s v="Se usa ECDSA para autenticación de votantes. Se preserva anonimato con ring signatures y se verifica identidad mediante claves privadas en MetaMask."/>
    <s v="Se asegura la integridad mediante contratos inteligentes que registran las interacciones y verifican automáticamente resultados. Elimina la necesidad de recuentos manuales."/>
    <s v="Validado mediante simulaciones; demuestra mejoras sobre el estado del arte."/>
    <s v="Experimental/Simulado"/>
    <s v="2025"/>
    <x v="0"/>
  </r>
  <r>
    <x v="0"/>
    <s v="E-Voting System Improvised by Blockchain Technology: A Case Study"/>
    <s v="Shekh Minhaz Uddin Deep, Md Mosharof Hosen, Mohimatun Nisa, Md Gulzar Hussain, Ye Shiren"/>
    <s v="Proporciona mayor transparencia y seguridad que los sistemas tradicionales. Imposibilidad de alterar resultados tras su publicación en la blockchain."/>
    <s v="No se enfoca en contextos académicos o universitarios específicamente. Información insuficiente."/>
    <s v="Usa dos blockchains: Ethereum pública y Quorum privada. Seguridad mediante SHA-256. Se menciona la interacción entre cadenas y el uso descentralizado, sin detallar consenso."/>
    <s v="No se describe detalladamente el método de autenticación. Se infiere validación de usuarios sin especificaciones técnicas precisas. Información insuficiente."/>
    <s v="Se registra cada voto como transacción inmutable. No se especifica auditoría externa o mecanismos de verificación más allá del blockchain."/>
    <s v="No aborda pruebas en escenarios reales; es un marco teórico."/>
    <s v="Teórico/Conceptual"/>
    <s v="2023"/>
    <x v="1"/>
  </r>
  <r>
    <x v="0"/>
    <s v="E-Voting System Using Blockchain and Homomorphic Encryption"/>
    <s v="P Ramesh Naidu, Sheetal S Harshini, Dileep Reddy Bolla, Shreya A Hegde, Prateek G, Vallamkonda Venkata Sree Harsha"/>
    <s v="Plantea mejoras sobre seguridad, privacidad y descentralización frente a sistemas electrónicos convencionales, integrando homomorphic encryption y blockchain para mejorar confianza y transparencia."/>
    <s v="No se menciona aplicación en contextos académicos o universitarios. Información insuficiente."/>
    <s v="Utiliza blockchain tipo consorcio, con Ganache como red local. Implementa homomorphic encryption (Paillier). Consenso no especificado."/>
    <s v="Autenticación mediante verificación de identidad con Voter ID y OTP enviado al número registrado. No detalla mecanismos avanzados de anonimato."/>
    <s v="Verificación mediante almacenamiento inmutable de votos en la blockchain y restricción de doble voto mediante lógica de contrato inteligente."/>
    <s v="Validación limitada a entorno web de prueba."/>
    <s v="Experimental/Simulado"/>
    <s v="2022"/>
    <x v="1"/>
  </r>
  <r>
    <x v="0"/>
    <s v="E-Voting System Using Blockchain Technology"/>
    <s v="Nagesh H R, Guru Prasad M S, Shivaraj B G, Dhawal Jain, Puneeth B R, M Anadkumar"/>
    <s v="Mejora seguridad y transparencia frente a métodos tradicionales. La inmutabilidad del blockchain evita manipulación. Permite mayor confianza del votante."/>
    <s v="No se menciona uso en universidades o contexto académico. Información insuficiente."/>
    <s v="Blockchain pública basada en Ethereum. Uso de contratos inteligentes con lenguaje Solidity. Previene doble votación utilizando tokens como mecanismo de control."/>
    <s v="Autenticación por wallet Ethereum y verificación mediante token limitado para evitar doble voto."/>
    <s v="Auditoría mediante la transparencia del ledger público y mecanismos de verificación en contratos inteligentes."/>
    <s v="Evaluado en términos de latencia, retardo de autenticación, etc., pero no en pruebas reales."/>
    <s v="Experimental/Simulado"/>
    <s v="2022"/>
    <x v="1"/>
  </r>
  <r>
    <x v="0"/>
    <s v="E-voting system using cloud-based hybrid blockchain technology"/>
    <s v="Beulah Jayakumari, S Lilly Sheeba, Maya Eapen, Jani Anbarasi, Vinayakumar Ravi, A. Suganya, Malathy Jawahar"/>
    <s v="Comparado con sistemas tradicionales, mejora seguridad, transparencia y elimina necesidad de autoridades de conteo mediante contratos inteligentes y consenso PBFT."/>
    <s v="No reporta implementación en contextos universitarios. Información insuficiente."/>
    <s v="Usa blockchain híbrida (pública y privada) con infraestructura cloud. Emplea consenso PBFT y contratos inteligentes para evitar alteraciones."/>
    <s v="Utiliza autenticación basada en timestamp y firma digital, superior a métodos simples como huellas. No se detalla anonimato."/>
    <s v="El sistema verifica integridad de votos con consenso PBFT y contratos inteligentes. Asegura que no haya alteración de votos."/>
    <s v="Implementación conceptual; no se realizan pruebas en escenarios reales."/>
    <s v="Teórico/Conceptual"/>
    <s v="2024"/>
    <x v="0"/>
  </r>
  <r>
    <x v="0"/>
    <s v="E-Voting System Using Solana Blockchain"/>
    <s v="Hind S. Hassan, Rehab F. Hassan, Ekhlas K. Gbashi"/>
    <s v="Comparado con sistemas tradicionales, ofrece mayor descentralización y escalabilidad mediante PoH y PoS, mejorando la transparencia y velocidad de verificación."/>
    <s v="No aborda explícitamente contextos académicos o universitarios."/>
    <s v="Solana blockchain con Proof of History y Proof of Stake; aborda escalabilidad, descentralización y reducción de sobrecarga de mensajes, pero no trata anonimato ni verificación en detalle."/>
    <s v="No aborda directamente métodos de autenticación de votantes."/>
    <s v="No se menciona ningún método explícito de verificación o auditoría."/>
    <s v="No validado con casos reales."/>
    <s v="Teórico/Conceptual"/>
    <s v="2022"/>
    <x v="1"/>
  </r>
  <r>
    <x v="0"/>
    <s v="E-Voting via Upgradable Smart Contracts on Blockchain"/>
    <s v="Mohammad Saim, Mohd Mamoon, Ilma Shah, Abdus Samad"/>
    <s v="Mejora transparencia, autenticidad y verificación con contratos inteligentes actualizables; supera limitaciones de sistemas electrónicos centralizados."/>
    <s v="No menciona aplicaciones específicas en contextos académicos o universitarios."/>
    <s v="Ethereum con contratos inteligentes en Solidity y patrón Proxy; maneja seguridad y verificación, pero anonimato se menciona superficialmente."/>
    <s v="Autenticación basada en escaneo facial, correo, ID de registro (Aadhaar) y validación biométrica con base de datos oficial."/>
    <s v="Verificabilidad mediante almacenamiento en blockchain y estructura de contrato; se garantiza que las funciones no sean alteradas una vez desplegadas."/>
    <s v="Validación funcional en entorno de prueba (Ganache, Metamask), no real."/>
    <s v="Experimental/Simulado"/>
    <s v="2022"/>
    <x v="1"/>
  </r>
  <r>
    <x v="0"/>
    <s v="Exploring blockchain-integrated voting system technologies"/>
    <s v="Kexin Zhang"/>
    <s v="Comparación directa con sistemas tradicionales muestra mejoras en transparencia, seguridad y anonimato gracias a la descentralización y cifrado."/>
    <s v="Se mencionan desarrollos en India, Suiza y Sierra Leona; no se especifican entornos académicos."/>
    <s v="Uso de Ethereum y contratos inteligentes en Solidity; se enfoca en descentralización y seguridad, se menciona PoW, PoS, PoA."/>
    <s v="Menciona uso de identidad digital encriptada y clave única para garantizar autenticación sin comprometer anonimato."/>
    <s v="Verificación mediante blockchain replicado en múltiples nodos; accesibilidad pública como mecanismo de auditoría."/>
    <s v="Modelo evaluado en entorno de desarrollo; sin pruebas de escalabilidad real."/>
    <s v="Experimental/Simulado"/>
    <s v="2024"/>
    <x v="1"/>
  </r>
  <r>
    <x v="0"/>
    <s v="Exploring the implementation of a Blockchain-Based Election Conducting and Management System (BCECMS) to improve election security and transparency"/>
    <s v="Aryan Maheswari, Sheetal Jagtap, Vedhanshu Patel, Nishant Moghe"/>
    <s v="Blockchain mejora seguridad y transparencia frente a sistemas tradicionales; la estructura descentralizada evita manipulación."/>
    <s v="No se reportan implementaciones en entornos académicos."/>
    <s v="Ethereum; uso de contratos inteligentes para votación, autenticación y resultados. Se menciona cifrado y descentralización, no anonimato."/>
    <s v="Utiliza identidad permanente y mecanismos de verificación robustos; no se explicita cómo garantiza el anonimato."/>
    <s v="Auditoría mediante acceso abierto a registros de votación e integridad mediante cifrado."/>
    <s v="Marco teórico; sin validación en escenarios del mundo real."/>
    <s v="Teórico/Conceptual"/>
    <s v="2023"/>
    <x v="1"/>
  </r>
  <r>
    <x v="0"/>
    <s v="Formal Verification and Implementation of an E-Voting System"/>
    <s v="Said Meghzili, Allaoua Chaoui, Raida Elmansouri, Bardis Nadjla Alloui, Amina Bouabsa"/>
    <s v="Aborda seguridad mediante blockchain Ethereum y verificación formal de propiedades del sistema; se resalta reducción de errores frente a métodos tradicionales."/>
    <s v="Se menciona aplicabilidad en gobiernos y universidades, pero sin ejemplos específicos."/>
    <s v="Ethereum, contratos inteligentes en Solidity, verificados con redes de Petri; se enfatiza la seguridad y ausencia de bloqueos."/>
    <s v="Autenticación del votante incluida como requisito clave; no se detalla su implementación ni balance con anonimato."/>
    <s v="Auditoría mediante verificación formal con Petri Nets, simulaciones y análisis de espacio de estados."/>
    <s v="Modelo verificado con simulaciones formales, no probado en escenarios reales."/>
    <s v="Experimental/Simulado"/>
    <s v="2022"/>
    <x v="0"/>
  </r>
  <r>
    <x v="0"/>
    <s v="Formal Verification of Blockchain and IoT-based E-Voting System Using SPIN"/>
    <s v="Muhammad Rashid, Imran Rasool, Nazir Ahmad Zafar, Eman AlKhammash"/>
    <s v="Compara con sistemas tradicionales enfatizando mejoras en transparencia, privacidad y reducción de errores gracias a blockchain e IoT."/>
    <s v="No abordado"/>
    <s v="Utiliza red blockchain basada en PoW con IoT; aborda desafíos con verificación formal mediante SPIN y especificación PROMELA."/>
    <s v="Autenticación mediante biometría y validación por mineros; equilibrio entre identidad y anonimato se aborda parcialmente."/>
    <s v="Verificación formal con SPIN model checker; se validan propiedades de seguridad mediante lógica temporal (LTL)."/>
    <s v="No se reportan pruebas en escenarios reales"/>
    <s v="Teórico/Conceptual"/>
    <s v="2023"/>
    <x v="1"/>
  </r>
  <r>
    <x v="0"/>
    <s v="From Centralized to Decentralized Remote Electronic Voting"/>
    <s v="Christian Killer, Bruno Rodrigues, Eder John Scheid, Muriel Figueredo Franco, Burkhard Stiller"/>
    <s v="Comparación crítica entre sistemas centralizados y descentralizados, destacando la descentralización como vía hacia mayor transparencia y confianza."/>
    <s v="Se mencionan casos como Estonia, Noruega y Suiza, pero no se enfoca específicamente en contextos académicos."/>
    <s v="Se describen redes blockchain permisadas con consenso Proof of Authority (PoA) como solución adecuada para REV; se abordan anonimato y verificación mediante Bulletin Boards."/>
    <s v="Autenticación gestionada por autoridades registradoras confiables; se discuten retos y se proponen mecanismos basados en criptografía."/>
    <s v="Auditabilidad a través de Public Bulletin Boards (PBB); énfasis en transparencia y trazabilidad pública."/>
    <s v="Analiza desafíos de validación en contexto real, pero no implementa pruebas directas"/>
    <s v="Teórico/Conceptual"/>
    <s v="2024"/>
    <x v="2"/>
  </r>
  <r>
    <x v="0"/>
    <s v="HAC-Bchain: A Secure and Scalable Blockchain-Shard Based E-Voting System"/>
    <s v="Sohel Ahmed Joni, Rabiul Rahat, Nishat Tasnin, Partho Ghose, Loveleen Gaur"/>
    <s v="Se aborda la falta de confianza en sistemas tradicionales y se propone una solución segura y auditable basada en blockchain y sharding."/>
    <s v="No se menciona aplicación en contextos académicos específicos."/>
    <s v="Utiliza consenso híbrido (HAC) y sharding basado en categoría/punto de votación; se mejora escalabilidad y seguridad."/>
    <s v="Incluye EVM y validación local pero sin detalles completos de mecanismos de anonimato; mención de roles de participantes."/>
    <s v="Verificabilidad mediante integridad de bloques y auditablez, con mecanismos estructurados de sharding y ejecución de scripts."/>
    <s v="Experimentos con configuraciones de sharding, pero no pruebas de campo real"/>
    <s v="Experimental/Simulado"/>
    <s v="2023"/>
    <x v="1"/>
  </r>
  <r>
    <x v="0"/>
    <s v="Hybrid Secure Algorithms and Optimal Blockchain to Ensure E-Voting Data Immutability at Cloud"/>
    <s v="Rakshitha C. M., Nirmala Hiremani, Nataraj K. R."/>
    <s v="Identifica vulnerabilidades de sistemas tradicionales y propone blockchain para asegurar inmutabilidad y transparencia."/>
    <s v="No abordado"/>
    <s v="Utiliza AES, EECC, SHA-256 y algoritmo Firefly para optimizar bloques; garantiza seguridad y eficiencia en almacenamiento."/>
    <s v="Autenticación mediante EECC y verificación de elegibilidad antes de votar; se protege identidad."/>
    <s v="Integridad asegurada mediante hashing y almacenamiento distribuido; control de cambios y trazabilidad en blockchain."/>
    <s v="Simulación en entorno cloud, no prueba real"/>
    <s v="Experimental/Simulado"/>
    <s v="2023"/>
    <x v="0"/>
  </r>
  <r>
    <x v="0"/>
    <s v="Hybrid Voting System Using Blockchain"/>
    <s v="Rohit Vijay Nikhare"/>
    <s v="Comparación entre EVM, sistemas online y modelo híbrido; blockchain mejora seguridad e integridad."/>
    <s v="No abordado explícitamente en contextos académicos."/>
    <s v="Utiliza blockchain y contratos inteligentes en Ethereum; destaca la necesidad de balance entre eficiencia y descentralización."/>
    <s v="Autenticación por funcionarios gubernamentales y mecanismos blockchain; busca equilibrio entre autenticidad y anonimato."/>
    <s v="Auditoría mediante contratos inteligentes; trazabilidad y transparencia a través de la red blockchain."/>
    <s v="Comparación de rendimiento basada en gas, pero sin aplicación en escenario real"/>
    <s v="Experimental/Simulado"/>
    <s v="2024"/>
    <x v="1"/>
  </r>
  <r>
    <x v="0"/>
    <s v="Hyperledger Iroha for a Secure and Efficient Voting System"/>
    <s v="Cavinkumaran M, Arjun Srinivasan, K. Vijayakumar"/>
    <s v="Comparado con sistemas tradicionales, ofrece mayor transparencia y confianza mediante registros inmutables y arquitectura descentralizada con Hyperledger Iroha."/>
    <s v="Aunque no centrado exclusivamente en entornos universitarios, se menciona su aplicabilidad en organizaciones y comunidades; no se reportan resultados comparativos."/>
    <s v="Usa Hyperledger Iroha (permisionada) con YAC (Yet Another Consensus); implementación en Django-React; aborda desafíos con roles, activos digitales y validación criptográfica."/>
    <s v="Incluye autenticación multifactor (OTP + biometría Android); equilibra identidad y anonimato mediante tokens y control de acceso basado en roles (RBAC)."/>
    <s v="Auditoría mediante registro inmutable y validación por nodos autorizados; roles restringen operaciones críticas como transferencias de votos."/>
    <s v="No se reportan pruebas en campo, sólo diseño de sistema"/>
    <s v="Teórico/Conceptual"/>
    <s v="2024"/>
    <x v="1"/>
  </r>
  <r>
    <x v="1"/>
    <s v="IEEE Standard for a Framework for Use of Distributed Ledger Technology in Security of Electronic Voting (e‐Voting) Systems"/>
    <s v="IEEE Industrial Electronics Society Standards Committee"/>
    <s v="Se mejora seguridad, trazabilidad y confianza mediante DLT, comparado con métodos tradicionales."/>
    <s v="No se reportan aplicaciones específicas en contextos académicos."/>
    <s v="DLT, tokens, smart contracts y wallets; uso de validadores; aborda privacidad y validación."/>
    <s v="ID único por votante; autenticación vía digital wallets y validación con tokens."/>
    <s v="Auditorías en tiempo real; clasificación de transacciones como válidas o sospechosas; registro en base de datos pública/privada."/>
    <s v="No aborda pruebas reales específicas."/>
    <s v="Teórico/Conceptual"/>
    <s v="2024"/>
    <x v="0"/>
  </r>
  <r>
    <x v="0"/>
    <s v="Implementation and Early Adoption of an Ethereum-Based Electronic Voting System for the Prevention of Fraudulent Voting"/>
    <s v="Byeongtae Ahn"/>
    <s v="La adopción de Ethereum mejora transparencia y confiabilidad; sin embargo, no garantiza anonimato total, lo que afecta la confianza del votante."/>
    <s v="Reporta aplicación en elecciones partidarias en EE.UU. y casos en España y Australia; aunque no se menciona contexto universitario, se documenta adopción temprana."/>
    <s v="Sistema implementado en Ethereum con contratos inteligentes en Solidity; red pública, con limitaciones en anonimato debido a trazabilidad de direcciones."/>
    <s v="El sistema no logra anonimato completo: cada votante está ligado a una dirección Ethereum, comprometiendo confidencialidad."/>
    <s v="Usa blockchain pública y contratos inteligentes para trazabilidad y verificación; no se mencionan mecanismos externos de auditoría."/>
    <s v="Etapa temprana de adopción, sin pruebas completas de escalabilidad"/>
    <s v="Teórico/Conceptual"/>
    <s v="2022"/>
    <x v="0"/>
  </r>
  <r>
    <x v="0"/>
    <s v="Implementation of a Distributed Electronic Voting System Using a Blockchain-Based Framework"/>
    <s v="Nisha Soms, J. Lawrance, R. Harshitha, D. S. Dakshineshwar"/>
    <s v="Comparado con sistemas tradicionales, ofrece mayor transparencia (registro público), seguridad (criptografía asimétrica, sin autoridad central) y confianza gracias al uso de blockchain."/>
    <s v="No abordado específicamente en contexto universitario o académico."/>
    <s v="Se usó red blockchain sin minería con criptografía RSA y curva elíptica; aborda seguridad, anonimato (claves privadas) y verificación (registro público y contratos inteligentes)."/>
    <s v="Usa autenticación biométrica en cabinas de votación físicas; combina identificación fuerte con anonimato mediante claves privadas."/>
    <s v="Verificación por contratos inteligentes y registro inmutable; permite trazabilidad pública y auditoría sin autoridad central."/>
    <s v="Implementación conceptual; sin pruebas reales descritas"/>
    <s v="Teórico/Conceptual"/>
    <s v="2024"/>
    <x v="2"/>
  </r>
  <r>
    <x v="0"/>
    <s v="Implementation of an E-voting Prototype using Ethereum Blockchain in Ganache Network"/>
    <s v="Yasser Asrul Ahmad, Teddy Surya Gunawan, Muhammad Fadhil Shaharuddin, Fatchul Arifin"/>
    <s v="El sistema basado en blockchain garantiza descentralización, verificación y transparencia mediante smart contracts, en contraste con sistemas tradicionales que dependen de terceros y pueden ser manipulados."/>
    <s v="No abordado explícitamente en contextos académicos reales; el sistema fue implementado en un entorno de prueba local (Ganache) sin validación en escenarios universitarios."/>
    <s v="Se utilizó Ethereum sobre Ganache con contratos inteligentes desarrollados en Solidity, empleando el marco Truffle. La red es privada y local. Se abordan desafíos como la verificación y seguridad, pero sin implementación de anonimato fuerte."/>
    <s v="El sistema no implementa mecanismos de autenticación en el entorno de pruebas (Ganache), por lo que no se aborda el equilibrio entre identidad y anonimato."/>
    <s v="La verificación se realiza mediante la inspección directa de las transacciones en la blockchain local por parte del votante. No se describen métodos de auditoría adicionales."/>
    <s v="Sistema implementado; no se indica prueba en escenario real"/>
    <s v="Experimental/Simulado"/>
    <s v="2022"/>
    <x v="1"/>
  </r>
  <r>
    <x v="0"/>
    <s v="Implementation of Blockchain Technology in Custom E-Voting System"/>
    <s v="Muhamad Fahriza Novriansyah, Ruki Harwahyu, Riri Fitri Sari"/>
    <s v="Blockchain mejora transparencia (los votantes ven resultados), seguridad (datos inmutables, red distribuida) y confianza frente a sistemas tradicionales."/>
    <s v="No abordado en contexto universitario. Enfocado en elecciones generales en Indonesia."/>
    <s v="Usa Hyperledger Fabric y Composer; sistema distribuido validado en 3 fases (transacción, empaquetado, validación); aborda seguridad y verificación de datos."/>
    <s v="Autenticación por rol en el sistema; no se especifica claramente cómo equilibra identidad y anonimato."/>
    <s v="Verificación mediante bloques validados por peers y distribuido por orderer; proporciona integridad mediante consenso y ledger inmutable."/>
    <s v="No se aplicó aún en prueba real; es propuesta conceptual"/>
    <s v="Teórico/Conceptual"/>
    <s v="2023"/>
    <x v="1"/>
  </r>
  <r>
    <x v="0"/>
    <s v="Implementation of blockchain-based e-voting system"/>
    <s v="Sarvesh Tanwar, Neelam Gupta, Prashant Kumar, Yu-Chen Hu"/>
    <s v="Comparado con sistemas tradicionales, mejora en transparencia, anonimato y seguridad mediante Ethereum y contratos inteligentes."/>
    <s v="No abordado directamente en contextos académicos o universitarios."/>
    <s v="Ethereum (pública), uso de contratos inteligentes y DApp. Aborda seguridad mediante descentralización y ledger inmutable."/>
    <s v="Autenticación mediante credenciales en monedero digital; mantiene anonimato usando seudonimato en blockchain."/>
    <s v="Auditoría mediante registro inmutable y seguimiento en tiempo real en DApp; verificación de transacciones mediante consenso."/>
    <s v="Validado en entorno simulado; no se reportan pruebas reales."/>
    <s v="Experimental/Simulado"/>
    <s v="2024"/>
    <x v="0"/>
  </r>
  <r>
    <x v="0"/>
    <s v="Implementation of Highly Secured Electronic Voting System using BlockChain Enabled Technologies"/>
    <s v="Narni V V S Srinivasa Rao, B. Swapna, Mylapalli Ramesh, Jarabala Ranga, Jnaneshwar Pai Maroor, Suresh Talwar"/>
    <s v="Blockchain ofrece mayor confianza y transparencia respecto a sistemas tradicionales, al eliminar necesidad de una autoridad central."/>
    <s v="Prototipo probado en contexto estudiantil; uso de Arduino, pubNub y verificación con huella digital."/>
    <s v="Blockchain pública, criptografía RSA y Merkel Root Algorithm. Seguridad y descentralización reforzadas mediante umbral de cifrado."/>
    <s v="Autenticación biométrica con huella digital y claves únicas. Equilibrio entre identidad y anonimato mediante cifrado de clave pública."/>
    <s v="Verificación mediante claves públicas/privadas y contrato inteligente como tablero público confiable."/>
    <s v="No se reportan pruebas en escenarios reales; enfoque conceptual y técnico."/>
    <s v="Teórico/Conceptual"/>
    <s v="2024"/>
    <x v="1"/>
  </r>
  <r>
    <x v="0"/>
    <s v="IMPLEMENTING A SECURED OFFLINE BLOCKCHAIN BASED ELECTRONIC VOTING SYSTEM"/>
    <s v="Apeh Jonathan Apeh, Charles K. Ayo, Ayodele Adebiyi"/>
    <s v="Mejora sobre sistemas tradicionales al permitir votación segura sin conexión; protege contra fallas de conectividad y ataques."/>
    <s v="No se menciona aplicación en universidades; centrado en contexto nacional (Nigeria)."/>
    <s v="Blockchain con posibilidad de operar offline; uso de contratos inteligentes, Merkle tree y descentralización para seguridad."/>
    <s v="No se detalla explícitamente autenticación de votantes; se asume autenticación local previa a la carga en red."/>
    <s v="Auditoría posible mediante trazabilidad y transparencia en blockchain; integridad asegurada por estructura de Merkle."/>
    <s v="Validación conceptual; sin pruebas reales reportadas."/>
    <s v="Teórico/Conceptual"/>
    <s v="2022"/>
    <x v="0"/>
  </r>
  <r>
    <x v="0"/>
    <s v="Improving the End-to-End Protection in E-Voting Using BVM—Blockchain-Based E-Voting Mechanism"/>
    <s v="Sweta Gupta, Kamlesh Kumar Gupta, Piyush Kumar Shukla"/>
    <s v="Mayor equidad, transparencia, seguridad, anonimato y resistencia a manipulaciones respecto a sistemas electrónicos tradicionales."/>
    <s v="No se menciona aplicación directa en contextos universitarios."/>
    <s v="Blockchain con contratos inteligentes, mecanismo BVM, SHA-512, claves públicas y ZKP. Uso de blockchain permissioned."/>
    <s v="Verificación de identidad y anonimato mediante ZKP y claves públicas. Separación entre autenticación y votación."/>
    <s v="Verificación individual y universal, contrato inteligente para garantizar resultados; uso de ZKP y hashing."/>
    <s v="Incluye análisis de rendimiento y simulaciones; no pruebas en escenarios reales."/>
    <s v="Experimental/Simulado"/>
    <s v="2025"/>
    <x v="0"/>
  </r>
  <r>
    <x v="0"/>
    <s v="Integrating Aadhaar Cards and Blockchain Technology with Smart Contracts to Enable Security in Online Voting"/>
    <s v="Ashmit Mishra, Shivam Singh, Mohammad Adnan Ansari, Rajendra Kumar Dwivedi"/>
    <s v="Soluciona vulnerabilidades de sistemas tradicionales usando criptografía, blockchain y contratos inteligentes para seguridad y anonimato."/>
    <s v="No se reporta aplicación específica en contextos académicos o universitarios."/>
    <s v="Blockchain, contratos inteligentes, autenticación mediante Aadhaar y cifrado AES/SHA-256; uso de chameleon hash para integridad."/>
    <s v="Autenticación mediante OTP, huella digital y Aadhaar; asegura privacidad con tokens y criptografía asimétrica."/>
    <s v="Verificación con contratos inteligentes y hash verificable por el votante mediante funciones hash camaleón."/>
    <s v="No se menciona evaluación en escenarios reales."/>
    <s v="Teórico/Conceptual"/>
    <s v="2024"/>
    <x v="1"/>
  </r>
  <r>
    <x v="0"/>
    <s v="Integrating Blockchain and Facial Recognition for a Decentralized and Tamper-Proof Voting System"/>
    <s v="Sahil Chintan Pancholi, Aditya Nakadi, Srikar Narayana Chinta, Rejo Mathew"/>
    <s v="Comparado con sistemas tradicionales, el sistema propuesto mejora la transparencia y seguridad gracias al uso de blockchain y reconocimiento facial. Se argumenta que la confianza aumenta mediante la inmutabilidad y verificación en tiempo real."/>
    <s v="No se reportan implementaciones en contextos académicos/universitarios. Solo se menciona validación en entornos simulados."/>
    <s v="Ethereum (blockchain pública), smart contracts, MetaMask, Ganache, Truffle. Se abordan seguridad y anonimato con ledger inmutable y verificación biométrica."/>
    <s v="Autenticación basada en reconocimiento facial con algoritmos de deep learning. Garantiza que solo votantes válidos participen, equilibrando identidad y anonimato."/>
    <s v="Se menciona verificación en tiempo real, transparencia en el conteo de votos y uso de contratos inteligentes como mecanismos de auditoría."/>
    <s v="Validado en ambientes simulados; resultados positivos en seguridad y escalabilidad."/>
    <s v="Experimental/Simulado"/>
    <s v="2024"/>
    <x v="1"/>
  </r>
  <r>
    <x v="0"/>
    <s v="Integrity Assured Digital Voting System by using Blockchain as the Technology"/>
    <s v="H. Jayasooriya, N. Kuruwitaarachchi, D. Bandara, S. Kahandawala, N. Hemachandra"/>
    <s v="El sistema propuesto mejora la transparencia y reduce el riesgo de manipulación frente a sistemas tradicionales, eliminando puntos únicos de falla."/>
    <s v="No se menciona aplicación en contextos académicos. Solo se propone para elecciones pequeñas o medianas."/>
    <s v="Ethereum, smart contracts, Web3.js, Ganache, Node.js. Se aborda seguridad con encriptación, blockchain descentralizada y control de elegibilidad."/>
    <s v="Registro con wallet, validación a través de bases de datos administrativas. No se detalla balance explícito entre identidad y anonimato."/>
    <s v="Auditoría posible mediante contratos inteligentes y transparencia vía blockchain. Se entrega recibo de confirmación al votante."/>
    <s v="No se reporta validación en pruebas reales; se propone para futuras fases de escalado."/>
    <s v="Teórico/Conceptual"/>
    <s v="2022"/>
    <x v="1"/>
  </r>
  <r>
    <x v="0"/>
    <s v="Intelligent Gesture-Enhanced Blockchain Voting: A New Era of Secure and Accessible E-Voting"/>
    <s v="Wisam Ali Mahmood, Jumana Waleed, Ayad R. Abbas, Haya Alaskar, May Altulyan, Abir Jaafar Hussain"/>
    <s v="El sistema combina reconocimiento de gestos y blockchain para mayor seguridad y accesibilidad, mejorando respecto a los métodos tradicionales."/>
    <s v="No se menciona aplicación en contextos académicos. Evaluado en simulaciones con usuarios de distintos grupos etarios."/>
    <s v="Blockchain pública, técnicas de reconocimiento con Dlib y CVzone, smart contracts. Se abordan desafíos de accesibilidad, privacidad y verificación."/>
    <s v="Autenticación con gestos faciales (cejas, nariz) y huellas. Alternativas a biometría tradicional para usuarios con discapacidades."/>
    <s v="Auditoría con blockchain y registro inmutable. Enfoque en trazabilidad y reducción de errores."/>
    <s v="Simulaciones muestran tiempos y precisión. No hay despliegue en escenarios reales."/>
    <s v="Experimental/Simulado"/>
    <s v="2024"/>
    <x v="0"/>
  </r>
  <r>
    <x v="0"/>
    <s v="Intelligent Online Voting System for Twenty-First Century and Smart Cities 5.0: An Empirical Approach through Blockchain with ML Techniques"/>
    <s v="Rohit Rastogi, Priyanshu Arora, Luv Dhamija, Rajat Shrivastava"/>
    <s v="El sistema busca solucionar problemas como ataques DDoS y manipulación de votos con blockchain y ML, ofreciendo mayor transparencia y seguridad que los sistemas tradicionales."/>
    <s v="No reporta implementación en universidades, pero fue probado con un grupo pequeño de usuarios. Se recomienda evaluación futura en contextos a gran escala."/>
    <s v="Ethereum, smart contracts, ML (FaceNet, Haar Cascade), almacenamiento en blockchain. Aborda anonimato con técnicas como firma de anillo."/>
    <s v="Autenticación con verificación de documentos y reconocimiento facial mediante ML. Se asegura la privacidad del votante."/>
    <s v="Verificación post-elección mediante técnicas criptográficas y prueba de conteo. Blockchain asegura trazabilidad y no alteración."/>
    <s v="Menciona posibilidad de escalado pero no reporta pruebas reales."/>
    <s v="Teórico/Conceptual"/>
    <s v="2023"/>
    <x v="1"/>
  </r>
  <r>
    <x v="0"/>
    <s v="Iraqi E-Voting System Based on Smart Contract Using Private Blockchain Technology"/>
    <s v="Maral Hassan Jumaa, Ahmed Chalak Shakir"/>
    <s v="Ofrece mayor transparencia, seguridad y anonimato frente a métodos tradicionales. Enfocado en el contexto electoral iraquí."/>
    <s v="No reporta aplicación universitaria. Enfocado en el sistema electoral nacional iraquí."/>
    <s v="Blockchain privada, smart contracts, ECC, QR Code, reconocimiento facial y huellas. Asegura integridad, anonimato y elegibilidad."/>
    <s v="Multifactor: QR Code, contraseña, biometría (rostro y huella). Garantiza autenticidad y privacidad del votante."/>
    <s v="Auditoría mediante hash SHA-256, contratos inteligentes y encriptación ECC. Alta seguridad en registros."/>
    <s v="Sistema probado mediante simulación; validación teórica y práctica en entorno móvil."/>
    <s v="Experimental/Simulado"/>
    <s v="2022"/>
    <x v="0"/>
  </r>
  <r>
    <x v="0"/>
    <s v="Iraqi Paradigm E-Voting System Based on Hyperledger Fabric Blockchain Platform"/>
    <s v="Shatha H. Saeed, Suha M. Hadi, Ali H. Hamad"/>
    <s v="Compara sistemas tradicionales, electrónicos y basados en blockchain destacando que estos últimos mejoran la transparencia y reducen el fraude al ser inmutables y auditables."/>
    <s v="Aplicado al contexto electoral iraquí; no universitario. Resultados no comparados con otras aplicaciones similares."/>
    <s v="Usa Hyperledger Fabric (blockchain permissioned), aborda retos de seguridad, privacidad, trazabilidad y verificación mediante consenso y red distribuida."/>
    <s v="Autenticación mediante dispositivos de verificación biométrica y tarjetas con datos biométricos, equilibrando anonimato e identidad con tokens únicos."/>
    <s v="Incluye verificación punto a punto mediante consenso y validación de bloques; votos son trazables sin ser alterables."/>
    <s v="Evaluación experimental del rendimiento (latencia y throughput), no validación real."/>
    <s v="Experimental/Simulado"/>
    <s v="2022"/>
    <x v="0"/>
  </r>
  <r>
    <x v="1"/>
    <s v="LegitVote: A Blockchain-Based System to Facilitate E-Voting Process"/>
    <s v="Oscar Ikundi, Kingsley C. Nwosu, Musbah Abdulgader"/>
    <s v="Plantea mejoras sobre centralización de autoridad en e-voting tradicional; blockchain aporta confianza, descentralización y seguridad."/>
    <s v="No aborda contextos académicos directamente."/>
    <s v="Uso de smart contracts y diversas arquitecturas (descentralizadas, centralizadas); enfoque en privacidad y verificación."/>
    <s v="Autenticación mediante claves públicas, tokens y firmas digitales; preserva el anonimato mediante ring signatures."/>
    <s v="Propone auditoría mediante estructuras como Public Bulletin Board; énfasis en trazabilidad."/>
    <s v="No se reportan pruebas del sistema en entornos reales."/>
    <s v="Teórico/Conceptual"/>
    <s v="2022"/>
    <x v="1"/>
  </r>
  <r>
    <x v="0"/>
    <s v="Leveraging blockchain for robust and transparent E-voting systems"/>
    <s v="Fatima Abo-Akleek, Moad Mowafia, Eyad S. Taqieddin, Ahmed S. Shatnawi"/>
    <s v="Describe cómo blockchain mejora la seguridad, transparencia y confiabilidad frente a sistemas centralizados y electrónicos tradicionales."/>
    <s v="No aborda aplicaciones en contextos académicos o universitarios."/>
    <s v="Implementa arquitectura distribuida con servidores intermedios y bloques validados por nodos. Se utiliza una red blockchain distribuida con algoritmos de encriptación, firmas digitales y técnicas de balanceo de carga."/>
    <s v="Autenticación mediante credenciales y mecanismos de doble factor; mantiene equilibrio entre anonimato e identidad con claves públicas/privadas."/>
    <s v="Utiliza firmas digitales, hash SHA-256, ECDSA y validación de bloques como método de auditoría distribuida."/>
    <s v="Simulaciones muestran diferencias en tiempos de ejecución; sin prueba en entorno real."/>
    <s v="Experimental/Simulado"/>
    <s v="2025"/>
    <x v="0"/>
  </r>
  <r>
    <x v="0"/>
    <s v="Leveraging Secured E-Voting Using Decentralized Blockchain Technology"/>
    <s v="Anushka Chaubey, Anubhav Kumar, Vikalp Pandey, Bharat Bhushan, Priyambada Purohit"/>
    <s v="Argumenta que blockchain supera deficiencias de e-voting tradicional, garantizando integridad, descentralización y resistencia a fallos."/>
    <s v="No aborda aplicaciones académicas o universitarias."/>
    <s v="Uso de blockchain público (Ethereum), contratos inteligentes, cifrado asimétrico y ECDSA. Propone estructuras de bloques y validación distribuida."/>
    <s v="Utiliza autenticación con claves públicas/privadas y firmas digitales ECDSA para anonimato con verificación de identidad."/>
    <s v="Valida cada transacción mediante hash, firmas digitales, y consenso. Cada voto es auditable y se verifica con múltiples confirmaciones."/>
    <s v="No se reportan validaciones experimentales en escenarios reales."/>
    <s v="Teórico/Conceptual"/>
    <s v="2023"/>
    <x v="2"/>
  </r>
  <r>
    <x v="0"/>
    <s v="Mauvote: A Novel Mobile Electronic Voting System Using Blockchain"/>
    <s v="Junaid Bin Asad Edoo, Roopesh Kevin Sungkur, Jorge Marx Gómez, Hauke Precht, Skady Rudolph"/>
    <s v="El sistema Mauvote busca mejorar transparencia y seguridad frente a métodos tradicionales al descentralizar el proceso y registrar transacciones inmutables."/>
    <s v="No se indica aplicación en contextos académicos/universitarios."/>
    <s v="Utiliza arquitectura distribuida con smart contracts, OTP, biometría móvil y tokens NFT para reforzar la seguridad."/>
    <s v="Emplea autenticación biométrica y OTP, equilibrando identidad y privacidad."/>
    <s v="Auditoría basada en blockchain, smart contracts y registro de transacciones inmutables; cada voto queda trazado."/>
    <s v="Presentación de prototipo como prueba de concepto; sin validación empírica formal."/>
    <s v="Teórico/Conceptual"/>
    <s v="2024"/>
    <x v="1"/>
  </r>
  <r>
    <x v="0"/>
    <s v="MAXIMIZING THE USE OF BLOCK PAYLOAD IN BLOCKCHAIN-BASED E-VOTING"/>
    <s v="Andi, Gede Putra Kusuma"/>
    <s v="Compara sistemas tradicionales y electrónicos versus blockchain destacando eficiencia, unicidad y seguridad en la validación de votos."/>
    <s v="No aborda contexto académico o universitario."/>
    <s v="Optimiza uso de bloques en blockchain sin cambiar su tamaño, proponiendo validaciones eficientes. Utiliza validación de unicidad y smart contracts."/>
    <s v="Verificación con claves públicas y privadas, y biometría (huella digital)."/>
    <s v="Auditoría mediante trazabilidad de transacciones y validación por consenso; evita votos múltiples."/>
    <s v="Resultados experimentales sobre validación de rendimiento y unicidad, sin prueba en producción."/>
    <s v="Experimental/Simulado"/>
    <s v="2023"/>
    <x v="0"/>
  </r>
  <r>
    <x v="0"/>
    <s v="MBCSD-IoT: A Multi-Level Blockchain-Assisted SDN-Based IoT Architecture for Secured E-Voting System"/>
    <s v="Ngangbam Indrason, Wanbanker Khongbuh, Kalyan Baital, Goutam Saha"/>
    <s v="Proporciona mayor seguridad y transparencia en comparación con los sistemas tradicionales al utilizar blockchain, SDN e IoT en una arquitectura multicapa."/>
    <s v="No abordado."/>
    <s v="Utiliza una arquitectura de red definida por software (SDN) e IoT con blockchain privada. Se enfoca en prevenir ataques como el Sybil y asegurar integridad."/>
    <s v="No abordado."/>
    <s v="Incluye técnicas criptográficas para asegurar integridad de votos y trazabilidad, pero no se detallan mecanismos de auditoría específicos."/>
    <s v="Probado en testbed, evaluando rendimiento (latencia, pérdida de paquetes, throughput)."/>
    <s v="Experimental/Simulado"/>
    <s v="2025"/>
    <x v="0"/>
  </r>
  <r>
    <x v="0"/>
    <s v="Multi party confidential verifiable electronic voting scheme based on blockchain"/>
    <s v="Xusheng Wang, Tao Feng, Chunyan Liu, Junli Fang"/>
    <s v="Aborda problemas de seguridad y confianza mediante verificación pública y confidencialidad multiparte en comparación con sistemas tradicionales."/>
    <s v="No abordado."/>
    <s v="Usa blockchain pública con contratos inteligentes y algoritmos criptográficos (por ejemplo, firma ciega, homomórfica) para proteger privacidad y verificación."/>
    <s v="Integra firmas digitales y mecanismos de identidad criptográfica sin comprometer anonimato."/>
    <s v="Utiliza pruebas de conocimiento cero y verificabilidad pública para garantizar la integridad."/>
    <s v="Pruebas de rendimiento y análisis de seguridad, sin validación en entornos reales."/>
    <s v="Experimental/Simulado"/>
    <s v="2024"/>
    <x v="0"/>
  </r>
  <r>
    <x v="0"/>
    <s v="Neural-Based Secured Decentralized E Voting Framework using Blur Image Broadcasting"/>
    <s v="Samayamanthula Venkata Chinnaiah Gupta, Kodati Satya Prasad"/>
    <s v="Ofrece seguridad descentralizada e integridad de votos mediante blockchain y redes neuronales, mejorando transparencia frente a sistemas previos."/>
    <s v="No abordado."/>
    <s v="Blockchain privada combinada con broadcasting de imágenes difusas y modelos neuronales para anonimato y cifrado visual."/>
    <s v="No abordado explícitamente."/>
    <s v="Utiliza auditoría visual mediante reconstrucción de imágenes para validación de votos."/>
    <s v="Pruebas experimentales: tiempos de respuesta, uso de recursos, validación de seguridad."/>
    <s v="Experimental/Simulado"/>
    <s v="2024"/>
    <x v="0"/>
  </r>
  <r>
    <x v="0"/>
    <s v="New Blockchain-Based Publicly Traceable Self-Tallying Voting Protocol"/>
    <s v="Meixia Miao, Lin Tang, Jiawei Li, Xuefeng Zhang"/>
    <s v="Supera a sistemas tradicionales en trazabilidad pública, auto-recuento, privacidad temporal y puntuación flexible."/>
    <s v="No aborda implementación en contextos académicos."/>
    <s v="Protocolos de auto-recuento, firma de anillo trazable, prueba de conocimiento cero y puzzles de tiempo homomórficos en blockchain pública."/>
    <s v="Registros con autoridad de elección; anonimato garantizado por firmas de anillo trazables."/>
    <s v="Verificación pública y trazabilidad con mecanismos criptográficos y pruebas no interactivas."/>
    <s v="Análisis de rendimiento y seguridad; no probado en escenarios reales."/>
    <s v="Experimental/Simulado"/>
    <s v="2024"/>
    <x v="0"/>
  </r>
  <r>
    <x v="0"/>
    <s v="Next-Gen Voting: A Blockchain-Based e-Voting System for Fast and Secure Digital Elections"/>
    <s v="Shukur H. Shakir, Alharith A. Abdullah"/>
    <s v="Integra blockchain con biometría para reforzar seguridad, transparencia e inmutabilidad frente a sistemas tradicionales."/>
    <s v="No aborda aplicaciones en contexto académico."/>
    <s v="Blockchain pública con prueba de trabajo, autenticación biométrica, cifrado asimétrico y firmas digitales."/>
    <s v="Usa autenticación biométrica (huella, rostro) para verificar identidad, conservando anonimato mediante cifrado."/>
    <s v="Trazabilidad mediante blockchain y verificación por firma digital; auditoría limitada."/>
    <s v="Pruebas experimentales sobre eficiencia, validación y escalabilidad del sistema."/>
    <s v="Experimental/Simulado"/>
    <s v="2024"/>
    <x v="1"/>
  </r>
  <r>
    <x v="0"/>
    <s v="On the Implementation of a Blockchain-Assisted Academic Council Electronic Vote System"/>
    <s v="João Alves, António Pinto"/>
    <s v="Compara sistemas tradicionales de voto nominal en consejos académicos con sistema basado en blockchain, destacando mejoras en integridad y confiabilidad en escenarios remotos."/>
    <s v="Sí. Aplicación real en consejos académicos portugueses. Evalúan prototipo en reuniones reales con resultados positivos."/>
    <s v="Implementado sobre Hyperledger Fabric (permissioned). Usa funciones hash seguras y smart contracts. Se abordan integridad, confidencialidad y trazabilidad, pero no anonimato."/>
    <s v="No se requiere anonimato en el caso de votación nominal. Se garantiza autenticación a través de usuarios registrados."/>
    <s v="Verificación mediante hash cifrado de votos y almacenamiento en blockchain. Se valida integridad con análisis de seguridad."/>
    <s v="Validado mediante pruebas de laboratorio y prototipado, pero no en escenarios de votación a gran escala."/>
    <s v="Experimental/Simulado"/>
    <s v="2023"/>
    <x v="0"/>
  </r>
  <r>
    <x v="0"/>
    <s v="Online voting management system based on Blockchain"/>
    <s v="Eva Chovancová, Martin Chovanec, Norbert Ádám, Ján Hurtuk"/>
    <s v="Se argumenta que blockchain mejora la seguridad, transparencia y resistencia frente a manipulación en comparación con sistemas tradicionales."/>
    <s v="No se especifican implementaciones en contextos académicos o universitarios."/>
    <s v="Sistema implementado con Ethereum, smart contracts en Solidity, Truffle y Ganache. Usa MetaMask y Spring Boot. Aborda privacidad, anonimato opcional, y resistencia a fallos."/>
    <s v="Requiere vinculación con cuenta MetaMask y autenticación en base de datos. Se asocian votos a ID de usuario, lo cual afecta el anonimato."/>
    <s v="Se permite a administradores recuperar detalles del voto mediante ID del usuario. Auditoría parcial por eventos registrados en blockchain."/>
    <s v="Información insuficiente sobre validaciones en escenarios reales."/>
    <s v="Teórico/Conceptual"/>
    <s v="2023"/>
    <x v="1"/>
  </r>
  <r>
    <x v="0"/>
    <s v="Optimization of Blockchain Based E-voting"/>
    <s v="Shrinivas Khedkar, Kushal Mahajan, Mahesh Shirole"/>
    <s v="Propone reemplazar PoW por PoA para optimizar tiempos de votación, autenticación y verificación, destacando mejoras en transparencia y velocidad frente a sistemas tradicionales."/>
    <s v="No abordado explícitamente en contexto académico/universitario."/>
    <s v="Utiliza blockchain Ethereum con algoritmo PoA. Se aborda autenticación con OTP, y se destaca reducción en tiempo de verificación/minado."/>
    <s v="Se emplea autenticación por OTP. Se menciona seguridad mejorada, pero no se profundiza en equilibrio entre identidad y anonimato."/>
    <s v="Verificación mediante contratos inteligentes y nodos de autoridad. No se detallan mecanismos de auditoría más allá del consenso PoA."/>
    <s v="Incluye pruebas comparativas de rendimiento, pero no escenarios del mundo real."/>
    <s v="Experimental/Simulado"/>
    <s v="2023"/>
    <x v="1"/>
  </r>
  <r>
    <x v="0"/>
    <s v="Optimizing Gas Fees for Cost-Effective E-voting Smart Contracts on the Ethereum Blockchain"/>
    <s v="B. Deelaka Perera, M. P. S. Randunu, N. S. Wellappuli Arachchige, Lakmal Rupasinghe, M. K. N. T., Chethana Liyanapathirana"/>
    <s v="Se destaca la mejora en eficiencia y costo frente a contratos tradicionales gracias a la optimización de gas en Ethereum, promoviendo mayor confianza y viabilidad."/>
    <s v="No se presentan aplicaciones en contextos académicos o universitarios."/>
    <s v="Usa Ethereum y contratos en Solidity. Técnicas de optimización incluyen empaquetamiento de variables, reducción de operaciones y ubicación eficiente de datos. Seguridad y privacidad se mantienen."/>
    <s v="No abordado directamente."/>
    <s v="Se apoya en verificación automática por contratos inteligentes; no se discuten mecanismos de auditoría externa."/>
    <s v="Se hicieron pruebas de rendimiento en entorno controlado, pero no pruebas de campo reales."/>
    <s v="Experimental/Simulado"/>
    <s v="2023"/>
    <x v="1"/>
  </r>
  <r>
    <x v="0"/>
    <s v="Organization of a Digital Voting System Based on Blockchain Technology for the Faculty Council"/>
    <s v="Mirko Köhler, Miljenko Švarcmajer, Ivica Lukić, Tomislav Stipanić"/>
    <s v="Se afirma que el sistema basado en blockchain mejora la seguridad, trazabilidad y confianza frente al sistema por correo electrónico."/>
    <s v="Describe una propuesta aplicada al Consejo de Facultad de FERIT en Croacia. Sustituye votación por correo con sistema digital basado en blockchain."/>
    <s v="Describe uso de blockchain distribuido con firmas digitales. No se especifica tipo de red ni mecanismos técnicos detallados."/>
    <s v="No abordado directamente."/>
    <s v="Se menciona trazabilidad como ventaja, pero no se describen mecanismos específicos de verificación o auditoría."/>
    <s v="No se documentan pruebas en escenarios reales, solo una propuesta conceptual."/>
    <s v="Teórico/Conceptual"/>
    <s v="2023"/>
    <x v="1"/>
  </r>
  <r>
    <x v="0"/>
    <s v="Paillier Cryptosystem Based ChainNode for Secure Electronic Voting"/>
    <s v="Buhari Ugbede Umar, Olayemi Mikail Olaniyi, Daniel Oluwaseun Olajide, Eustace Manayi Dogo"/>
    <s v="El sistema busca superar problemas de privacidad de blockchain tradicionales usando cifrado homomórfico (Paillier) para mejorar transparencia, integridad y seguridad."/>
    <s v="No se menciona aplicación en contexto académico o universitario."/>
    <s v="Sistema con nodo open-source blockchain y cifrado Paillier; preserva privacidad sin sacrificar la posibilidad de cómputo sobre datos cifrados."/>
    <s v="Se menciona autenticación como requisito de los sistemas de votación, pero no se especifica método implementado."/>
    <s v="Integridad y auditabilidad garantizadas por la inmutabilidad de blockchain y el cifrado de extremo a extremo."/>
    <s v="Simulación con hasta 10 mil votos; no pruebas en elecciones reales."/>
    <s v="Experimental/Simulado"/>
    <s v="2022"/>
    <x v="0"/>
  </r>
  <r>
    <x v="0"/>
    <s v="Permissioned Blockchain Voting System using Hyperledger Fabric"/>
    <s v="Shantanu Vidwans, Aditya Verma, Amogh Deshpande, Sushila Palwe, Pratiksha Thakur"/>
    <s v="El sistema basado en Hyperledger Fabric supera a los sistemas tradicionales en seguridad, transparencia e integridad, evitando problemas como el doble voto, manipulación y fallos en EVMs."/>
    <s v="No se reporta aplicación en contextos académicos o universitarios."/>
    <s v="Usa Hyperledger Fabric v2.2.3 (permissioned); implementa chaincode con Node.js; aborda desafíos con Identity Mixer, blind signatures y esquemas de secret sharing."/>
    <s v="Se emplea Identity Mixer e infraestructura de claves públicas (PKI) con certificados X.509 para autenticar votantes; permite votar múltiples veces, pero solo se cuenta el último voto."/>
    <s v="La verificación se realiza mediante política de endoso en smart contracts y canales para aislar transacciones."/>
    <s v="Pruebas en entorno simulado; no en escenarios del mundo real."/>
    <s v="Experimental/Simulado"/>
    <s v="2022"/>
    <x v="1"/>
  </r>
  <r>
    <x v="0"/>
    <s v="PIWS: Private Intersection Weighted Sum Protocol for Privacy-Preserving Score-Based Voting With Perfect Ballot Secrecy"/>
    <s v="Siqi Lu, Zhaoxuan Li, Xuyang Miao, Qingdi Han, Jianhua Zheng"/>
    <s v="El protocolo garantiza privacidad y confidencialidad perfectas, con seguridad criptográfica avanzada, mejorando la confianza en escenarios sensibles."/>
    <s v="No se menciona aplicación en contexto académico o universitario."/>
    <s v="Protocolo criptográfico sin blockchain explícita, basado en intersección privada y sumas ponderadas; modelo ligero y eficiente."/>
    <s v="No usa autenticación tradicional; los datos se procesan cifrados, evitando necesidad de identificar al votante."/>
    <s v="Protocolo auditado criptográficamente, con verificación formal mediante Tamarin y pruebas de seguridad bajo supuestos estándar."/>
    <s v="Validación formal y análisis de eficiencia; no pruebas de campo."/>
    <s v="Experimental/Simulado"/>
    <s v="2023"/>
    <x v="0"/>
  </r>
  <r>
    <x v="0"/>
    <s v="Power Ballot: Exploiting Blockchain Technology"/>
    <s v="Vijaya Pinjarkar, Umesh Pinjarkar, Harsh Bhor, Amit Jain"/>
    <s v="Resalta ventajas sobre los sistemas tradicionales: seguridad, anonimato, transparencia y resistencia a fraude electoral."/>
    <s v="No se menciona aplicación en contexto académico o universitario."/>
    <s v="Utiliza blockchain público, arquitectura descentralizada, sin especificar plataforma concreta; emplea contratos inteligentes y cifrado."/>
    <s v="Menciona anonimato y seguridad, pero no detalla el método de autenticación."/>
    <s v="Auditoría mediante registro inmutable y auditable en blockchain; cada voto es verificable."/>
    <s v="Propuesta conceptual; no hay evidencia de pruebas reales."/>
    <s v="Teórico/Conceptual"/>
    <s v="2024"/>
    <x v="1"/>
  </r>
  <r>
    <x v="0"/>
    <s v="Preserving Transparency and Integrity of Elections Utilising Blockchain Technology"/>
    <s v="Abdallah Al-Zoubi, Mamoun Aldmour, Rakan Aldmour"/>
    <s v="Propone blockchain (Ethereum) como solución segura, transparente e inmutable frente a sistemas digitales tradicionales."/>
    <s v="Se reporta piloto en Jordania con observadores y representantes supervisando el proceso."/>
    <s v="Usa Ethereum con contratos inteligentes; destaca su transparencia, consistencia y descentralización."/>
    <s v="Se menciona uso de identificación en línea cifrada con claves personales, pero sin mayores detalles."/>
    <s v="Verificación mediante visibilidad pública del libro mayor y participación de observadores humanos."/>
    <s v="Estudio teórico; no pruebas empíricas documentadas."/>
    <s v="Teórico/Conceptual"/>
    <s v="2022"/>
    <x v="0"/>
  </r>
  <r>
    <x v="0"/>
    <s v="Preventing Double Spending Attacks through Crow Search Algorithm to Enhance E-Voting System Security"/>
    <s v="S. Muthulakshmi, A. Kannammal"/>
    <s v="Compara brevemente sistemas tradicionales y electrónicos con blockchain destacando problemas de escalabilidad y energía en blockchain; propone DAG (IOTA) como alternativa más eficiente."/>
    <s v="No abordado"/>
    <s v="Usa IOTA (DAG) en lugar de blockchain tradicional. Aborda la seguridad y escalabilidad con el algoritmo Crow Search para mitigar ataques de doble gasto."/>
    <s v="Autenticación con Aadhar, ID de votante y huella dactilar en una app móvil."/>
    <s v="No se describen métodos específicos de auditoría; se enfoca en prevención de ataques (double spending)."/>
    <s v="No se reportan pruebas reales, solo simulaciones teóricas."/>
    <s v="Experimental/Simulado"/>
    <s v="2024"/>
    <x v="0"/>
  </r>
  <r>
    <x v="0"/>
    <s v="Privacy-Preserving E-Voting System Supporting Score Voting Using Blockchain"/>
    <s v="A. Alshehri, M. Baza, G. Srivastava, W. Rajeh, M. Alrowaily, M. Almusali"/>
    <s v="Describe que blockchain mejora seguridad y descentralización frente a modelos tradicionales; permite elecciones sin terceros y resistencia a manipulación."/>
    <s v="No aborda casos académicos específicos; pruebas en escenarios simulados."/>
    <s v="Usa Ethereum, contratos inteligentes y técnicas como ZKP, ElGamal, dual-ZKP y pruebas de pertenencia para privacidad y validez de score-voting."/>
    <s v="Usa pruebas de conocimiento cero y cifrado ElGamal para mantener privacidad y anonimato mientras verifica autenticidad del rango del voto."/>
    <s v="Método descentralizado de conteo con auto-verificación. Los resultados se obtienen colaborativamente sin revelar información individual."/>
    <s v="Se menciona eficiencia para aplicaciones reales, sin detalle de pruebas reales."/>
    <s v="Teórico/Conceptual"/>
    <s v="2023"/>
    <x v="0"/>
  </r>
  <r>
    <x v="0"/>
    <s v="Private and Secure Blockchain-Based Mechanism for an Online Voting System"/>
    <s v="S. Durga, E. Daniel, S. Seetha, S. Deepakanmani"/>
    <s v="Comparación con EVM/VVPAT tradicionales en India; destaca ventajas de blockchain en transparencia, trazabilidad y seguridad frente a fraudes."/>
    <s v="No abordado"/>
    <s v="Usa blockchain con contratos inteligentes, Ganache, Solidity, MetaMask. Cada voto es una transacción. Mejora seguridad con claves privadas y sin minería."/>
    <s v="Cada votante recibe clave privada única. Esta actúa como firma digital. Anonimato mediante dirección del votante."/>
    <s v="La inmutabilidad y rastreabilidad del blockchain permiten verificación pública. No se mencionan métodos específicos de auditoría."/>
    <s v="Información insuficiente"/>
    <s v="Teórico/Conceptual"/>
    <s v="2023"/>
    <x v="1"/>
  </r>
  <r>
    <x v="1"/>
    <s v="Proof of Stake Based Voting System Using Block Chain"/>
    <s v="Dr. R. Menaka, M. Gowthami, S. Hemalatha, B. Jeevananthan, R. Kaviyakeerthana, V. Manoj"/>
    <s v="Sistemas PoS con smart contracts ofrecen mejor escalabilidad, eficiencia energética y seguridad que modelos tradicionales."/>
    <s v="No se aplica en entornos académicos."/>
    <s v="Blockchain con algoritmo de consenso Proof-of-Stake; smart contracts; protege integridad y anonimato."/>
    <s v="Votantes validados con identificador único; tokens y balances garantizan seguridad y anonimato."/>
    <s v="Transacciones registradas inmutablemente; mecanismos de verificación con validadores y PoS."/>
    <s v="No se documentan pruebas a gran escala o en escenarios reales."/>
    <s v="Teórico/Conceptual"/>
    <s v="2024"/>
    <x v="1"/>
  </r>
  <r>
    <x v="0"/>
    <s v="Proposed Authentication Platform for E-Voting IoT System"/>
    <s v="Ahmed Salman Mohsen, Mohamed Ibrahim Shujaa, Ahmed Bahaaulddin A. Wahhab"/>
    <s v="Blockchain resuelve problemas de privacidad, integridad y verificación frente a sistemas tradicionales."/>
    <s v="No abordado"/>
    <s v="Usa Speck cipher (ligero) y Raspberry Pi para entornos con recursos limitados. Blockchain asegura integridad y resistencia a alteraciones."/>
    <s v="Autenticación por huella digital en punto IoT. El sistema evita votos duplicados y garantiza identidad única."/>
    <s v="No se detallan métodos explícitos de auditoría. Se destaca integridad de datos por estructura blockchain."/>
    <s v="No se presentan pruebas en escenarios reales."/>
    <s v="Teórico/Conceptual"/>
    <s v="2023"/>
    <x v="0"/>
  </r>
  <r>
    <x v="0"/>
    <s v="ProvotuMN: Decentralized, Mix-Net-based, and Receipt-free Voting System"/>
    <s v="C. Killer, M. Eck, B. Rodrigues, J. von der Assen, R. Staubli, B. Stiller"/>
    <s v="Contrasta blockchain pública (Ethereum) con ledger distribuido permisionado. Se privilegia privacidad, descentralización y resistencia a coacción."/>
    <s v="No aborda contextos académicos. Se enfoca en diseño y validación de arquitectura general para votaciones."/>
    <s v="Usa Distributed Ledger (PoA), ElGamal, Zero-Knowledge Proofs, MixNet, re-encryption, y claves distribuidas para privacidad y seguridad."/>
    <s v="Autenticación con claves criptográficas distribuidas y MixNet. Asegura receipt-freeness y resistencia a coacción."/>
    <s v="Sistema E2E verificable con NIZKP, pruebas de descifrado y re-encriptación públicas. Almacén inmutable de votos en ledger."/>
    <s v="Evaluación experimental indica escalabilidad para votaciones a gran escala. No pruebas en entornos reales documentadas."/>
    <s v="Teórico/Conceptual"/>
    <s v="2022"/>
    <x v="1"/>
  </r>
  <r>
    <x v="0"/>
    <s v="PSWS: A Private Support-Weighted Sum Protocol for Blockchain-Based E-Voting Systems"/>
    <s v="Chenyu Deng"/>
    <s v="Mejora la privacidad y evita el fraude mediante cifrado homomórfico y agregación de votos sin revelar información individual."/>
    <s v="No se menciona implementación en entornos académicos o universitarios."/>
    <s v="Utiliza cifrado homomórfico BGN, blockchain y un esquema de suma ponderada cifrada; aborda seguridad, privacidad y verificación mediante análisis formal."/>
    <s v="El sistema separa los servidores de cifrado y descifrado; la autenticación no se detalla explícitamente pero se asegura la privacidad del votante mediante criptografía."/>
    <s v="El protocolo garantiza verificación del recuento mediante agregación de datos cifrados y posterior descifrado por servidor confiable."/>
    <s v="Simulaciones computacionales para validar eficiencia; sin pruebas reales reportadas."/>
    <s v="Experimental/Simulado"/>
    <s v="2024"/>
    <x v="1"/>
  </r>
  <r>
    <x v="0"/>
    <s v="PUPVOTE: Blockchain-Based Voting System Using NEAR Protocol"/>
    <s v="Lloyd Mar J. Dela Torre, Renz Vincent M. Mengoy, Rowin Edward E. Quindoza, Nathalie Jane S. Tamondong, Orland D. Tubola"/>
    <s v="Comparado con sistemas tradicionales, mejora seguridad, transparencia y confianza mediante inmutabilidad, almacenamiento descentralizado y visibilidad de transacciones mediante exploradores blockchain."/>
    <s v="Sí, aplicado en elecciones estudiantiles en la Universidad Politécnica de Filipinas. Los resultados mostraron buena aceptación y cumplimiento con ISO 25010."/>
    <s v="Utiliza NEAR Protocol (Proof-of-Stake). Implementa smart contracts, sharding, y almacenamiento distribuido. Se asegura anonimato mediante claves únicas y OTP."/>
    <s v="Usa identificación única y contraseña de un solo uso (OTP). Balancea autenticación y anonimato sin registrar nombres reales."/>
    <s v="Validación de transacciones vía blockchain explorer y mecanismos automáticos de validación mediante contratos inteligentes."/>
    <s v="Validado en simulación universitaria con retroalimentación de usuarios."/>
    <s v="Experimental/Simulado"/>
    <s v="2022"/>
    <x v="1"/>
  </r>
  <r>
    <x v="0"/>
    <s v="PVPBC: Privacy and Verifiability Preserving E-Voting Based on Permissioned Blockchain"/>
    <s v="Muntadher Sallal, Ruairí de Fréin, Ali Malik"/>
    <s v="Combina privacidad y verificabilidad de forma simultánea, usando una red blockchain permisada y el protocolo Selene para generar confianza y transparencia."/>
    <s v="No aborda implementaciones específicas en contextos académicos o universitarios."/>
    <s v="Implementa una blockchain permisada, smart contracts, y el protocolo Selene con tracking numbers; aborda privacidad, anonimato y verificabilidad."/>
    <s v="Emplea autenticación con anonimato revocable a través de smart contracts y terceros de confianza; asegura equilibrio entre identidad y privacidad."/>
    <s v="Provee verificabilidad end-to-end (individual y universal) mediante Selene; permite que votantes verifiquen sus votos en el blockchain."/>
    <s v="Evaluaciones numéricas sobre latencia y escalabilidad, sin pruebas reales."/>
    <s v="Experimental/Simulado"/>
    <s v="2023"/>
    <x v="0"/>
  </r>
  <r>
    <x v="0"/>
    <s v="Reliable Block chain-Based Digital System of Voting"/>
    <s v="Dr. Aasheesh Raizada, Bhanu Sharma"/>
    <s v="Plantea mayor robustez, transparencia, seguridad criptográfica y resistencia a ataques en comparación con sistemas tradicionales."/>
    <s v="No abordado específicamente en contexto académico o universitario."/>
    <s v="Utiliza Multichain. Describe nodos, bloques, mineros y consenso, destacando distribución, criptografía y privacidad."/>
    <s v="Menciona privacidad y anonimato como principios clave, pero no especifica técnicas de autenticación."/>
    <s v="Ofrece verificación end-to-end y trazabilidad a través de hashing, aunque no especifica auditoría externa."/>
    <s v="Sistema teórico con propuesta de implementación, sin validación en pruebas reales."/>
    <s v="Teórico/Conceptual"/>
    <s v="2023"/>
    <x v="1"/>
  </r>
  <r>
    <x v="0"/>
    <s v="Research on E-voting Based on Blockchain"/>
    <s v="Chenqing Tsai, Kai Song"/>
    <s v="Expone ventajas de seguridad, descentralización y transparencia del blockchain frente a vulnerabilidades de sistemas electrónicos actuales."/>
    <s v="No abordado específicamente en entornos académicos."/>
    <s v="Utiliza PFBT y POW como mecanismos de consenso. También SHA-256, ECDSA y firmas ciegas para abordar seguridad y anonimato."/>
    <s v="Autenticación basada en criptografía de clave pública y firma ciega. Permite identificación segura sin revelar identidad."/>
    <s v="Propone uso de pruebas de conocimiento cero, contratos inteligentes y firmas múltiples para verificación y auditoría."/>
    <s v="Sistema propuesto con base teórica, no validado en entorno real."/>
    <s v="Teórico/Conceptual"/>
    <s v="2023"/>
    <x v="1"/>
  </r>
  <r>
    <x v="0"/>
    <s v="Retrieval of Data from the Database of a BCT-Voting System"/>
    <s v="Jacob Wolmer, Avimanyou Vatsa, Dylan Weiss"/>
    <s v="Propone un sistema basado en Ethereum con énfasis en transparencia, auditoría y confianza. Aborda limitaciones de los sistemas tradicionales en transparencia y seguridad."/>
    <s v="No se evidencia aplicación en contextos universitarios reales. El sistema ha sido desplegado pero no probado empíricamente."/>
    <s v="Utiliza red Ethereum y contratos inteligentes en Solidity. Aborda privacidad con identidades anónimas y verifica votos con Web3.js."/>
    <s v="La autenticación se basa en la identidad en Ethereum, sin vinculación directa con datos personales. El sistema mantiene anonimato mediante claves públicas."/>
    <s v="Utiliza consultas con EQL y Web3.js para auditoría pública de votos, historial, duplicados y fraude."/>
    <s v="Validación en entorno real no abordada; propuesta conceptual sin pruebas reales descritas."/>
    <s v="Teórico/Conceptual"/>
    <s v="2022"/>
    <x v="1"/>
  </r>
  <r>
    <x v="0"/>
    <s v="Revolutionizing College Elections with a Secure Blockchain Voting Solution"/>
    <s v="Mamta Bhamare, Kumari Shipra, Pradnya Kulkarni, Saurabh Wani, Abhiraj Mhetre, Vighnesh Pai"/>
    <s v="Comparación explícita con sistemas tradicionales destaca mejoras en privacidad, transparencia y reducción de fraude."/>
    <s v="Sí se aplicó a elecciones universitarias (contexto académico). Enfocado en mejorar procesos en campus universitarios."/>
    <s v="Red Ethereum con contratos inteligentes, MetaMask, Ganache. Uso de OTP, PRN institucional y validación por Ether transacción."/>
    <s v="Autenticación con PRN institucional más OTP. Voto se considera válido tras ejecución de contrato inteligente y transacción Ether."/>
    <s v="Resultados inalterables presentados gráficamente. Verificación automática por blockchain tras cada voto."/>
    <s v="Sistema implementado en elecciones universitarias, lo que constituye una prueba real en contexto académico."/>
    <s v="Real"/>
    <s v="2023"/>
    <x v="1"/>
  </r>
  <r>
    <x v="0"/>
    <s v="Revolutionizing Democracy: Leveraging Blockchain for Secure and Transparent Online Voting"/>
    <s v="Soumya Ranjan Padhiary, Sivananda Sahu, Arvind Kumar Samant, Mamatarani Das, Jasobanta Sahoo"/>
    <s v="Se destaca que blockchain mejora accesibilidad, transparencia y seguridad, superando limitaciones de métodos tradicionales."/>
    <s v="No se reportan aplicaciones específicas en contextos académicos."/>
    <s v="Utiliza red Ethereum con contratos inteligentes y OTP. Plantea un enfoque escalable con énfasis en transparencia y modularidad."/>
    <s v="Autenticación con dirección Ethereum y OTP enviado por correo. Seguridad reforzada sin comprometer privacidad."/>
    <s v="Auditoría asegurada por contratos inteligentes y registro inmutable. Resultados visibles y validados en la plataforma."/>
    <s v="Se propone implementación futura en India; no se describe prueba real completa."/>
    <s v="Teórico/Conceptual"/>
    <s v="2024"/>
    <x v="1"/>
  </r>
  <r>
    <x v="1"/>
    <s v="Revolutionizing Democratic Engagement: Block chain Based E-Voting System with Enhanced Biometric Security"/>
    <s v="Información insuficiente"/>
    <s v="Comparado con los sistemas tradicionales, el sistema propuesto es transparente, a prueba de manipulaciones y mejora la participación gracias al uso de Blockchain (Ethereum) y autenticación biométrica."/>
    <s v="No se reporta aplicación en contextos académicos o universitarios."/>
    <s v="Usa red Ethereum, contratos inteligentes en Solidity y autenticación facial. Se aborda el anonimato mediante direcciones blockchain únicas y OTP."/>
    <s v="Autenticación mediante reconocimiento facial y OTP enviado por correo electrónico, equilibrando identidad y anonimato."/>
    <s v="El sistema garantiza integridad a través de contratos inteligentes que registran votos inmutables en la cadena de bloques. No se detallan auditorías adicionales."/>
    <s v="No se presentan pruebas de escalabilidad en entornos reales."/>
    <s v="Teórico/Conceptual"/>
    <s v="2025"/>
    <x v="1"/>
  </r>
  <r>
    <x v="0"/>
    <s v="Revolutionizing Indian Elections: Introducing Blockchain to Ballot Based Voting"/>
    <s v="S. P. Sathya, S. S. M. Safwan, T. A. Archuthan, S. Yogeshwar"/>
    <s v="Propone mejoras sustanciales en transparencia, seguridad, y confianza frente a métodos tradicionales mediante el uso de blockchain, ECDSA y SHA-256."/>
    <s v="No se menciona aplicación específica en contextos académicos o universitarios."/>
    <s v="Emplea red blockchain no especificada con ECDSA y SHA-256. Maneja desafíos mediante criptografía, hashing y verificación de integridad."/>
    <s v="Autenticación mediante ECDSA con claves públicas y privadas generadas para votantes y candidatos. Mantiene equilibrio entre identidad y anonimato."/>
    <s v="La cadena permite auditoría abierta y pública de los votos. Seguridad reforzada por la naturaleza inmutable del blockchain."/>
    <s v="No se presentan pruebas en escenarios reales; se trata de un diseño conceptual."/>
    <s v="Teórico/Conceptual"/>
    <s v="2024"/>
    <x v="1"/>
  </r>
  <r>
    <x v="0"/>
    <s v="Revolutionizing Voting: Blockchain-Powered E-Voting with Solana"/>
    <s v="Ajay Chavan, Sahil Rathod, Archana Jadhav, Raj Bhende, Siddhant Chandre, Dipali Patil"/>
    <s v="Aborda problemas de centralización y destaca seguridad y transparencia del sistema propuesto frente a sistemas tradicionales."/>
    <s v="No se identifica aplicación concreta en universidades u otros contextos académicos."/>
    <s v="Utiliza Solana y Proof of History (PoH). Enfatiza descentralización, eficiencia y resistencia a DDoS."/>
    <s v="Utiliza claves privadas, datos biométricos y Aadhar virtual para autenticar sin comprometer privacidad."/>
    <s v="Mecanismos criptográficos y hash SHA para integridad de datos. Se destacan medidas anti-fraude."/>
    <s v="Propuesta conceptual sin pruebas empíricas en el mundo real."/>
    <s v="Teórico/Conceptual"/>
    <s v="2024"/>
    <x v="1"/>
  </r>
  <r>
    <x v="2"/>
    <s v="Russian Federal Remote E-voting Scheme of 2021 – Protocol Description and Analysis"/>
    <s v="Jelizaveta Vakarjuk, Nikita Snetkov, Jan Willemson"/>
    <s v="Usa blockchain público, firmas ciegas, y encriptación ElGamal para mejorar seguridad y transparencia; sin embargo, presenta debilidades en autenticación."/>
    <s v="Aplicado en elecciones parlamentarias reales en Rusia en 2021."/>
    <s v="Implementa blockchain con ElGamal, pruebas Chaum-Pedersen, firmas GOST, y Shamir Secret Sharing; enfrenta retos en privacidad debido a trazabilidad potencial."/>
    <s v="Autenticación mediante portal estatal (gosuslugi.ru) y blind signature; existen preocupaciones sobre coerción y resistencia al vínculo identidad-voto."/>
    <s v="Auditoría pública y por observadores internos; se verifican firmas, compromisos y unicidad de votos mediante blockchain."/>
    <s v="Aplicado en elecciones reales, pero con deficiencias en verificación del voto individual y sin garantía de auditabilidad por el votante."/>
    <s v="Real"/>
    <s v="2022"/>
    <x v="1"/>
  </r>
  <r>
    <x v="0"/>
    <s v="S3Voting: A Blockchain Sharding Based E-Voting Approach With Security and Scalability"/>
    <s v="Meiqi Li, Kaiping Xue, Xinyi Luo, Wentuo Sun, David S. L. Wei, Qibin Sun, Jun Lu"/>
    <s v="Comparado con sistemas tradicionales y electrónicos, S3Voting mejora significativamente la transparencia, seguridad y confianza mediante blockchain y sharding, resolviendo problemas de escalabilidad y vulnerabilidades de privacidad."/>
    <s v="No abordado explícitamente en contextos académicos o universitarios."/>
    <s v="Utiliza blockchain con particionamiento (sharding), firmas de anillo de un solo uso, pruebas de conocimiento cero (ZKP), y rompecabezas homomórficos con límite de tiempo (HTLP). Estas técnicas aseguran privacidad, verificabilidad y resistencia a fallos."/>
    <s v="Implementa firmas de anillo de un solo uso para autenticación anónima, manteniendo la identidad privada sin sacrificar la verificación."/>
    <s v="Emplea ZKP para validación de boletas bien formadas, y HTLP para asegurar que las boletas no sean reveladas antes del tiempo debido, mejorando la auditabilidad."/>
    <s v="Sí. Pruebas experimentales muestran mejoras en rendimiento y reducción del tiempo de procesamiento en comparación con otras soluciones existentes."/>
    <s v="Experimental/Simulado"/>
    <s v="2024"/>
    <x v="0"/>
  </r>
  <r>
    <x v="0"/>
    <s v="Sancus: an Anonymous and Trustworthy Blockchain-based Electronic Voting Architecture"/>
    <s v="Michele Scarlato, Reza Tourani, Moongu Jeon"/>
    <s v="Plantea mejoras significativas frente a sistemas tradicionales en seguridad, transparencia y anonimato mediante contratos inteligentes, privacidad diferencial y pruebas de conocimiento cero."/>
    <s v="Información insuficiente"/>
    <s v="Uso de blockchain Ethereum, contratos inteligentes y zk-SNARKs; aborda anonimato, integridad, privacidad y resistencia al doble voto."/>
    <s v="Autenticación mediante pruebas de conocimiento cero, centradas en preservar el anonimato sin revelar identidad."/>
    <s v="Verificación distribuida mediante contratos inteligentes y registros inmutables en blockchain; auditoría sin comprometer privacidad."/>
    <s v="Evaluado experimentalmente, demuestra eficiencia y escalabilidad frente a otras soluciones blockchain."/>
    <s v="Experimental/Simulado"/>
    <s v="2022"/>
    <x v="1"/>
  </r>
  <r>
    <x v="0"/>
    <s v="SBvote: Scalable Self-Tallying Blockchain-Based Voting"/>
    <s v="Stančíková I.; Homoliak I."/>
    <s v="Comparado con sistemas previos, mejora la seguridad y transparencia gracias al auto-recuento y verificación descentralizada."/>
    <s v="No se reportan aplicaciones en entornos académicos."/>
    <s v="Implementado sobre Ethereum con criptografía elíptica y hashes SHA-256; usa pruebas de conocimiento cero para privacidad."/>
    <s v="Utiliza clave pública como identificador, pruebas de conocimiento cero y votación ciega para preservar el anonimato."/>
    <s v="Auto-recuento como mecanismo de verificación; diseño auditado para detectar intentos de manipulación."/>
    <s v="Validación en testbed pequeña; pruebas reales a gran escala aún en desarrollo."/>
    <s v="Experimental/Simulado"/>
    <s v="2023"/>
    <x v="1"/>
  </r>
  <r>
    <x v="0"/>
    <s v="Scalability Evaluation of zk-SNARK Authentication in Blockchain-Based E-Voting"/>
    <s v="Arya Wicaksana, Moeljono Widjaja, Matthew Marcellino"/>
    <s v="Afirma que zk-SNARK mejora la seguridad y privacidad frente a métodos tradicionales, aunque presenta desafíos de escalabilidad."/>
    <s v="No abordado"/>
    <s v="Uso de zk-SNARK en Ethereum (ECDSA), combinando autenticación on-chain y off-chain. Problemas de escalabilidad evidenciados en pruebas."/>
    <s v="zk-SNARK permite verificar identidad sin revelar datos personales, eliminando autenticación por contraseña."/>
    <s v="Verificación de certificados de identidad dentro del contrato inteligente, centrado en la integridad del proceso de autenticación."/>
    <s v="Pruebas en testbed con millones de votantes simulados, útil para evaluación de escalabilidad."/>
    <s v="Experimental/Simulado"/>
    <s v="2024"/>
    <x v="1"/>
  </r>
  <r>
    <x v="0"/>
    <s v="Scalability of Blockchain based E-voting system using Multiobjective Genetic Algorithm with Sharding"/>
    <s v="Hemlata Kohad, Sunil Kumar, Asha Ambhaikar"/>
    <s v="Señala que los sistemas blockchain ofrecen mayor transparencia, seguridad e integridad frente a sistemas previos."/>
    <s v="No abordado"/>
    <s v="Uso de sidechains y sharding mediante algoritmos genéticos multiobjetivo; solución propuesta para mejorar escalabilidad y desempeño."/>
    <s v="Información insuficiente"/>
    <s v="Información insuficiente"/>
    <s v="Evaluación experimental con métricas de eficiencia, no pruebas en elecciones reales."/>
    <s v="Experimental/Simulado"/>
    <s v="2022"/>
    <x v="1"/>
  </r>
  <r>
    <x v="0"/>
    <s v="Secure and Immutable Blockchain-Based E-Voting for Efficient Overseas e-Voting"/>
    <s v="Diren D Bharwani, Pai Chet Ng, Purnima Murali Mohan"/>
    <s v="Comparado con métodos tradicionales y digitales, mejora significativamente seguridad, transparencia y escalabilidad."/>
    <s v="No abordado explícitamente en contexto académico."/>
    <s v="Basado en Hyperledger Fabric con RAFT, cifrado homomórfico Paillier; escalabilidad mediante arquitectura serverless y AWS."/>
    <s v="Validación de identidad mediante mecanismos integrados en Hyperledger y cifrado Paillier para preservar anonimato."/>
    <s v="Auditoría posible gracias a inmutabilidad del ledger y trazabilidad completa con verificación criptográfica."/>
    <s v="Resultados de pruebas PoC indican mejoras en velocidad de procesamiento y costos, pero no hay pruebas a gran escala."/>
    <s v="Experimental/Simulado"/>
    <s v="2024"/>
    <x v="1"/>
  </r>
  <r>
    <x v="0"/>
    <s v="Secure Blockchain E-Voting System Using Speck Cipher"/>
    <s v="Ahmed Salman Mohsen, Mohamed Ibrahim Shujaa, Ahmed Bahaaulddin"/>
    <s v="Comparación explícita con sistemas tradicionales, destacando mejoras en seguridad, integridad, transparencia y descentralización."/>
    <s v="Aplicación simulada en escenarios genéricos, sin foco académico."/>
    <s v="Implementa blockchain privada con algoritmo Speck Cipher; enfatiza en la resistencia a ataques de fuerza bruta y privacidad de datos."/>
    <s v="Autenticación mediante sistema de huellas digitales; alta precisión, equilibrando identidad y anonimato."/>
    <s v="Incluye verificación criptográfica con hash y cifrado; seguridad en la cadena de bloques."/>
    <s v="Resultados preliminares de PoC muestran mejoras, sin validación a gran escala aún."/>
    <s v="Experimental/Simulado"/>
    <s v="2023"/>
    <x v="1"/>
  </r>
  <r>
    <x v="0"/>
    <s v="Secure Blockchain-Based Electronic Voting Mechanism"/>
    <s v="Pin-Chang Su, Tai-Chang Su"/>
    <s v="Ventajas frente a papel y sistemas electrónicos: seguridad, descentralización, confianza y eficiencia."/>
    <s v="No aborda aplicaciones en universidades; pruebas son a nivel conceptual."/>
    <s v="Ethereum privado, smart contracts, signcryption ciega ECC, mecanismo de auto-certificación."/>
    <s v="Autenticación mediante certificados auto-firmados y claves ECC; protege identidad y anonimato."/>
    <s v="Verificación de firmas y BAN-Logic para análisis formal de seguridad."/>
    <s v="No se presentan pruebas en escenarios del mundo real, solo pruebas de laboratorio."/>
    <s v="Experimental/Simulado"/>
    <s v="2023"/>
    <x v="0"/>
  </r>
  <r>
    <x v="0"/>
    <s v="Secure Electronic Polling Process Utilizing Smart Contracts"/>
    <s v="Chhaya Dubey, Dharmendra Kumar, Ashutosh Kumar Singh, Vijay Kumar Dwivedi"/>
    <s v="Comparativa explícita entre sistemas tradicionales, electrónicos y blockchain; ventajas en transparencia y seguridad."/>
    <s v="Menciona potencial uso en instituciones, pero sin implementación específica universitaria."/>
    <s v="Ethereum, Solidity, Ganache, Metamask; blockchain pública con smart contracts."/>
    <s v="Registro digital básico; se infiere anonimato por descentralización."/>
    <s v="Verificación descentralizada, trazabilidad del voto, integridad garantizada por blockchain."/>
    <s v="No se menciona validación en escenarios reales."/>
    <s v="Teórico/Conceptual"/>
    <s v="2023"/>
    <x v="1"/>
  </r>
  <r>
    <x v="0"/>
    <s v="Secure Electronic Voting (E-voting) System Based on Blockchain on Various Platforms"/>
    <s v="K. Varaprasada Rao, Sandeep Kumar Panda"/>
    <s v="Mejoras en seguridad, eliminación de intermediarios y privacidad frente a métodos tradicionales."/>
    <s v="No se aplica en contextos académicos; enfoque generalizado."/>
    <s v="Hyperledger Fabric, SLRS, tecnología Paillier; blockchain permisionada."/>
    <s v="Autenticación por ID/email, SLRS preserva anonimato y verifica identidad."/>
    <s v="Auditoría automatizada, verificación cruzada con SLRS, sin administrador confiable."/>
    <s v="No se presentan pruebas en escenarios reales."/>
    <s v="Teórico/Conceptual"/>
    <s v="2023"/>
    <x v="1"/>
  </r>
  <r>
    <x v="0"/>
    <s v="Secure E-Voting System"/>
    <s v="Austin Mathew, Hrushikesh Satam, Saumya Tiwari, Sudhanshu Thorve, Arti Sawant"/>
    <s v="Comparado con sistemas tradicionales, el sistema asegura mayor transparencia y confianza mediante blockchain y elimina autoridad centralizada."/>
    <s v="No abordado en contextos académicos o universitarios."/>
    <s v="Usa blockchain Ethereum; aborda anonimato mediante criptografía, seguridad con validación OTP y verificación en blockchain."/>
    <s v="Autenticación vía correo electrónico con OTP; se menciona validación con Aadhar pero no profundiza en equilibrio identidad-anonimato."/>
    <s v="Ofrece trazabilidad de auditoría mediante blockchain; se asegura integridad mediante consenso y registro inmutable."/>
    <s v="No se describen pruebas de campo."/>
    <s v="Teórico/Conceptual"/>
    <s v="2023"/>
    <x v="1"/>
  </r>
  <r>
    <x v="0"/>
    <s v="Secure E-Voting System Using Blockchain Based on Solidity Technology"/>
    <s v="K. Vijayakumar, T. Sriramasivam, G. Vigneshkumar, G. Senthil Kumar, T. S. Shiny Angel, N. Snehalatha"/>
    <s v="Soluciona problemas de manipulación y falta de transparencia en sistemas actuales."/>
    <s v="No se reporta uso en universidades; se orienta a votaciones generales."/>
    <s v="Ethereum, Solidity, smart contracts, sistema de votos digitales con hash y commit."/>
    <s v="Tokens de elegibilidad y claves públicas/privadas; protección de identidad y trazabilidad balanceadas."/>
    <s v="Voto con hash y visibilidad del resultado al votante; auditoría integrada al sistema."/>
    <s v="Sin validación en escenarios reales."/>
    <s v="Teórico/Conceptual"/>
    <s v="2022"/>
    <x v="1"/>
  </r>
  <r>
    <x v="0"/>
    <s v="Secure Routing E-voting Protocol based on Wireless Sensor Network Platform with Block chain"/>
    <s v="Mohanaprakash T A, Ranganayaki V.C, M.S Minu, Durga Devi A, Cinthuja K"/>
    <s v="Propone un sistema descentralizado con blockchain y WSN para mayor seguridad y transparencia, eliminando cuerpo central."/>
    <s v="No se menciona aplicación en contextos universitarios o académicos."/>
    <s v="Blockchain híbrido sobre plataforma WSN, con mecanismos de consenso y verificación; aborda anonimato, seguridad y verificación."/>
    <s v="Utiliza autenticación biométrica y mecanismos de verificación basados en WSN; se menciona integración multimodal."/>
    <s v="Garantiza verificación con trazabilidad completa y sin intervención de terceros."/>
    <s v="No se mencionan pruebas prácticas reales."/>
    <s v="Teórico/Conceptual"/>
    <s v="2024"/>
    <x v="0"/>
  </r>
  <r>
    <x v="0"/>
    <s v="Secure voting system based on blockchain and threshold cryptography"/>
    <s v="Guangfu Wu, Wangqin Wang, Kaisheng Yang"/>
    <s v="Sistema más eficiente y transparente que otros modelos tradicionales; reduce centralización en autoridad de firma y conteo."/>
    <s v="No se reportan aplicaciones en contextos académicos o universitarios."/>
    <s v="Blockchain con contratos inteligentes sobre criptografía de curva elíptica; técnicas de umbral y sin autoridad central."/>
    <s v="Autenticación descentralizada mediante claves compartidas; protege anonimato con firmas ciegas."/>
    <s v="Auditoría mediante blockchain como tablero de anuncios; verificación con umbrales criptográficos y pruebas de conocimiento cero."/>
    <s v="Resultados experimentales sobre prototipo; no prueba en campo."/>
    <s v="Experimental/Simulado"/>
    <s v="2023"/>
    <x v="1"/>
  </r>
  <r>
    <x v="0"/>
    <s v="Secure Voting Website Using Ethereum and Smart Contracts"/>
    <s v="Abhay Singh, Ankush Ganesh, Rutuja Rajendra Patil, Sumit Kumar, Ruchi Rani, Sanjeev Kumar Pippal"/>
    <s v="Se mejora transparencia y seguridad frente a sistemas tradicionales; asegura registros inviolables mediante blockchain."/>
    <s v="No se especifican contextos académicos/universitarios; enfoque general."/>
    <s v="Ethereum con contratos inteligentes; integra reconocimiento facial con IA para autenticación y seguridad."/>
    <s v="Autenticación mediante IA y reconocimiento facial, equilibrio entre identidad y anonimato no detallado."/>
    <s v="Auditoría distribuida y validación en blockchain en tiempo real."/>
    <s v="Simulación en entorno optimizado, sin pruebas reales."/>
    <s v="Experimental/Simulado"/>
    <s v="2023"/>
    <x v="0"/>
  </r>
  <r>
    <x v="0"/>
    <s v="Secured and Decentralized System for e-voting with Hybrid Cryptography and Blockchain"/>
    <s v="Vivek M, Anusuya K V"/>
    <s v="Alta seguridad y confidencialidad frente a sistemas convencionales; uso de criptografía híbrida y blockchain descentralizada."/>
    <s v="No se especifica aplicación en universidades; uso generalizado."/>
    <s v="Arquitectura descentralizada con blockchain y criptografía híbrida (AES, Blowfish); anonimato garantizado en capas."/>
    <s v="Incluye autenticación mediante técnicas biométricas y seguridad por capas."/>
    <s v="Auditoría reforzada con blockchain; prevención contra escaneo y trazado de red."/>
    <s v="Pruebas de simulación y estrés, no en escenarios reales."/>
    <s v="Experimental/Simulado"/>
    <s v="2024"/>
    <x v="0"/>
  </r>
  <r>
    <x v="0"/>
    <s v="Secured and Transparent Voting System using Blockchain Technology"/>
    <s v="Sujata Khairkar, Atharv Yeole, Asmita Pawar, Sakshi Londhe, Santosh Warpe"/>
    <s v="Se compara con sistemas tradicionales destacando mayor transparencia, descentralización y resistencia a manipulación gracias a la inmutabilidad de los datos en blockchain."/>
    <s v="No abordado en contexto académico/universitario, se enfoca en elecciones corporativas."/>
    <s v="Uso de Ethereum, Metamask, Ganache, Truffle. Se aborda la seguridad con hashes, consenso y contratos inteligentes."/>
    <s v="Autenticación mediante validación de Metamask ID por parte del administrador."/>
    <s v="Verificación mediante el consenso de nodos y registro inmutable de las transacciones."/>
    <s v="No se describe validación real en campo."/>
    <s v="Teórico/Conceptual"/>
    <s v="2023"/>
    <x v="1"/>
  </r>
  <r>
    <x v="0"/>
    <s v="Secured Electronic voting system using Blockchain Technology"/>
    <s v="S. Gnanapriya, M. Ram Eshwar, C. G. Shrikhiran, J. Vijay Chandar, V. Nandhakumar"/>
    <s v="Destaca que Ethereum ofrece una solución transparente, segura y confiable frente a métodos electrónicos actuales propensos a ataques y fraude."/>
    <s v="Menciona estudiantes en la Universidad de Seattle creando sistemas, pero sin evaluación de resultados."/>
    <s v="Ethereum con contratos inteligentes, abordando desafíos como transparencia, resistencia a DDoS y privacidad."/>
    <s v="No se detallan métodos específicos, se alude al uso de monederos Ethereum y dispositivos móviles."/>
    <s v="Auditabilidad a través de registros inmutables en blockchain. Se menciona también separación de cadenas para validación."/>
    <s v="No se mencionan pruebas reales ni implementación a gran escala; se enfoca en potencial y desafíos conceptuales."/>
    <s v="Teórico/Conceptual"/>
    <s v="2023"/>
    <x v="1"/>
  </r>
  <r>
    <x v="0"/>
    <s v="Secured Electronic Voting System with Appropriate Authentication using Blockchain"/>
    <s v="Dr. P. Kaladevi, Shreemathi R N, Sanjhey Hariram SA, Muhammed Afzal K"/>
    <s v="Aborda mayor transparencia, resistencia a alteración y control descentralizado frente a sistemas convencionales."/>
    <s v="No se describen implementaciones en entornos académicos."/>
    <s v="Uso de blockchain (sin especificar red), CNN para reconocimiento facial y OTP por correo. Aborda seguridad, anonimato y verificación."/>
    <s v="Autenticación doble: reconocimiento facial (CNN) + verificación OTP por correo."/>
    <s v="Verificación por hashing, contratos inteligentes y registros inmutables."/>
    <s v="Mencionadas pruebas teóricas, no casos reales"/>
    <s v="Teórico/Conceptual"/>
    <s v="2023"/>
    <x v="1"/>
  </r>
  <r>
    <x v="0"/>
    <s v="Secured Electronic Voting Using Ethereum Blockchain Technology"/>
    <s v="Balamanikandan A, Venkataramana N, Thirumalesu Kudithi, Ankala Satya Prabha, Venkatachalam K, Ashokkumar N"/>
    <s v="Se enfatiza mayor seguridad, transparencia y eficiencia frente a sistemas tradicionales centralizados."/>
    <s v="No se mencionan aplicaciones universitarias específicas."/>
    <s v="Ethereum, PoW, contratos inteligentes, uso de OpenCV y aprendizaje automático para evitar fraudes."/>
    <s v="Autenticación basada en reconocimiento facial y tokens de votación; opción presencial para quienes no tienen acceso digital."/>
    <s v="Verificación por hash y blockchain distribuida. Acceso público a resultados en tiempo real."/>
    <s v="Menciona pruebas con prototipos, pero no en escenarios reales a gran escala."/>
    <s v="Teórico/Conceptual"/>
    <s v="2024"/>
    <x v="1"/>
  </r>
  <r>
    <x v="0"/>
    <s v="Secured E-Voting System Implementation Using Block-Chain Network"/>
    <s v="Rajendra Prasad P, Roshan Zameer Ahmed"/>
    <s v="Contrasta con sistemas tradicionales y destaca mayor privacidad, integridad y resistencia a manipulaciones."/>
    <s v="No hay evidencia de implementación en contextos académicos."/>
    <s v="Ethereum, contratos inteligentes, criptografía de curva elíptica, blind signature, ring signature."/>
    <s v="Autenticación con firma digital, validación por ECC y MEVM."/>
    <s v="Verificación criptográfica, votación con clave pública/privada y sin terceros de confianza."/>
    <s v="Discusión sobre aplicación en ciudades inteligentes; sin pruebas empíricas detalladas."/>
    <s v="Teórico/Conceptual"/>
    <s v="2023"/>
    <x v="1"/>
  </r>
  <r>
    <x v="0"/>
    <s v="Secured e-Voting System Leveraging Blockchain Technology"/>
    <s v="Elizabeth Nathania Witanto"/>
    <s v="El sistema propuesto supera problemas como fraude de identidad, doble votación y manipulación de resultados mediante blockchain y contratos inteligentes."/>
    <s v="No se reportan aplicaciones específicas en contextos académicos."/>
    <s v="Desarrollado en Node.js con Ethereum y Hardhat. Usa contratos inteligentes en Solidity y firma digital con verificación de nonce."/>
    <s v="Autenticación multifactor basada en dirección blockchain, contraseña y firma digital. Se protege la identidad sin revelar datos sensibles en blockchain."/>
    <s v="Verificación mediante contratos inteligentes y registros inmutables. Se previene doble votación y se valida autenticidad."/>
    <s v="Validado a nivel de implementación, sin pruebas en entornos del mundo real."/>
    <s v="Teórico/Conceptual"/>
    <s v="2024"/>
    <x v="1"/>
  </r>
  <r>
    <x v="0"/>
    <s v="Secured E-voting System Through Blockchain Technology"/>
    <s v="Nisarg Dave, Neev Shah, Paritosh Joshi, Kaushal Shah"/>
    <s v="Se destaca que blockchain ofrece mayor seguridad y transparencia que los sistemas tradicionales, ayudando a mitigar manipulación de votos y mejorando la confianza del votante."/>
    <s v="Se menciona su potencial para contextos como universidades, pero no se reportan aplicaciones académicas reales ni resultados medidos."/>
    <s v="Uso de Ethereum (blockchain pública), smart contracts en Solidity, conexión vía Infura y Web3j, base de datos Firebase. Se emplea Ropsten Testnet y MetaMask."/>
    <s v="Autenticación mediante dirección de wallet y fase de pre-registro; no se profundiza en el equilibrio entre identidad y anonimato."/>
    <s v="Se almacenan votos en blockchain, garantizando integridad; no se menciona un mecanismo formal de auditoría."/>
    <s v="Validado en entorno de prueba (Ropsten); sin pruebas en escenarios reales o escalabilidad a gran escala."/>
    <s v="Teórico/Conceptual"/>
    <s v="2022"/>
    <x v="1"/>
  </r>
  <r>
    <x v="0"/>
    <s v="Secured Voting System based on Blockchain"/>
    <s v="B. Yamini, J. Jean Justus, K. Renuka, M. Nalini, M. Anuradha, Chitra Devi D"/>
    <s v="El sistema e-Vote con blockchain mejora privacidad, transparencia y seguridad frente a sistemas tradicionales. Reduce riesgos como DoS y DDoS."/>
    <s v="No se presentan casos de implementación en universidades o entornos académicos."/>
    <s v="Uso de blockchain pública Ethereum, con funciones criptográficas como hashing y encriptación homomórfica. Se menciona modelo de consenso, pero sin especificar detalle."/>
    <s v="Autenticación mediante OTP, teléfono y correo. Se equilibra con anonimato mediante hashing y encriptación."/>
    <s v="Verificación post-voto mediante código único. Auditoría simplificada a través de trazabilidad del voto."/>
    <s v="Pruebas en entorno de test Ropsten; no despliegue real"/>
    <s v="Experimental/Simulado"/>
    <s v="2023"/>
    <x v="1"/>
  </r>
  <r>
    <x v="0"/>
    <s v="Securing Democracy: Implementing a Blockchain-Based E-Voting System in Libya"/>
    <s v="Ziyad Salem, Sarra Elrabiei"/>
    <s v="El sistema propuesto basado en blockchain con PoW garantiza transparencia, seguridad y confianza frente a sistemas tradicionales basados en papel y electrónicos, mitigando fraude y manipulación."/>
    <s v="No abordado. Aunque se centra en Libia, no hay aplicación explícita en contextos académicos o universitarios."/>
    <s v="Implementación basada en blockchain pública con algoritmo de consenso PoW. El sistema aborda seguridad mediante descentralización y criptografía, permitiendo trazabilidad y resistencia a manipulaciones."/>
    <s v="Información insuficiente. Se menciona que los votantes pueden rastrear su voto, pero no se detalla cómo se autentican ni cómo se equilibra identidad y anonimato."/>
    <s v="Verificación a través de trazabilidad del voto y características de inmutabilidad del blockchain. No se detalla un mecanismo de auditoría externo o independiente."/>
    <s v="Información insuficiente. No se reportan pruebas piloto ni validaciones en escenarios reales."/>
    <s v="Teórico/Conceptual"/>
    <s v="2024"/>
    <x v="1"/>
  </r>
  <r>
    <x v="0"/>
    <s v="Securing E-Voting using Hyperledger Fabric: A Permissioned Blockchain Approach"/>
    <s v="Chirag Jain, Luv Gupta, Manav Ranawat, Varsha Hole"/>
    <s v="Se expone que el sistema propuesto basado en Hyperledger mejora la transparencia, anonimato y seguridad en comparación con sistemas tradicionales y EVMs centralizados."/>
    <s v="No abordado. No se reportan aplicaciones en contextos académicos o universitarios."/>
    <s v="Se utiliza Hyperledger Fabric (blockchain permissioned) con certificados X.509, cifrado asimétrico, hashing, y sin minería. Utiliza algoritmo RAFT para consenso. Enfocado en modularidad y escalabilidad."/>
    <s v="Método basado en certificados X.509 y validación de identidad previa. Se almacena la identidad de forma cifrada y se utiliza hashing para anonimato."/>
    <s v="Verificación individual por parte del votante a través de hash asignado a su voto. Resultados auditables por administradores con acceso a los datos, sin visualizar el contenido de los votos."/>
    <s v="No se presentan pruebas piloto ni validación en escenarios reales. Se detalla la arquitectura y fases del sistema, pero no su despliegue."/>
    <s v="Teórico/Conceptual"/>
    <s v="2023"/>
    <x v="1"/>
  </r>
  <r>
    <x v="0"/>
    <s v="Securing Nationwide Elections Through Blockchain Ledger, Utilising Encryption Hardware"/>
    <s v="Bogomil Alexandrov, Eugenia Kovatcheva"/>
    <s v="Comparado con sistemas tradicionales, el modelo propuesto mejora la transparencia, seguridad y confianza al usar blockchain, ledger inmutable, y cifrado con PGP, evitando manipulación y aumentando la trazabilidad."/>
    <s v="No se reportan aplicaciones específicas en contextos académicos o universitarios."/>
    <s v="Propone un blockchain gubernamental privado usando consenso PoS, hardware de votación y cifrado PGP. Aborda desafíos de seguridad y privacidad evitando doble votación y preservando el secreto del voto."/>
    <s v="Se menciona el uso de verificación tradicional de votantes con perspectiva futura de integración con eID europeo. No se aborda en detalle el equilibrio identidad/anonimato."/>
    <s v="Propone trazabilidad completa mediante el ledger y verificación pública mediante claves públicas/privadas. Incluye rendición de cuentas individual."/>
    <s v="No se mencionan pruebas en escenarios reales ni validaciones empíricas del sistema."/>
    <s v="Teórico/Conceptual"/>
    <s v="2022"/>
    <x v="1"/>
  </r>
  <r>
    <x v="0"/>
    <s v="Securing the Ballot: Ganache's Role in Modernizing E-Voting"/>
    <s v="Garima Mathur, Shivratan Gupta, Pushpraj Singh Chauhan, Priyanka Jain, Pankaj Savita"/>
    <s v="Comparado con EVMs y enfoques tradicionales, el sistema basado en Ethereum incrementa la transparencia, descentralización y auditabilidad, evitando puntos únicos de falla."/>
    <s v="Se mencionan ejemplos con credenciales estudiantiles, pero no se detallan casos implementados en contextos académicos reales."/>
    <s v="Implementado sobre Ethereum (permisionado), usa contratos inteligentes Solidity. Encriptación gestionada externamente por servidor (no resuelta completamente)."/>
    <s v="Usa autenticación con credenciales como ID estudiantil/correo institucional. Mantiene anonimato a través de seudónimos, aunque se discuten limitaciones."/>
    <s v="La verificación se realiza mediante el hash de los votos y el uso de blockchain como registro inmutable, además de confirmaciones dobles del voto."/>
    <s v="Validación simulada en entorno nacional; sin prueba de campo real."/>
    <s v="Experimental/Simulado"/>
    <s v="2024"/>
    <x v="1"/>
  </r>
  <r>
    <x v="0"/>
    <s v="Self-Tallying Electronic Voting Based on Blockchain"/>
    <s v="Gongxian Zeng, Meiqi He, Siu Ming Yiu, Zhengan Huang"/>
    <s v="Ofrece mayor transparencia y elimina autoridad central en el conteo, promoviendo confianza y verificabilidad pública."/>
    <s v="No se reportan implementaciones en contextos académicos."/>
    <s v="Utiliza pruebas de conocimiento cero no interactivas, sin autoridad central, y mecanismos para evitar que todos voten obligatoriamente (abstención opcional)."/>
    <s v="No se aborda explícitamente el método de autenticación de votantes."/>
    <s v="Autoescrutinio verificable públicamente con pruebas de conocimiento cero."/>
    <s v="Pruebas funcionales realizadas en entorno local con buenos resultados; no a gran escala."/>
    <s v="Experimental/Simulado"/>
    <s v="2023"/>
    <x v="0"/>
  </r>
  <r>
    <x v="1"/>
    <s v="Self-Tallying e-Voting using Homomorphic Time-Lock Puzzles and zk-SNARKs"/>
    <s v="Muhammad ElSheikh, Amr M. Youssef, M. Anwar Hasan"/>
    <s v="El sistema propuesto garantiza equidad, anonimato, privacidad y resistencia al abandono, superando limitaciones de sistemas previos. Mejora la confianza al eliminar la necesidad de autoridades confiables."/>
    <s v="No se menciona aplicación en contextos académicos o universitarios."/>
    <s v="Basado en Ethereum. Utiliza LHTLPs, zk-SNARKs y funciones de retardo verificables (VDF) para garantizar seguridad, anonimato y escalabilidad moderada."/>
    <s v="Se usan zk-SNARKs para verificación anónima de elegibilidad del votante. Se logra autenticación sin revelar identidad."/>
    <s v="Verificación individual y universal (end-to-end) con pruebas eficientes para validar el cómputo, además de resistencia a disputas."/>
    <s v="Evaluación en Ethereum demuestra escalabilidad razonable, costos de gas fijos o logarítmicos respecto al número de votantes."/>
    <s v="Experimental/Simulado"/>
    <s v="2025"/>
    <x v="0"/>
  </r>
  <r>
    <x v="0"/>
    <s v="Self-tallying e-voting with public traceability based on blockchain"/>
    <s v="Lu Y.; Li H.; Gao L.; Yu J.; Yu Y.; Su H."/>
    <s v="Propone voto autoescrutable con trazabilidad pública, eliminando autoridades centrales, aumentando la transparencia y confianza."/>
    <s v="No se mencionan implementaciones en contextos académicos."/>
    <s v="Utiliza pruebas de conocimiento cero, autoescrutinio y blockchain. Se mencionan riesgos como privilegio del último votante."/>
    <s v="No se detalla método de autenticación de votantes ni estrategias de equilibrio identidad-anonimato."/>
    <s v="Verificación mediante participación abierta y pruebas criptográficas (ZKP)."/>
    <s v="Evaluación teórica y propuesta de aplicación práctica; pruebas reales aún pendientes."/>
    <s v="Teórico/Conceptual"/>
    <s v="2024"/>
    <x v="0"/>
  </r>
  <r>
    <x v="0"/>
    <s v="Self-Tallying Voting with Blockchain in Wireless Network Environment"/>
    <s v="Lianhai Wang, Huilin Li, Yannan Li, Yong Yu, Xiaojiang Du"/>
    <s v="La propuesta evita fallos únicos al eliminar autoridad central, garantiza verificabilidad pública, transparencia y eficiencia."/>
    <s v="No se mencionan implementaciones en universidades u otros entornos académicos."/>
    <s v="Utiliza contratos inteligentes, cifrado ElGamal distribuido y firmas de grupo trazables; aborda seguridad, privacidad y anonimato."/>
    <s v="Autenticación gestionada por contratos inteligentes. Se permite anonimato manteniendo trazabilidad de votos maliciosos."/>
    <s v="Resultados y votos se almacenan en blockchain, permitiendo verificación pública sin hardware seguro."/>
    <s v="Evaluación en simulación; no se detalla implementación en escenarios reales."/>
    <s v="Experimental/Simulado"/>
    <s v="2024"/>
    <x v="0"/>
  </r>
  <r>
    <x v="0"/>
    <s v="Sharing Responsibilities through Distributed Key Generation in the Chirotonia e-Voting Framework"/>
    <s v="A. M. Calabria, A. Piscitelli, S. P. Romano, A. Russo"/>
    <s v="El sistema Chirotonia ofrece mayor transparencia y seguridad en comparación con sistemas tradicionales mediante el uso de blockchain, contratos inteligentes y firmas de anillo enlazables. Sin embargo, se identificó la necesidad de mejorar la gestión de claves para evitar puntos únicos de fallo."/>
    <s v="Sí, ha sido aplicado en elecciones universitarias en la Universidad de Napoli Federico II. Se reporta uso oficial y en múltiples elecciones de funcionarios, con respaldo de la Italian Blockchain Service Infrastructure."/>
    <s v="Usa blockchain con firmas de anillo enlazables basadas en ECC. Para abordar desafíos de seguridad y confidencialidad, propone la integración del protocolo ETHDKG, utilizando un esquema umbral (K, N) para generación distribuida de claves."/>
    <s v="Autenticación mediante sistema universitario con protocolo SAML 2.0 y uso de claves criptográficas individuales generadas por los votantes. Equilibra identidad y anonimato mediante almacenamiento de claves y envío anónimo a través de proxy."/>
    <s v="La verificación se basa en la disponibilidad pública de los datos en blockchain y el uso de ETHDKG para asegurar la confidencialidad hasta el cierre de la votación. Aún no está totalmente integrado, se usa un procedimiento manual con claves RSA."/>
    <s v="Implementación y evaluación experimental muestran alto rendimiento y escalabilidad; pruebas en entornos inalámbricos reales."/>
    <s v="Experimental/Simulado"/>
    <s v="2023"/>
    <x v="1"/>
  </r>
  <r>
    <x v="0"/>
    <s v="Smart Contract-Based E-Voting System Using Homomorphic Encryption and Zero-Knowledge Proof"/>
    <s v="Yuxiao Wu, Shoji Kasahara"/>
    <s v="Comparado con sistemas tradicionales, ofrece alta seguridad, privacidad, verificabilidad y resistencia a manipulación gracias a blockchain, pruebas de conocimiento cero y cifrado homomórfico."/>
    <s v="No se reporta aplicación en contextos académicos o universitarios. Se menciona aplicabilidad general a gran escala, pero sin estudios de caso específicos."/>
    <s v="Se utiliza Ethereum como red blockchain, smart contracts, cifrado homomórfico aditivo (Paillier) y pruebas de conocimiento cero no interactivas para anonimato y seguridad."/>
    <s v="Autenticación basada en Ethereum address; se garantiza privacidad mediante pruebas de conocimiento cero. No se detallan mecanismos específicos para equilibrio entre identidad y anonimato."/>
    <s v="Verificación mediante observadores externos que revisan las pruebas de conocimiento cero publicadas. Se asegura integridad sin revelar el contenido de los votos."/>
    <s v="Aplicación práctica en universidad; aunque no se detallan pruebas a gran escala, se destaca robustez de la solución implementada."/>
    <s v="Real"/>
    <s v="2023"/>
    <x v="1"/>
  </r>
  <r>
    <x v="0"/>
    <s v="Statistical Analysis of Online Voting System Through Blockchain and ML Techniques: A Sustainable Approach for 21st Century Life Style and Smart Cities"/>
    <s v="Rohit Rastogi, Priyanshu Arora, Luv Dhamija, Rajat Srivastava"/>
    <s v="La propuesta ofrece mayor transparencia y seguridad frente a EVM tradicionales mediante uso de blockchain y reconocimiento facial, además de evitar manipulación y fraudes comunes."/>
    <s v="No se reporta aplicación en contextos académicos/universitarios. Se proponen múltiples escenarios pero sin implementación específica ni evaluación comparativa."/>
    <s v="Se usa blockchain (Ethereum), aprendizaje automático para verificación de identidad mediante reconocimiento facial, cifrado de extremo a extremo y frontend con PWA."/>
    <s v="Verificación del votante mediante reconocimiento facial. Se enfoca en prevenir suplantación de identidad, pero no detalla balance explícito entre identidad y anonimato."/>
    <s v="Utiliza blockchain para garantizar integridad y trazabilidad de votos. No se describen mecanismos específicos de auditoría o verificación post-electoral."/>
    <s v="Evaluación de rendimiento temporal y costos; se considera aplicable a escenarios de gran escala."/>
    <s v="Experimental/Simulado"/>
    <s v="2022"/>
    <x v="0"/>
  </r>
  <r>
    <x v="0"/>
    <s v="Strategic Integration of Blockchain Technology to Establish a Robust and Secure E-Voting System"/>
    <s v="Ayush Abhigyan, Soham Ghosh, R. Brindha"/>
    <s v="El sistema basado en blockchain elimina problemas de manipulación y fraude, proporcionando seguridad, transparencia e inmutabilidad. Mejora frente a sistemas electrónicos y físicos."/>
    <s v="Sí se menciona aplicación a nivel universitario como parte de un diseño conceptual, pero no se presenta evaluación empírica ni resultados comparativos concretos."/>
    <s v="Ethereum, smart contracts (Solidity), MetaMask, MySQL. Utiliza autenticación basada en credenciales y lógica de backend para integridad del voto. No se profundiza en anonimato."/>
    <s v="Se usa autenticación con ID y contraseña, gestionada por MySQL y backend. No se detallan métodos criptográficos para anonimato ni equilibrio explícito con identidad."/>
    <s v="Auditoría mediante registros blockchain y validaciones contractuales. Se propone trazabilidad de votos y transparencia, aunque sin métricas específicas de verificación."/>
    <s v="Discusión conceptual y propuesta de arquitectura, pero no se reportan pruebas en escenarios reales."/>
    <s v="Teórico/Conceptual"/>
    <s v="2024"/>
    <x v="1"/>
  </r>
  <r>
    <x v="0"/>
    <s v="SvaVoting: A Novel Secret Sharing-Based Verifiable and Anonymous E-Voting Scheme in Blockchain Systems"/>
    <s v="Jingyu Zhang, Chenghao Wu, Jin Yang, Lailong Luo"/>
    <s v="Ofrece mejoras significativas en seguridad y anonimato frente a sistemas tradicionales, integrando firma de anillo y compartición secreta para confidencialidad y verificación."/>
    <s v="No se menciona aplicación en contextos universitarios. Se plantea como sistema avanzado conceptual con base experimental."/>
    <s v="Usa blockchain, firma de anillo basada en identidad y compartición secreta. El cómputo final se delega a proveedor de servicios en la nube para rendimiento y privacidad."/>
    <s v="Autenticación con firma de anillo basada en identidad. Se garantiza anonimato mediante prueba de conocimiento y separación de roles, logrando equilibrio eficaz."/>
    <s v="Verificabilidad pública mediante contratos inteligentes y cálculo descentralizado. Observadores externos pueden validar conteos de votos."/>
    <s v="Diseño conceptual; sin reportes de pruebas empíricas en entornos reales."/>
    <s v="Teórico/Conceptual"/>
    <s v="2023"/>
    <x v="1"/>
  </r>
  <r>
    <x v="0"/>
    <s v="THE DEVELOPMENT OF A BLOCKCHAIN-BASED SYSTEM FOR ELECTRONIC VOTING"/>
    <s v="EMAN-YASSER DARAGHMI, AHMED HAMOUDI"/>
    <s v="Comparado con sistemas tradicionales, VoteChain mejora transparencia, seguridad y confianza mediante blockchain, contratos inteligentes y técnicas criptográficas avanzadas."/>
    <s v="No abordado explícitamente en contextos académicos o universitarios."/>
    <s v="Utiliza multichain blockchain y contratos inteligentes; aborda seguridad, anonimato y verificación con medidas criptográficas, control de acceso y verificación transaccional."/>
    <s v="Usa autenticación con usuario y contraseña, y OTP; preserva el anonimato mediante separación de credenciales y voto."/>
    <s v="Integra auditoría y verificabilidad en la arquitectura, con resultados computados por contratos inteligentes y almacenamiento inmutable en blockchain."/>
    <s v="Evaluación experimental muestra mejora en rendimiento y seguridad, aunque no se reporta aplicación en escenarios reales."/>
    <s v="Experimental/Simulado"/>
    <s v="2024"/>
    <x v="0"/>
  </r>
  <r>
    <x v="0"/>
    <s v="The pandemic: blockchain-based e-voting system, the way forward"/>
    <s v="Nawaz Abdullah Malla, Khaleel Ahmad, Laura Ricci, Khairol Amali Bin Ahmad"/>
    <s v="Blockchain se presenta como más seguro, transparente e inmutable que los sistemas tradicionales; promueve confianza durante la pandemia."/>
    <s v="No se identifican propuestas aplicadas en contextos académicos o universitarios."/>
    <s v="Describe el uso de PoW, PoS, PBFT, PoA y PoB; aborda desafíos como ataques a nodos, integridad, escalabilidad y anonimato a través de mecanismos distribuidos y criptográficos."/>
    <s v="Información insuficiente."/>
    <s v="Se destacan propiedades como auditabilidad y verificabilidad, pero no se describen métodos específicos aplicados."/>
    <s v="Pruebas de simulación, sin implementación a gran escala."/>
    <s v="Experimental/Simulado"/>
    <s v="2024"/>
    <x v="2"/>
  </r>
  <r>
    <x v="0"/>
    <s v="Tlaotic: Blockchain-Based Digital Ballot Box Compatible with Mexican Electoral Processes"/>
    <s v="Isaac Alejandro Rivera Barrón, Eleazar Aguirre Anaya, David Flores Escalona, Gina Gallegos Garcia"/>
    <s v="Se enfoca en mejorar la transparencia respecto a sistemas tradicionales mediante una urna digital basada en blockchain compatible con legislación mexicana."/>
    <s v="Prototipo compatible con procesos electorales mexicanos; no se reportan aplicaciones en contextos académicos o universitarios."/>
    <s v="Basado en Hyperledger Fabric; enfatiza transparencia, descentralización y auditabilidad, abordando seguridad y anonimato mediante una red P2P."/>
    <s v="Puede incorporar autenticación biométrica, pero no se detalla implementación; se menciona que la validación de votantes no siempre está integrada en la urna."/>
    <s v="Incluye monitoreo ciudadano y generación de recibos de emisión; permite auditoría ciudadana sobre la urna digital."/>
    <s v="No se realizaron pruebas en contextos reales."/>
    <s v="Teórico/Conceptual"/>
    <s v="2024"/>
    <x v="1"/>
  </r>
  <r>
    <x v="0"/>
    <s v="Toward a Compliant Token-Based e-Voting System with SSI-Granted Eligibility"/>
    <s v="Dario Castellano, Roberto De Prisco, Pompeo Faruolo"/>
    <s v="Comparado con sistemas previos, mejora privacidad, integridad y auditabilidad usando SSI y blockchain Algorand."/>
    <s v="No se reportan aplicaciones en contextos académicos o universitarios."/>
    <s v="Implementado sobre Algorand; emplea smart contracts y almacenamiento cifrado; resuelve desafíos de anonimato mediante SSI y cifrado con desencriptado diferido."/>
    <s v="Utiliza Self-Sovereign Identity (SSI) mediante Dizme para certificar elegibilidad sin revelar identidad."/>
    <s v="Asegura verificabilidad con protocolos como Cast-as-intended, Recorded-as-cast, y Tallied-as-recorded; destaca auditabilidad en cumplimiento con recomendaciones de la UE."/>
    <s v="Pruebas piloto con votaciones estudiantiles."/>
    <s v="Real"/>
    <s v="2023"/>
    <x v="1"/>
  </r>
  <r>
    <x v="0"/>
    <s v="Towards End-to-End Verifiable Online Voting: Adding Verifiability to Established Voting Systems"/>
    <s v="Mohammed Alsadi et al."/>
    <s v="Introduce mecanismos de verificabilidad sobre sistemas ya operativos, aumentando transparencia sin reemplazar infraestructuras existentes."/>
    <s v="Realizó pruebas iniciales en elecciones reales no políticas (organizaciones, sindicatos); no en contextos académicos."/>
    <s v="No usa blockchain, pero aplica capa de verificabilidad con Selene para garantizar integridad; destaca separación entre sistema de votación y verificación."/>
    <s v="Sistema existente usa credenciales; se busca en etapas futuras migrar a modelos con SSI o autenticación controlada por el votante."/>
    <s v="Se implementa Selene para permitir verificación individual y universal sin revelar la identidad ni comprometer privacidad."/>
    <s v="Propuesta en fase de diseño, sin validación real."/>
    <s v="Teórico/Conceptual"/>
    <s v="2024"/>
    <x v="0"/>
  </r>
  <r>
    <x v="0"/>
    <s v="Towards maintaining confidentiality and anonymity in secure blockchain-based e-voting"/>
    <s v="Husni Abed, Omar Al-Zoubi, Hashem Alayan, Mohammad Alshboul"/>
    <s v="Comparado con sistemas tradicionales y electrónicos, el sistema propuesto resalta ventajas en transparencia (por descentralización), seguridad (hashing, PoW), y confianza (inmutabilidad y supervisión pública del blockchain)."/>
    <s v="No abordado específicamente en contextos académicos o universitarios."/>
    <s v="Usa una red blockchain descentralizada con arquitectura P2P, hash criptográfico SHA-256/SHA-512, y PoW para verificación de votos. Aborda anonimato y confidencialidad usando mecanismos de separación de identidad y votos."/>
    <s v="Sistema basado en identificación numérica única emitida por una oficina electoral (registro previo). No se utilizan biometrías; anonimato garantizado por diseño separado de identidad y transacción."/>
    <s v="Los bloques contienen trazabilidad y hash previo para verificar integridad. La cadena puede ser auditada por cualquier nodo, y el sistema detecta intentos de fraude como inclusión de votos falsos."/>
    <s v="Evaluación en pruebas simuladas."/>
    <s v="Experimental/Simulado"/>
    <s v="2024"/>
    <x v="0"/>
  </r>
  <r>
    <x v="0"/>
    <s v="Transforming online voting: a novel system utilizing blockchain and biometric verification for enhanced security, privacy, and transparency"/>
    <s v="Md Jobair Hossain Faruk, Fazlul Alam, Mazharul Islam, Akond Rahman"/>
    <s v="El sistema propuesto mejora transparencia y seguridad usando blockchain Hyperledger Fabric. Se argumenta mayor confianza mediante verificación biométrica y registros inmutables."/>
    <s v="Aplicado en entorno experimental con 100 participantes, no en contextos académicos/universitarios formales. No hay comparación con otros sistemas."/>
    <s v="Implementa Hyperledger Fabric (permisionado) y contratos inteligentes. Técnicas incluyen separación de funciones (biométrico, blockchain) y cifrado. Se enfatiza seguridad, descentralización, y privacidad."/>
    <s v="Usa autenticación biométrica con huella digital y reconocimiento facial. Equilibra identidad y anonimato asegurando que los datos biométricos no se asocien directamente al voto."/>
    <s v="La red blockchain asegura trazabilidad con contratos inteligentes. Auditoría mediante la consulta de transacciones registradas en Hyperledger."/>
    <s v="Simulaciones, sin despliegue real."/>
    <s v="Experimental/Simulado"/>
    <s v="2024"/>
    <x v="0"/>
  </r>
  <r>
    <x v="0"/>
    <s v="Transforming the voting process integrating blockchain into e-voting for enhanced transparency and security"/>
    <s v="Agus Tedyyana, Osman Ghazali, Tryo Asnafi, Onno W. Purbo, Nur Ziadah Harun, Faizal Riza"/>
    <s v="Destaca mejoras sobre sistemas tradicionales en términos de transparencia y seguridad gracias a blockchain y contratos inteligentes en Ethereum. Reducción del riesgo de manipulación."/>
    <s v="No se reporta aplicación en contextos académicos o universitarios."/>
    <s v="Usa Ethereum y contratos inteligentes, integrando truffle y Ganache. Se asegura la trazabilidad y seguridad con claves públicas/privadas y pruebas simuladas de ciberataques."/>
    <s v="No se especifica un método detallado de autenticación del votante; se menciona elegibilidad definida por los organizadores."/>
    <s v="Se registra cada transacción en blockchain y los resultados se pueden verificar en la cadena local. Se busca prevenir alteraciones no autorizadas."/>
    <s v="Pruebas controladas con usuarios reales."/>
    <s v="Experimental/Simulado"/>
    <s v="2024"/>
    <x v="0"/>
  </r>
  <r>
    <x v="0"/>
    <s v="Transparent Blockchain-Based Electronic Voting System: A Smart Voting Using Ethereum"/>
    <s v="Md. Tarequl Islam, Md. Sabbir Hasan, Abu Sayed Sikder, Md. Selim Hossain, Mir Mohammad Azad"/>
    <s v="El sistema resalta transparencia y seguridad frente a métodos tradicionales, utilizando Ethereum para evitar fraudes y mantener integridad."/>
    <s v="No se especifica aplicación en contextos académicos o universitarios."/>
    <s v="Utiliza Ethereum con contratos inteligentes, SHA3-512 para el hashing y segmentación del proceso en módulos de autoridad, votante y candidatos. Seguridad mediante consenso y descentralización."/>
    <s v="Autenticación por huella digital y verificación con NID (número de identificación nacional). El diseño asegura separación entre identidad y voto."/>
    <s v="Auditoría basada en registro de bloques y trazabilidad con hashing. Toda transacción es verificable en la cadena."/>
    <s v="Simulación de ciberataques para evaluar robustez."/>
    <s v="Experimental/Simulado"/>
    <s v="2022"/>
    <x v="2"/>
  </r>
  <r>
    <x v="0"/>
    <s v="Transparent voting system using blockchain"/>
    <s v="V. Anitha, Orlando Juan Marquez Caro, R. Sudharsan, S. Yoganandan, M. Vimal"/>
    <s v="Busca reemplazar métodos tradicionales inseguros por un sistema transparente, descentralizado y confiable, destacando reducción de fraudes y costos."/>
    <s v="No se menciona aplicación directa en contextos académicos o universitarios."/>
    <s v="Emplea dApp, contratos inteligentes y técnicas como firmas de anillo y encriptación homomórfica. Compatible con redes públicas o permisionadas como Ethereum o Hyperledger."/>
    <s v="Método de autenticación no detallado completamente, aunque se menciona que mejora privacidad mediante separación de identidad y voto."/>
    <s v="Sistema registra y protege cada voto mediante blockchain. Auditable gracias a su inmutabilidad y descentralización."/>
    <s v="Modelo teórico; no probado en la práctica."/>
    <s v="Teórico/Conceptual"/>
    <s v="2023"/>
    <x v="0"/>
  </r>
  <r>
    <x v="0"/>
    <s v="Unleashing Innovation: Experimental Evaluation of Blockchain Assisted Electronic Voting System Using Secured Authentication Scheme"/>
    <s v="K. Kalaiselvi, T. Venkatesan, K. Saravanan, S. Ravi, Shalini M, J. Karthi"/>
    <s v="El sistema mejora la transparencia, seguridad y confianza al emplear autenticación segura, contratos inteligentes y una arquitectura distribuida basada en blockchain."/>
    <s v="No abordado específicamente para contextos académicos o universitarios."/>
    <s v="Implementa blockchain pública (Ethereum o Hyperledger) con contratos inteligentes y autenticación multifactor para abordar anonimato, verificación y seguridad."/>
    <s v="Utiliza biometría, claves criptográficas y autenticación multifactor para equilibrar identidad y anonimato."/>
    <s v="Contratos inteligentes auditables y pruebas experimentales del sistema como métodos de verificación y auditoría."/>
    <s v="Sistema conceptual; no hay pruebas reales."/>
    <s v="Teórico/Conceptual"/>
    <s v="2024"/>
    <x v="1"/>
  </r>
  <r>
    <x v="0"/>
    <s v="Unlocking Democracy: A Blockchain Odyssey in E-Voting Systems"/>
    <s v="Immadi N. M. S. Arya, Gali Adarsh Reddy, Tadepalli Y. G. Abhinav, Pittu S. Praneeth, Athira Jayavarma, Preetha P K, Manjula G Nair"/>
    <s v="El sistema destaca transparencia y resistencia a manipulaciones mediante contratos inteligentes, autenticación JWT y arquitectura P2P."/>
    <s v="No aborda directamente aplicaciones académicas o universitarias."/>
    <s v="Se usa blockchain pública (Sepolia testnet) con contratos inteligentes en Solidity; se abordan anonimato y verificación con JWT y cifrado."/>
    <s v="Autenticación basada en Google (Firebase) y credenciales organizacionales con JWT; equilibra identidad y anonimato adecuadamente."/>
    <s v="Verificabilidad mediante contratos inteligentes y registro inmutable en blockchain."/>
    <s v="Evaluación experimental del prototipo demuestra efectividad en entorno controlado."/>
    <s v="Experimental/Simulado"/>
    <s v="2024"/>
    <x v="1"/>
  </r>
  <r>
    <x v="0"/>
    <s v="Usage of Blockchain Technology in e-Voting System Using Private Blockchain"/>
    <s v="Suman Majumder, Sangram Ray"/>
    <s v="El sistema propuesto mejora seguridad, eficiencia y anonimato frente a sistemas tradicionales usando blockchain privada y PBFT."/>
    <s v="No menciona aplicaciones académicas o universitarias."/>
    <s v="Blockchain privada con algoritmo de consenso PBFT y contratos inteligentes; usa Merkle Tree, ECC y SHA-256 para abordar seguridad y anonimato."/>
    <s v="Autenticación mediante ECC, claves públicas/privadas, firma digital y hash."/>
    <s v="Auditoría a través de smart contracts, Merkle Tree y validación criptográfica de votos."/>
    <s v="No se especifican pruebas en escenarios del mundo real."/>
    <s v="Teórico/Conceptual"/>
    <s v="2022"/>
    <x v="1"/>
  </r>
  <r>
    <x v="0"/>
    <s v="UTHM E-Voting System Using Blockchain"/>
    <s v="Nur Hafizah Mohamed Kassim, Noraini Ibrahim"/>
    <s v="El sistema mejora la eficiencia, seguridad y accesibilidad frente al sistema tradicional de votación en UTHM."/>
    <s v="Aplicado en contexto universitario (UTHM) para elecciones estudiantiles, con resultados positivos en pruebas funcionales."/>
    <s v="Implementa blockchain con algoritmo de firma de anillo (Ring Signature) para privacidad y seguridad."/>
    <s v="Usa autenticación por roles (autoridad electoral, registro y votante) y Ring Signature para anonimato."/>
    <s v="Verificación mediante trazabilidad de votos y arquitectura blockchain."/>
    <s v="No se reportan pruebas reales, sólo diseño conceptual."/>
    <s v="Teórico/Conceptual"/>
    <s v="2022"/>
    <x v="0"/>
  </r>
  <r>
    <x v="0"/>
    <s v="Valid Blockchain-Based E-Voting Using Elliptic Curve and Homomorphic Encryption"/>
    <s v="Saba Abdul-Baqi Salman, Sufyan Al-Janabi, Ali Makki Sagheer"/>
    <s v="El sistema mejora transparencia y seguridad mediante criptografía híbrida (ECC y homomorphic encryption)."/>
    <s v="No aborda casos en contextos académicos o universitarios."/>
    <s v="Se emplea blockchain pública con ECC para datos personales y cifrado homomórfico para votos."/>
    <s v="Autenticación en dos pasos: QR code y reconocimiento facial, garantizando identidad sin comprometer anonimato."/>
    <s v="Verificación con certificados digitales, validación criptográfica y trazabilidad en blockchain."/>
    <s v="Probado en entorno universitario real."/>
    <s v="Real"/>
    <s v="2022"/>
    <x v="0"/>
  </r>
  <r>
    <x v="0"/>
    <s v="VALIDATION OF SECURE E-VOTING SYSTEM BASED BLOCKCHAIN IMMUTABILITY: THE JORDANIAN PARLIAMENTARY ELECTIONS"/>
    <s v="Khalid Altarawneh, Amer Oshoush, Ibrahim Altarawni, Mohammed Amin Almaiah, Tayseer Alkhdour, Abdalwali Lutfi, Mahmoud Al-Rawad, Rami Shehab"/>
    <s v="Comparación favorable frente a sistemas tradicionales y electrónicos; se destaca la transparencia, seguridad e inmutabilidad proporcionadas por blockchain."/>
    <s v="Aplicación propuesta en contexto electoral nacional (Jordania), no en contexto académico. No se reportan resultados aplicados."/>
    <s v="Uso de blockchain híbrido (permissioned + Bitcoin) con capas como bulletin board y Cotena; aborda seguridad y verificación a través de pruebas de conocimiento cero y validación por nodos."/>
    <s v="Autenticación mediante validación de votos por nodos autorizados y oráculos; no se explicita claramente el equilibrio identidad-anonimato."/>
    <s v="Se aplican pruebas de integridad con hash almacenados en blockchain pública (Bitcoin), con auditorías de parámetros y procesos de descifrado validados."/>
    <s v="Resultados evaluados en laboratorio; no se menciona implementación real."/>
    <s v="Experimental/Simulado"/>
    <s v="2024"/>
    <x v="0"/>
  </r>
  <r>
    <x v="0"/>
    <s v="VoteChain - A Blockchain-Based Voting Platform"/>
    <s v="Aldin Kovačević, Dino Kečo"/>
    <s v="Se destaca mayor seguridad, transparencia, accesibilidad y eliminación de la necesidad de confianza en comparación con sistemas tradicionales."/>
    <s v="No se reporta aplicación en contextos académicos o universitarios."/>
    <s v="Utiliza Bitcoin Cash y Simple Ledger Protocol; aborda seguridad con PoW, privacidad mediante criptografía asimétrica y anonimato con claves públicas/privadas."/>
    <s v="Autenticación basada en base de datos gubernamental nacional; no se aborda en detalle el equilibrio entre identidad y anonimato."/>
    <s v="Verificación por el usuario mediante firma digital y validación distribuida en red blockchain; no se especifica sistema formal de auditoría."/>
    <s v="Aplicación real en elecciones parlamentarias en Jordania."/>
    <s v="Real"/>
    <s v="2023"/>
    <x v="1"/>
  </r>
  <r>
    <x v="0"/>
    <s v="VoteChain: Promising a Secure and Transparent Election using Blockchain and Biometrics"/>
    <s v="Vivekanandan G, Prabahar Godwin James T, Divya B, Madhav V Tejas, Naveen Karthick T K, Yuvanesh P"/>
    <s v="Se enfatiza la mejora de seguridad, transparencia y descentralización frente a los sistemas tradicionales."/>
    <s v="No se especifica aplicación directa en entornos académicos; es un prototipo general."/>
    <s v="Blockchain en Ethereum con contratos inteligentes, tokens, y técnicas de protección frente a ataques 51%; se aborda seguridad, anonimato y verificación con múltiples técnicas."/>
    <s v="Autenticación multimodal: tarjetas de identidad, huellas dactilares y reconocimiento facial; permite alta seguridad manteniendo el anonimato mediante claves privadas."/>
    <s v="Verificación mediante contratos inteligentes y clave privada individual por votante, con transparencia y trazabilidad en blockchain."/>
    <s v="No se reportan pruebas reales, sólo prototipo conceptual."/>
    <s v="Teórico/Conceptual"/>
    <s v="2024"/>
    <x v="1"/>
  </r>
  <r>
    <x v="0"/>
    <s v="Voter Whitelisting in Blockchain-based E-Voting using Merkle Tree"/>
    <s v="Ishita Bhardwaj, Vani Chitkara, Megha, Richa Yadav"/>
    <s v="Se mejora la transparencia, escalabilidad y eficiencia frente a sistemas tradicionales y electrónicos; se mitigan problemas como el voto plural."/>
    <s v="No se especifica aplicación académica concreta; se propone como mecanismo general de votación."/>
    <s v="Uso de tokens ERC20 y Merkle Tree en Ethereum; aborda anonimato, seguridad y verificación eficiente con baja carga computacional."/>
    <s v="Autenticación mediante lista blanca y tokens vinculados a identidad biométrica, manteniendo pseudonimato."/>
    <s v="Verificación eficiente usando Merkle Trees; no se menciona auditoría externa explícita."/>
    <s v="Prototipo funcional, sin pruebas en elecciones reales."/>
    <s v="Teórico/Conceptual"/>
    <s v="2023"/>
    <x v="1"/>
  </r>
  <r>
    <x v="0"/>
    <s v="Votereum: Blockchain based Secure Voting System"/>
    <s v="Divya Kumari, Manoj H, Nitish Veni, Hrishikesh Purohit, Pranith Kumar M"/>
    <s v="Busca superar limitaciones de sistemas tradicionales mediante descentralización, transparencia y seguridad con blockchain."/>
    <s v="No menciona implementación en contextos universitarios o académicos."/>
    <s v="Uso de Ethereum, smart contracts y criptografía avanzada para autenticación y validación; enfoque en prevenir doble voto y garantizar privacidad."/>
    <s v="Sistema de autenticación seguro con smart contracts, pero no se detallan mecanismos específicos para equilibrio identidad-anonimato."/>
    <s v="Verificación mediante consenso distribuido, transparencia total de los bloques y trazabilidad de votos."/>
    <s v="Evaluación en entorno simulado; no probado en campo."/>
    <s v="Experimental/Simulado"/>
    <s v="2024"/>
    <x v="1"/>
  </r>
  <r>
    <x v="1"/>
    <s v="Voting Decentralized Application Using Blockchain"/>
    <s v="Dr. A. Asha Banu, V. Jayabarathi, P. Thenmozhi, Dr. Christo Ananth, A. Gokulalakshmi"/>
    <s v="Blockchain mejora la seguridad, transparencia y resistencia a manipulaciones respecto a sistemas tradicionales y electrónicos."/>
    <s v="No abordado"/>
    <s v="Implementado sobre Ethereum 2.0 con Solidity y contratos inteligentes. Se enfoca en prevenir fraudes y reducir costos de infraestructura."/>
    <s v="No se detallan métodos de autenticación específicos."/>
    <s v="Validez de resultados mediante contratos inteligentes. No se mencionan auditorías específicas."/>
    <s v="Sistema probado en entorno simulado con auditorías de seguridad."/>
    <s v="Experimental/Simulado"/>
    <s v="2023"/>
    <x v="1"/>
  </r>
  <r>
    <x v="1"/>
    <s v="WeVoting: Blockchain-based Weighted E-Voting with Voter Anonymity and Usability"/>
    <s v="Zikai Wang, Xinyi Luo, Meiqi Li, Wentuo Sun, Kaiping Xue"/>
    <s v="WeVoting mejora la anonimidad y usabilidad respecto a sistemas anteriores, especialmente en votaciones ponderadas, gracias al cifrado homomórfico y blockchain."/>
    <s v="No abordado"/>
    <s v="Utiliza cifrado homomórfico ElGamal distribuido sobre blockchain. Evita auto-cómputo mediante contadores con incentivos para asegurar integridad."/>
    <s v="El votante autentica su voto con ZKP, manteniendo anonimato aún con votaciones ponderadas."/>
    <s v="Verificación basada en contratos inteligentes y mecanismos de incentivos para contadores honestos. Resistencia a contadores maliciosos."/>
    <s v="Simulaciones indican rendimiento adecuado con hasta 30% de contadores maliciosos."/>
    <s v="Experimental/Simulado"/>
    <s v="2022"/>
    <x v="1"/>
  </r>
  <r>
    <x v="0"/>
    <s v="Zero Knowledge Proof on Top of Blockchain for Anonymous and Verifiable E-Voting System"/>
    <s v="Purushottam Sangraula, Nanda Bikram Adhikari"/>
    <s v="Propone mejoras en transparencia y verificación mediante blockchain y zk-SNARKs, abordando problemas de confianza."/>
    <s v="Menciona aplicaciones en contextos como sindicatos estudiantiles y profesionales, pero sin validación comparativa específica."/>
    <s v="Utiliza blockchain pública, zk-SNARKs y pruebas de membresía Merkle; protege privacidad y combate doble votación con nullifiers."/>
    <s v="Emplea pruebas de membresía Merkle y zk-SNARKs para anonimato, sin almacenar identidades en blockchain."/>
    <s v="Verificación de votos con zk-SNARKs, integridad mediante blockchain y diseño que asegura no repetición de votos."/>
    <s v="Simulaciones con Ganache; se reporta eficiencia de tiempo y gas pero no pruebas en escenarios reales."/>
    <s v="Experimental/Simulado"/>
    <s v="2025"/>
    <x v="0"/>
  </r>
  <r>
    <x v="0"/>
    <s v="Zero-knowledge Identity Authentication for E-voting System"/>
    <s v="Matthew Marcellino, Arya Wicaksana, Moeljono Widjaja"/>
    <s v="Aborda problemas de seguridad, privacidad y confianza en sistemas tradicionales mediante autenticación con zk-SNARK en blockchain."/>
    <s v="No abordado."/>
    <s v="Utiliza Ethereum y zk-SNARKs para autenticación descentralizada; considera eficiencia mediante off-chain/on-chain balance."/>
    <s v="Aplica zk-SNARKs y ECDSA para validar identidad sin revelar información privada del votante."/>
    <s v="La verificación de identidad y votos se realiza en blockchain mediante zk-SNARKs, lo que proporciona auditabilidad."/>
    <s v="Pruebas funcionales en Ethereum y sidechains; no se reportan validaciones en escenarios del mundo real."/>
    <s v="Experimental/Simulado"/>
    <s v="2024"/>
    <x v="0"/>
  </r>
  <r>
    <x v="0"/>
    <s v="ZkSNARKs and Ticket-Based E-Voting: A Blockchain System Proof of Concept; [ZkSNARKs y votación electrónica basada en tickets: una prueba de concepto del sistema Blockchain]"/>
    <s v="Fatih Rabia, Arezki Sara, Gadi Taoufiq"/>
    <s v="Se enfoca en mejorar transparencia y seguridad en votación electrónica usando zk-SNARKs y tickets sobre blockchain."/>
    <s v="No abordado."/>
    <s v="Usa árbol de Merkle y zk-SNARKs con verificación off-chain y on-chain, mejora autenticación y seguridad."/>
    <s v="Emplea tickets y zk-SNARKs para mantener el anonimato del votante sin sacrificar la autenticidad."/>
    <s v="Verificación de validez del ticket con zk-SNARKs y árboles de Merkle; valida que el voto no se ha usado antes."/>
    <s v="No se mencionan pruebas en escenarios reales, solo concepto y arquitectura."/>
    <s v="Teórico/Conceptual"/>
    <s v="2024"/>
    <x v="0"/>
  </r>
  <r>
    <x v="0"/>
    <s v="zVote: A Blockchain-based Privacy-preserving Platform for Remote E-voting"/>
    <s v="Truc Nguyen, My T. Thai"/>
    <s v="Proporciona transparencia pública de resultados y mantiene privacidad con ZKPs y encriptación homomórfica."/>
    <s v="No aborda aplicación en contextos académicos/universitarios."/>
    <s v="Emplea blockchain con contratos inteligentes, homomorphic Paillier encryption y pruebas ZKP para seguridad y anonimato."/>
    <s v="ZKP para validar elegibilidad sin revelar identidad; utiliza canal anónimo (e.g., Tor)."/>
    <s v="Permite verificación pública de votos y su agregación, garantizando integridad mediante blockchain."/>
    <s v="Implementación como prueba de concepto; sin pruebas en elecciones reales."/>
    <s v="Teórico/Conceptual"/>
    <s v="2022"/>
    <x v="1"/>
  </r>
  <r>
    <x v="1"/>
    <s v="Z-Voting: A zero knowledge based confidential voting on blockchain"/>
    <s v="Amirhossein Ekbatanifard, Gholamhossein Ekbatanifard"/>
    <s v="El sistema ofrece mayor privacidad y seguridad que votaciones tradicionales mediante blockchain y ZKP."/>
    <s v="No abordado"/>
    <s v="Usa contratos inteligentes en Solidity y ZKP para anonimato. No especifica red blockchain."/>
    <s v="Autenticación basada en ZKP. El votante genera una prueba de identidad sin revelar datos personales."/>
    <s v="Las pruebas ZKP son verificadas por el contrato inteligente antes de almacenar el voto, asegurando integridad."/>
    <s v="No se presentan pruebas en entornos del mundo real."/>
    <s v="Teórico/Conceptual"/>
    <s v="2024"/>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F23714-C2FB-4E2C-AF50-2E1EC8CDA66C}" name="TablaDinámica3"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1">
  <location ref="P1:Q69" firstHeaderRow="1" firstDataRow="1" firstDataCol="1"/>
  <pivotFields count="3">
    <pivotField axis="axisRow" showAll="0">
      <items count="69">
        <item x="24"/>
        <item x="17"/>
        <item x="26"/>
        <item x="25"/>
        <item x="65"/>
        <item x="37"/>
        <item x="22"/>
        <item x="63"/>
        <item x="11"/>
        <item x="0"/>
        <item x="10"/>
        <item x="60"/>
        <item x="51"/>
        <item x="5"/>
        <item x="31"/>
        <item x="2"/>
        <item x="44"/>
        <item x="57"/>
        <item x="49"/>
        <item x="33"/>
        <item x="45"/>
        <item x="6"/>
        <item x="36"/>
        <item x="13"/>
        <item x="54"/>
        <item x="21"/>
        <item x="56"/>
        <item x="3"/>
        <item x="64"/>
        <item x="43"/>
        <item x="55"/>
        <item x="61"/>
        <item x="62"/>
        <item x="16"/>
        <item x="58"/>
        <item x="40"/>
        <item x="27"/>
        <item x="66"/>
        <item x="14"/>
        <item x="53"/>
        <item x="32"/>
        <item x="20"/>
        <item x="48"/>
        <item x="38"/>
        <item x="50"/>
        <item x="47"/>
        <item x="39"/>
        <item x="18"/>
        <item x="9"/>
        <item x="19"/>
        <item x="4"/>
        <item x="59"/>
        <item x="15"/>
        <item x="46"/>
        <item x="28"/>
        <item x="52"/>
        <item x="8"/>
        <item x="35"/>
        <item x="41"/>
        <item x="1"/>
        <item x="30"/>
        <item x="34"/>
        <item m="1" x="67"/>
        <item x="7"/>
        <item x="12"/>
        <item x="29"/>
        <item x="23"/>
        <item x="42"/>
        <item t="default"/>
      </items>
    </pivotField>
    <pivotField dataField="1" showAll="0"/>
    <pivotField dragToRow="0" dragToCol="0" dragToPage="0" showAll="0" defaultSubtotal="0"/>
  </pivotFields>
  <rowFields count="1">
    <field x="0"/>
  </rowFields>
  <rowItems count="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3"/>
    </i>
    <i>
      <x v="64"/>
    </i>
    <i>
      <x v="65"/>
    </i>
    <i>
      <x v="66"/>
    </i>
    <i>
      <x v="67"/>
    </i>
    <i t="grand">
      <x/>
    </i>
  </rowItems>
  <colItems count="1">
    <i/>
  </colItems>
  <dataFields count="1">
    <dataField name="Suma de Participación" fld="1"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8759823-EE2E-4517-BA0D-87752C1F8011}"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location ref="J1:N7" firstHeaderRow="1" firstDataRow="2" firstDataCol="1"/>
  <pivotFields count="11">
    <pivotField showAll="0"/>
    <pivotField showAll="0"/>
    <pivotField showAll="0"/>
    <pivotField showAll="0"/>
    <pivotField showAll="0"/>
    <pivotField showAll="0"/>
    <pivotField showAll="0"/>
    <pivotField showAll="0"/>
    <pivotField showAll="0"/>
    <pivotField axis="axisCol" dataField="1" showAll="0">
      <items count="4">
        <item x="0"/>
        <item x="2"/>
        <item x="1"/>
        <item t="default"/>
      </items>
    </pivotField>
    <pivotField axis="axisRow" showAll="0">
      <items count="5">
        <item x="2"/>
        <item x="1"/>
        <item x="0"/>
        <item x="3"/>
        <item t="default"/>
      </items>
    </pivotField>
  </pivotFields>
  <rowFields count="1">
    <field x="10"/>
  </rowFields>
  <rowItems count="5">
    <i>
      <x/>
    </i>
    <i>
      <x v="1"/>
    </i>
    <i>
      <x v="2"/>
    </i>
    <i>
      <x v="3"/>
    </i>
    <i t="grand">
      <x/>
    </i>
  </rowItems>
  <colFields count="1">
    <field x="9"/>
  </colFields>
  <colItems count="4">
    <i>
      <x/>
    </i>
    <i>
      <x v="1"/>
    </i>
    <i>
      <x v="2"/>
    </i>
    <i t="grand">
      <x/>
    </i>
  </colItems>
  <dataFields count="1">
    <dataField name="Cuenta de RQ6+" fld="9" subtotal="count" baseField="0" baseItem="0"/>
  </dataFields>
  <chartFormats count="3">
    <chartFormat chart="0" format="0" series="1">
      <pivotArea type="data" outline="0" fieldPosition="0">
        <references count="2">
          <reference field="4294967294" count="1" selected="0">
            <x v="0"/>
          </reference>
          <reference field="9" count="1" selected="0">
            <x v="0"/>
          </reference>
        </references>
      </pivotArea>
    </chartFormat>
    <chartFormat chart="0" format="1" series="1">
      <pivotArea type="data" outline="0" fieldPosition="0">
        <references count="2">
          <reference field="4294967294" count="1" selected="0">
            <x v="0"/>
          </reference>
          <reference field="9" count="1" selected="0">
            <x v="2"/>
          </reference>
        </references>
      </pivotArea>
    </chartFormat>
    <chartFormat chart="0" format="2" series="1">
      <pivotArea type="data" outline="0" fieldPosition="0">
        <references count="2">
          <reference field="4294967294" count="1" selected="0">
            <x v="0"/>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3CF96BC-C99F-4B99-96B9-B76190896257}"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0" fieldListSortAscending="1">
  <location ref="A1:B6" firstHeaderRow="1" firstDataRow="1" firstDataCol="1"/>
  <pivotFields count="15">
    <pivotField showAll="0"/>
    <pivotField showAll="0"/>
    <pivotField axis="axisRow"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x v="1"/>
    </i>
    <i>
      <x v="2"/>
    </i>
    <i>
      <x v="3"/>
    </i>
    <i t="grand">
      <x/>
    </i>
  </rowItems>
  <colItems count="1">
    <i/>
  </colItems>
  <dataFields count="1">
    <dataField name="Cuenta de Año" fld="2" subtotal="count" baseField="2" baseItem="0"/>
  </dataFields>
  <chartFormats count="1">
    <chartFormat chart="5"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6DA1AF-B454-40A5-A620-F45D6B319D94}" name="TablaDinámica4"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W19:X32" firstHeaderRow="1" firstDataRow="1" firstDataCol="1"/>
  <pivotFields count="12">
    <pivotField axis="axisRow"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4">
        <item x="0"/>
        <item x="2"/>
        <item x="1"/>
        <item t="default"/>
      </items>
    </pivotField>
  </pivotFields>
  <rowFields count="2">
    <field x="0"/>
    <field x="11"/>
  </rowFields>
  <rowItems count="13">
    <i>
      <x/>
    </i>
    <i r="1">
      <x/>
    </i>
    <i r="1">
      <x v="2"/>
    </i>
    <i>
      <x v="1"/>
    </i>
    <i r="1">
      <x/>
    </i>
    <i r="1">
      <x v="2"/>
    </i>
    <i>
      <x v="2"/>
    </i>
    <i r="1">
      <x/>
    </i>
    <i r="1">
      <x v="1"/>
    </i>
    <i r="1">
      <x v="2"/>
    </i>
    <i>
      <x v="3"/>
    </i>
    <i r="1">
      <x/>
    </i>
    <i t="grand">
      <x/>
    </i>
  </rowItems>
  <colItems count="1">
    <i/>
  </colItems>
  <dataFields count="1">
    <dataField name="Cuenta de Tipo de publicación"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EEE5ED3-46C8-4426-8B69-62374000FFDE}"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4" fieldListSortAscending="1">
  <location ref="A1:B6" firstHeaderRow="1" firstDataRow="1" firstDataCol="1"/>
  <pivotFields count="15">
    <pivotField showAll="0"/>
    <pivotField showAll="0"/>
    <pivotField axis="axisRow"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x v="1"/>
    </i>
    <i>
      <x v="2"/>
    </i>
    <i>
      <x v="3"/>
    </i>
    <i t="grand">
      <x/>
    </i>
  </rowItems>
  <colItems count="1">
    <i/>
  </colItems>
  <dataFields count="1">
    <dataField name="Cuenta de Año" fld="2" subtotal="count" baseField="2" baseItem="0"/>
  </dataFields>
  <chartFormats count="2">
    <chartFormat chart="5"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6C089C0-1D21-4489-868B-F1DD11C736EF}"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0">
  <location ref="J1:N7" firstHeaderRow="1" firstDataRow="2" firstDataCol="1"/>
  <pivotFields count="11">
    <pivotField showAll="0"/>
    <pivotField showAll="0"/>
    <pivotField showAll="0"/>
    <pivotField showAll="0"/>
    <pivotField showAll="0"/>
    <pivotField showAll="0"/>
    <pivotField showAll="0"/>
    <pivotField showAll="0"/>
    <pivotField showAll="0"/>
    <pivotField axis="axisCol" dataField="1" showAll="0">
      <items count="4">
        <item n="Theoretical/Conceptual" x="0"/>
        <item n="Experimental/Simulated" x="2"/>
        <item x="1"/>
        <item t="default"/>
      </items>
    </pivotField>
    <pivotField axis="axisRow" showAll="0">
      <items count="5">
        <item x="2"/>
        <item x="1"/>
        <item x="0"/>
        <item x="3"/>
        <item t="default"/>
      </items>
    </pivotField>
  </pivotFields>
  <rowFields count="1">
    <field x="10"/>
  </rowFields>
  <rowItems count="5">
    <i>
      <x/>
    </i>
    <i>
      <x v="1"/>
    </i>
    <i>
      <x v="2"/>
    </i>
    <i>
      <x v="3"/>
    </i>
    <i t="grand">
      <x/>
    </i>
  </rowItems>
  <colFields count="1">
    <field x="9"/>
  </colFields>
  <colItems count="4">
    <i>
      <x/>
    </i>
    <i>
      <x v="1"/>
    </i>
    <i>
      <x v="2"/>
    </i>
    <i t="grand">
      <x/>
    </i>
  </colItems>
  <dataFields count="1">
    <dataField name="Cuenta de RQ6+" fld="9" subtotal="count" baseField="0" baseItem="0"/>
  </dataFields>
  <chartFormats count="6">
    <chartFormat chart="0" format="0" series="1">
      <pivotArea type="data" outline="0" fieldPosition="0">
        <references count="2">
          <reference field="4294967294" count="1" selected="0">
            <x v="0"/>
          </reference>
          <reference field="9" count="1" selected="0">
            <x v="0"/>
          </reference>
        </references>
      </pivotArea>
    </chartFormat>
    <chartFormat chart="0" format="1" series="1">
      <pivotArea type="data" outline="0" fieldPosition="0">
        <references count="2">
          <reference field="4294967294" count="1" selected="0">
            <x v="0"/>
          </reference>
          <reference field="9" count="1" selected="0">
            <x v="2"/>
          </reference>
        </references>
      </pivotArea>
    </chartFormat>
    <chartFormat chart="0" format="2" series="1">
      <pivotArea type="data" outline="0" fieldPosition="0">
        <references count="2">
          <reference field="4294967294" count="1" selected="0">
            <x v="0"/>
          </reference>
          <reference field="9" count="1" selected="0">
            <x v="1"/>
          </reference>
        </references>
      </pivotArea>
    </chartFormat>
    <chartFormat chart="6" format="3" series="1">
      <pivotArea type="data" outline="0" fieldPosition="0">
        <references count="2">
          <reference field="4294967294" count="1" selected="0">
            <x v="0"/>
          </reference>
          <reference field="9" count="1" selected="0">
            <x v="0"/>
          </reference>
        </references>
      </pivotArea>
    </chartFormat>
    <chartFormat chart="6" format="4" series="1">
      <pivotArea type="data" outline="0" fieldPosition="0">
        <references count="2">
          <reference field="4294967294" count="1" selected="0">
            <x v="0"/>
          </reference>
          <reference field="9" count="1" selected="0">
            <x v="1"/>
          </reference>
        </references>
      </pivotArea>
    </chartFormat>
    <chartFormat chart="6" format="5" series="1">
      <pivotArea type="data" outline="0" fieldPosition="0">
        <references count="2">
          <reference field="4294967294" count="1" selected="0">
            <x v="0"/>
          </reference>
          <reference field="9"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259D8F6-1D72-4BBE-A830-428D4E84CE2D}" name="TablaDinámica3"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1">
  <location ref="P1:Q69" firstHeaderRow="1" firstDataRow="1" firstDataCol="1"/>
  <pivotFields count="3">
    <pivotField axis="axisRow" showAll="0">
      <items count="69">
        <item x="24"/>
        <item x="17"/>
        <item x="26"/>
        <item x="25"/>
        <item x="65"/>
        <item x="37"/>
        <item x="22"/>
        <item x="63"/>
        <item x="11"/>
        <item x="0"/>
        <item x="10"/>
        <item x="60"/>
        <item x="51"/>
        <item x="5"/>
        <item x="31"/>
        <item x="2"/>
        <item x="44"/>
        <item x="57"/>
        <item x="49"/>
        <item x="33"/>
        <item x="45"/>
        <item x="6"/>
        <item x="36"/>
        <item x="13"/>
        <item x="54"/>
        <item x="21"/>
        <item x="56"/>
        <item x="3"/>
        <item x="64"/>
        <item x="43"/>
        <item x="55"/>
        <item x="61"/>
        <item x="62"/>
        <item x="16"/>
        <item x="58"/>
        <item x="40"/>
        <item x="27"/>
        <item x="66"/>
        <item x="14"/>
        <item x="53"/>
        <item x="32"/>
        <item x="20"/>
        <item x="48"/>
        <item x="38"/>
        <item x="50"/>
        <item x="47"/>
        <item x="39"/>
        <item x="18"/>
        <item x="9"/>
        <item x="19"/>
        <item x="4"/>
        <item x="59"/>
        <item x="15"/>
        <item x="46"/>
        <item x="28"/>
        <item x="52"/>
        <item x="8"/>
        <item x="35"/>
        <item x="41"/>
        <item x="1"/>
        <item x="30"/>
        <item x="34"/>
        <item m="1" x="67"/>
        <item x="7"/>
        <item x="12"/>
        <item x="29"/>
        <item x="23"/>
        <item x="42"/>
        <item t="default"/>
      </items>
    </pivotField>
    <pivotField dataField="1" showAll="0"/>
    <pivotField dragToRow="0" dragToCol="0" dragToPage="0" showAll="0" defaultSubtotal="0"/>
  </pivotFields>
  <rowFields count="1">
    <field x="0"/>
  </rowFields>
  <rowItems count="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3"/>
    </i>
    <i>
      <x v="64"/>
    </i>
    <i>
      <x v="65"/>
    </i>
    <i>
      <x v="66"/>
    </i>
    <i>
      <x v="67"/>
    </i>
    <i t="grand">
      <x/>
    </i>
  </rowItems>
  <colItems count="1">
    <i/>
  </colItems>
  <dataFields count="1">
    <dataField name="Suma de Participación" fld="1"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534DCE1-DC60-4DA4-A987-ECE2B33B270F}" name="TablaDinámica4"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W19:X32" firstHeaderRow="1" firstDataRow="1" firstDataCol="1"/>
  <pivotFields count="12">
    <pivotField axis="axisRow"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4">
        <item x="0"/>
        <item x="2"/>
        <item x="1"/>
        <item t="default"/>
      </items>
    </pivotField>
  </pivotFields>
  <rowFields count="2">
    <field x="0"/>
    <field x="11"/>
  </rowFields>
  <rowItems count="13">
    <i>
      <x/>
    </i>
    <i r="1">
      <x/>
    </i>
    <i r="1">
      <x v="2"/>
    </i>
    <i>
      <x v="1"/>
    </i>
    <i r="1">
      <x/>
    </i>
    <i r="1">
      <x v="2"/>
    </i>
    <i>
      <x v="2"/>
    </i>
    <i r="1">
      <x/>
    </i>
    <i r="1">
      <x v="1"/>
    </i>
    <i r="1">
      <x v="2"/>
    </i>
    <i>
      <x v="3"/>
    </i>
    <i r="1">
      <x/>
    </i>
    <i t="grand">
      <x/>
    </i>
  </rowItems>
  <colItems count="1">
    <i/>
  </colItems>
  <dataFields count="1">
    <dataField name="Cuenta de Tipo de publicación"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37" xr16:uid="{8C5B77E9-F7DE-4291-BB3E-7CCF93A6CD63}" autoFormatId="16" applyNumberFormats="0" applyBorderFormats="0" applyFontFormats="0" applyPatternFormats="0" applyAlignmentFormats="0" applyWidthHeightFormats="0">
  <queryTableRefresh nextId="11">
    <queryTableFields count="10">
      <queryTableField id="1" name="Fuente" tableColumnId="1"/>
      <queryTableField id="2" name="Título del Documento" tableColumnId="2"/>
      <queryTableField id="3" name="Autores del Documento" tableColumnId="3"/>
      <queryTableField id="4" name="Año de publicación" tableColumnId="4"/>
      <queryTableField id="5" name="RQ1" tableColumnId="5"/>
      <queryTableField id="6" name="RQ2" tableColumnId="6"/>
      <queryTableField id="7" name="RQ3" tableColumnId="7"/>
      <queryTableField id="8" name="RQ4" tableColumnId="8"/>
      <queryTableField id="9" name="RQ5" tableColumnId="9"/>
      <queryTableField id="10" name="RQ6"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2" connectionId="21" xr16:uid="{1911C0FA-642A-4880-8BCB-907890A447B5}" autoFormatId="16" applyNumberFormats="0" applyBorderFormats="0" applyFontFormats="0" applyPatternFormats="0" applyAlignmentFormats="0" applyWidthHeightFormats="0">
  <queryTableRefresh nextId="11">
    <queryTableFields count="10">
      <queryTableField id="1" name="Fuente" tableColumnId="1"/>
      <queryTableField id="2" name="Título del Documento" tableColumnId="2"/>
      <queryTableField id="3" name="Autores del Documento" tableColumnId="3"/>
      <queryTableField id="4" name="Año de publicación" tableColumnId="4"/>
      <queryTableField id="5" name="RQ1" tableColumnId="5"/>
      <queryTableField id="6" name="RQ2" tableColumnId="6"/>
      <queryTableField id="7" name="RQ3" tableColumnId="7"/>
      <queryTableField id="8" name="RQ4" tableColumnId="8"/>
      <queryTableField id="9" name="RQ5" tableColumnId="9"/>
      <queryTableField id="10" name="RQ6" tableColumnId="1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tosExternos_3" connectionId="22" xr16:uid="{AF87ED5F-B6CE-401E-AF58-B00A60E213A3}" autoFormatId="16" applyNumberFormats="0" applyBorderFormats="0" applyFontFormats="0" applyPatternFormats="0" applyAlignmentFormats="0" applyWidthHeightFormats="0">
  <queryTableRefresh nextId="11">
    <queryTableFields count="10">
      <queryTableField id="1" name="Fuente" tableColumnId="1"/>
      <queryTableField id="2" name="Título del Documento" tableColumnId="2"/>
      <queryTableField id="3" name="Autores del Documento" tableColumnId="3"/>
      <queryTableField id="4" name="Año de publicación" tableColumnId="4"/>
      <queryTableField id="5" name="RQ1" tableColumnId="5"/>
      <queryTableField id="6" name="RQ2" tableColumnId="6"/>
      <queryTableField id="7" name="RQ3" tableColumnId="7"/>
      <queryTableField id="8" name="RQ4" tableColumnId="8"/>
      <queryTableField id="9" name="RQ5" tableColumnId="9"/>
      <queryTableField id="10" name="RQ6" tableColumnId="1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tosExternos_2" connectionId="39" xr16:uid="{39519D2A-99EE-4ABB-9812-64BD8B6ABBF7}" autoFormatId="16" applyNumberFormats="0" applyBorderFormats="0" applyFontFormats="0" applyPatternFormats="0" applyAlignmentFormats="0" applyWidthHeightFormats="0">
  <queryTableRefresh nextId="11">
    <queryTableFields count="10">
      <queryTableField id="1" name="Fuente" tableColumnId="1"/>
      <queryTableField id="2" name="Título del Documento" tableColumnId="2"/>
      <queryTableField id="3" name="Autores del Documento" tableColumnId="3"/>
      <queryTableField id="4" name="Año de publicación" tableColumnId="4"/>
      <queryTableField id="5" name="RQ1" tableColumnId="5"/>
      <queryTableField id="6" name="RQ2" tableColumnId="6"/>
      <queryTableField id="7" name="RQ3" tableColumnId="7"/>
      <queryTableField id="8" name="RQ4" tableColumnId="8"/>
      <queryTableField id="9" name="RQ5" tableColumnId="9"/>
      <queryTableField id="10" name="RQ6" tableColumnId="1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tosExternos_1" connectionId="41" xr16:uid="{2B12AC87-7D93-42FE-A52E-11FF494D4653}" autoFormatId="16" applyNumberFormats="0" applyBorderFormats="0" applyFontFormats="0" applyPatternFormats="0" applyAlignmentFormats="0" applyWidthHeightFormats="0">
  <queryTableRefresh nextId="9" unboundColumnsRight="1">
    <queryTableFields count="3">
      <queryTableField id="1" name="Título del documento" tableColumnId="1"/>
      <queryTableField id="3" name="País" tableColumnId="3"/>
      <queryTableField id="5" dataBound="0" tableColumnId="5"/>
    </queryTableFields>
    <queryTableDeletedFields count="4">
      <deletedField name="Códigos ccTLDs encontrados"/>
      <deletedField name="Observaciones"/>
      <deletedField name="Observaciones"/>
      <deletedField name="Códigos ccTLDs encontrados"/>
    </queryTableDeleted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tosExternos_2" connectionId="24" xr16:uid="{694D5768-0573-48FD-A03D-7CA1C5F407FB}" autoFormatId="16" applyNumberFormats="0" applyBorderFormats="0" applyFontFormats="0" applyPatternFormats="0" applyAlignmentFormats="0" applyWidthHeightFormats="0">
  <queryTableRefresh nextId="12" unboundColumnsRight="1">
    <queryTableFields count="3">
      <queryTableField id="2" name="Título del documento" tableColumnId="2"/>
      <queryTableField id="4" name="País" tableColumnId="4"/>
      <queryTableField id="6" dataBound="0" tableColumnId="6"/>
    </queryTableFields>
    <queryTableDeletedFields count="6">
      <deletedField name="Extracci_n_de_ccTLD_por_documento_1.csv"/>
      <deletedField name="Observaciones"/>
      <deletedField name="Códigos ccTLDs encontrados"/>
      <deletedField name="Extracci_n_de_ccTLD_por_documento_1.csv"/>
      <deletedField name="Observaciones"/>
      <deletedField name="Códigos ccTLDs encontrados"/>
    </queryTableDeleted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tosExternos_2" connectionId="34" xr16:uid="{C25106F0-EE0B-4F1E-A4BA-900EEFCE5590}" autoFormatId="16" applyNumberFormats="0" applyBorderFormats="0" applyFontFormats="0" applyPatternFormats="0" applyAlignmentFormats="0" applyWidthHeightFormats="0">
  <queryTableRefresh nextId="9" unboundColumnsRight="1">
    <queryTableFields count="3">
      <queryTableField id="1" name="Título del documento" tableColumnId="1"/>
      <queryTableField id="3" name="País" tableColumnId="3"/>
      <queryTableField id="5" dataBound="0" tableColumnId="5"/>
    </queryTableFields>
    <queryTableDeletedFields count="4">
      <deletedField name="Códigos ccTLDs encontrados"/>
      <deletedField name="Observaciones"/>
      <deletedField name="Observaciones"/>
      <deletedField name="Códigos ccTLDs encontrados"/>
    </queryTableDeleted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E0E9F45-C7F1-4150-86EF-137ACD71EEEC}" name="ACM" displayName="ACM" ref="A1:CI30" totalsRowShown="0">
  <autoFilter ref="A1:CI30" xr:uid="{DE0E9F45-C7F1-4150-86EF-137ACD71EEEC}"/>
  <sortState xmlns:xlrd2="http://schemas.microsoft.com/office/spreadsheetml/2017/richdata2" ref="A2:CI30">
    <sortCondition ref="B2:B30"/>
  </sortState>
  <tableColumns count="87">
    <tableColumn id="1" xr3:uid="{6ACC62E3-AFD8-41AB-9902-F2949457AFA8}" name="Key" dataDxfId="419"/>
    <tableColumn id="5" xr3:uid="{897215E0-4D57-4C59-99E9-7A39BF1C2A1A}" name="Title" dataDxfId="418"/>
    <tableColumn id="4" xr3:uid="{E3FAD53A-FC85-4916-928C-10EBBF4D35D2}" name="Author" dataDxfId="417"/>
    <tableColumn id="11" xr3:uid="{EE9334A3-0664-4816-98A3-46CE59E5B852}" name="Abstract Note" dataDxfId="416"/>
    <tableColumn id="3" xr3:uid="{6585D786-CA4D-4555-BD91-97C10D3EBDC4}" name="Publication Year"/>
    <tableColumn id="2" xr3:uid="{1A72E130-CF73-489A-8FFD-D9AF76D72F1C}" name="Item Type" dataDxfId="415"/>
    <tableColumn id="6" xr3:uid="{116F1571-8DA3-4D77-BFC6-885AAD735F4E}" name="Publication Title" dataDxfId="414"/>
    <tableColumn id="7" xr3:uid="{BD288A9C-3786-4642-818C-5EF6DDDFAAED}" name="ISBN" dataDxfId="413"/>
    <tableColumn id="8" xr3:uid="{57549F77-198D-4838-9CB1-7B1110617B69}" name="ISSN" dataDxfId="412"/>
    <tableColumn id="9" xr3:uid="{17F85A4F-C166-45C3-B9AE-EFF55D16A2FF}" name="DOI" dataDxfId="411"/>
    <tableColumn id="10" xr3:uid="{9BB68C12-9F72-4C0A-9BC1-F3C5CB3762F8}" name="Url" dataDxfId="410"/>
    <tableColumn id="12" xr3:uid="{DD40953A-CBE2-4512-A6F5-3FDBF3C35C89}" name="Date" dataDxfId="409"/>
    <tableColumn id="13" xr3:uid="{A5F255D1-4D7B-4A59-B3DA-DE54D8A3CD6E}" name="Date Added" dataDxfId="408"/>
    <tableColumn id="14" xr3:uid="{9A7940DB-4972-428A-A845-132C0F73E8F6}" name="Date Modified" dataDxfId="407"/>
    <tableColumn id="15" xr3:uid="{5F4BDFA6-4063-4DC1-B3E2-FB677F9D46E0}" name="Access Date" dataDxfId="406"/>
    <tableColumn id="16" xr3:uid="{C0A33800-10C7-4C7A-83F0-DB1D8E52455E}" name="Pages" dataDxfId="405"/>
    <tableColumn id="17" xr3:uid="{C3ED5A23-658E-4F88-ACD2-02A5BA753399}" name="Num Pages" dataDxfId="404"/>
    <tableColumn id="18" xr3:uid="{A2137B05-6576-47AF-A66E-2038D508B718}" name="Issue"/>
    <tableColumn id="19" xr3:uid="{AD105032-C19A-48AA-9DA6-CC88A336E569}" name="Volume"/>
    <tableColumn id="20" xr3:uid="{2FAAFF7F-0399-4842-B8EA-A51192B8F67B}" name="Number Of Volumes" dataDxfId="403"/>
    <tableColumn id="21" xr3:uid="{6C1C6E93-F06B-42D8-A84B-5C803FEE31A1}" name="Journal Abbreviation" dataDxfId="402"/>
    <tableColumn id="22" xr3:uid="{6047C786-F5C4-4765-9753-0CE2089A1510}" name="Short Title" dataDxfId="401"/>
    <tableColumn id="23" xr3:uid="{58F12664-685C-4A26-81E4-463D6221C664}" name="Series" dataDxfId="400"/>
    <tableColumn id="24" xr3:uid="{DE1B4EE7-19A2-4F2C-97EE-5F491B3D90A1}" name="Series Number" dataDxfId="399"/>
    <tableColumn id="25" xr3:uid="{97173EE5-1F21-430A-9B0C-E668A159B8E3}" name="Series Text" dataDxfId="398"/>
    <tableColumn id="26" xr3:uid="{F85DA0D1-4D05-498A-BBEE-998069C9167E}" name="Series Title" dataDxfId="397"/>
    <tableColumn id="27" xr3:uid="{9BE7F7A9-A846-4EF3-8702-BD69642254AD}" name="Publisher" dataDxfId="396"/>
    <tableColumn id="28" xr3:uid="{ACFD02E3-4F69-4A88-8E24-1AD09152821B}" name="Place" dataDxfId="395"/>
    <tableColumn id="29" xr3:uid="{249FC7E8-E1D7-49EF-BAC8-2545FC6DD509}" name="Language" dataDxfId="394"/>
    <tableColumn id="30" xr3:uid="{8D63C860-FAA9-4CE6-B75B-C547DF4F6FBF}" name="Rights" dataDxfId="393"/>
    <tableColumn id="31" xr3:uid="{5666FC1C-B7A7-4388-8223-35C1ED6A88D4}" name="Type" dataDxfId="392"/>
    <tableColumn id="32" xr3:uid="{9EF538B9-6C53-4E14-BE90-B454F4C87A54}" name="Archive" dataDxfId="391"/>
    <tableColumn id="33" xr3:uid="{34ACA0C8-E7E6-4180-9C1A-6BDFC9C82A58}" name="Archive Location" dataDxfId="390"/>
    <tableColumn id="34" xr3:uid="{F8A734BD-1615-435D-A5F5-A2FE3DEDB8F4}" name="Library Catalog" dataDxfId="389"/>
    <tableColumn id="35" xr3:uid="{038754D2-FD27-4F16-A86E-A059AD213AA0}" name="Call Number" dataDxfId="388"/>
    <tableColumn id="36" xr3:uid="{3204E991-4128-4DD1-9E14-3B52824E7F71}" name="Extra" dataDxfId="387"/>
    <tableColumn id="37" xr3:uid="{947B8B92-A646-4480-9858-F4E6AD1F374D}" name="Notes" dataDxfId="386"/>
    <tableColumn id="38" xr3:uid="{4006250A-99CB-4C0F-9E98-24AF5801CEBC}" name="File Attachments" dataDxfId="385"/>
    <tableColumn id="39" xr3:uid="{307A768E-99C8-40F7-9D55-F688B1EAFFC5}" name="Link Attachments" dataDxfId="384"/>
    <tableColumn id="40" xr3:uid="{FDB9B854-407D-46CF-87C6-CD7C77D99217}" name="Manual Tags" dataDxfId="383"/>
    <tableColumn id="41" xr3:uid="{93A25E28-E1D5-44DD-957B-BE1B11D1ECCE}" name="Automatic Tags" dataDxfId="382"/>
    <tableColumn id="42" xr3:uid="{A86FCF8E-5BEA-4AEA-8A2C-6E935E4D5650}" name="Editor" dataDxfId="381"/>
    <tableColumn id="43" xr3:uid="{5C405325-B926-4D06-897E-82CF04BC8D3B}" name="Series Editor" dataDxfId="380"/>
    <tableColumn id="44" xr3:uid="{38016862-5926-4C91-B523-87E6E0DA4CBA}" name="Translator" dataDxfId="379"/>
    <tableColumn id="45" xr3:uid="{5741DAAE-16A7-4937-9749-97372C81FB32}" name="Contributor" dataDxfId="378"/>
    <tableColumn id="46" xr3:uid="{0ACAA813-A302-426D-B1A6-2CB335E87521}" name="Attorney Agent" dataDxfId="377"/>
    <tableColumn id="47" xr3:uid="{CF2CEDAC-6421-446D-B100-C6A38050148A}" name="Book Author" dataDxfId="376"/>
    <tableColumn id="48" xr3:uid="{26E07DF9-2CC3-4635-A4B1-DD210A5A10D3}" name="Cast Member" dataDxfId="375"/>
    <tableColumn id="49" xr3:uid="{0F9F6EF8-D886-44B4-8F2D-F12DF274B0A7}" name="Commenter" dataDxfId="374"/>
    <tableColumn id="50" xr3:uid="{52C6E746-9A1E-48C5-AF58-358393897487}" name="Composer" dataDxfId="373"/>
    <tableColumn id="51" xr3:uid="{D935A094-F5A1-4125-BF1D-4A42D8313173}" name="Cosponsor" dataDxfId="372"/>
    <tableColumn id="52" xr3:uid="{E4BD6AE0-0986-45CF-8438-F8C46DA5B085}" name="Counsel" dataDxfId="371"/>
    <tableColumn id="53" xr3:uid="{C166987B-AB1B-49F2-A796-F70A09D60A9F}" name="Interviewer" dataDxfId="370"/>
    <tableColumn id="54" xr3:uid="{507764EC-BAD8-40DB-ADCD-A61497DE64DA}" name="Producer" dataDxfId="369"/>
    <tableColumn id="55" xr3:uid="{13732C2E-FC35-4D37-AF09-221CB25416FF}" name="Recipient" dataDxfId="368"/>
    <tableColumn id="56" xr3:uid="{18E0B909-EEB2-474F-9974-52B0598FA79D}" name="Reviewed Author" dataDxfId="367"/>
    <tableColumn id="57" xr3:uid="{12276BAB-C8F6-4E90-979D-41E3AFB054E0}" name="Scriptwriter" dataDxfId="366"/>
    <tableColumn id="58" xr3:uid="{7D342419-2E0D-4188-85EE-7C1CB9306FC9}" name="Words By" dataDxfId="365"/>
    <tableColumn id="59" xr3:uid="{E6D275CB-3714-4526-804C-5B501FD58E36}" name="Guest" dataDxfId="364"/>
    <tableColumn id="60" xr3:uid="{8DF47C1B-3D05-41E5-B7D8-44A82F5F0F9D}" name="Number" dataDxfId="363"/>
    <tableColumn id="61" xr3:uid="{5202DE48-CDD6-446A-AE6F-AA3BADAB425F}" name="Edition" dataDxfId="362"/>
    <tableColumn id="62" xr3:uid="{5CF38221-343F-4541-A5EC-F5C4753BCB39}" name="Running Time" dataDxfId="361"/>
    <tableColumn id="63" xr3:uid="{2293464B-9757-44CE-ADC7-108026A2A64C}" name="Scale" dataDxfId="360"/>
    <tableColumn id="64" xr3:uid="{23481E2C-3AB9-4F3E-8CD1-73517DF44248}" name="Medium" dataDxfId="359"/>
    <tableColumn id="65" xr3:uid="{70285F33-A1B3-496F-BE16-085E46D4FD8E}" name="Artwork Size" dataDxfId="358"/>
    <tableColumn id="66" xr3:uid="{415F229F-A992-4CC4-A080-E0BDF3903E81}" name="Filing Date" dataDxfId="357"/>
    <tableColumn id="67" xr3:uid="{81CF0E7D-6F8F-4B76-B1C7-1079E1E412AE}" name="Application Number" dataDxfId="356"/>
    <tableColumn id="68" xr3:uid="{6319B04E-D948-442C-AEAA-B3247FDE5D51}" name="Assignee" dataDxfId="355"/>
    <tableColumn id="69" xr3:uid="{1832D014-DFD4-4608-9F6D-FF1FB9A82357}" name="Issuing Authority" dataDxfId="354"/>
    <tableColumn id="70" xr3:uid="{041CBF00-4473-4C8F-A275-2F546DD9540A}" name="Country" dataDxfId="353"/>
    <tableColumn id="71" xr3:uid="{C7EFF90F-9A33-4C1B-B347-EB91EADA98FD}" name="Meeting Name" dataDxfId="352"/>
    <tableColumn id="72" xr3:uid="{04E99CB1-EED4-4B15-8F89-B388C00673A9}" name="Conference Name" dataDxfId="351"/>
    <tableColumn id="73" xr3:uid="{8F0E023C-3F7C-4FCD-9E14-CA6933291CE3}" name="Court" dataDxfId="350"/>
    <tableColumn id="74" xr3:uid="{D6C609F6-6EE1-4279-B7A8-9D568951B01E}" name="References" dataDxfId="349"/>
    <tableColumn id="75" xr3:uid="{65E5E9D5-C83D-4937-88D2-1DBBFC59BCE9}" name="Reporter" dataDxfId="348"/>
    <tableColumn id="76" xr3:uid="{FB17EF1F-8A23-42DD-9CCE-993842C1189F}" name="Legal Status" dataDxfId="347"/>
    <tableColumn id="77" xr3:uid="{59A4288F-369F-4E02-A098-CE5A29247ACA}" name="Priority Numbers" dataDxfId="346"/>
    <tableColumn id="78" xr3:uid="{5096FCB0-B69D-4EF4-A709-609457BCC040}" name="Programming Language" dataDxfId="345"/>
    <tableColumn id="79" xr3:uid="{B27CFAB5-828D-4A2C-A186-8AE3264DD912}" name="Version" dataDxfId="344"/>
    <tableColumn id="80" xr3:uid="{53FC7A69-844E-487D-88BC-2E779CE0BBF8}" name="System" dataDxfId="343"/>
    <tableColumn id="81" xr3:uid="{52A5F951-26D5-4440-B367-E48418FE044F}" name="Code" dataDxfId="342"/>
    <tableColumn id="82" xr3:uid="{CA5FDCDA-A6E8-4C89-8B18-620A4C8D2091}" name="Code Number" dataDxfId="341"/>
    <tableColumn id="83" xr3:uid="{94112FAB-E4EC-4648-B1D9-B1883131F070}" name="Section" dataDxfId="340"/>
    <tableColumn id="84" xr3:uid="{6489CE78-D1C2-44CC-A8B6-F786DD770900}" name="Session" dataDxfId="339"/>
    <tableColumn id="85" xr3:uid="{51CDB2C3-9A7A-4A09-859F-C10A7B279F57}" name="Committee" dataDxfId="338"/>
    <tableColumn id="86" xr3:uid="{4BAF45AA-32E7-4944-86B7-BCE8982AFA6C}" name="History" dataDxfId="337"/>
    <tableColumn id="87" xr3:uid="{29B2E8A5-6A1E-4C13-BFDF-9B898E5B7712}" name="Legislative Body" dataDxfId="336"/>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EABDB16-9815-4D02-AC91-ED6208CB9604}" name="Extracción__6" displayName="Extracción__6" ref="A1:J316" tableType="queryTable" totalsRowShown="0">
  <autoFilter ref="A1:J316" xr:uid="{3EABDB16-9815-4D02-AC91-ED6208CB9604}"/>
  <sortState xmlns:xlrd2="http://schemas.microsoft.com/office/spreadsheetml/2017/richdata2" ref="A2:J316">
    <sortCondition ref="B1:B316"/>
  </sortState>
  <tableColumns count="10">
    <tableColumn id="1" xr3:uid="{4C929741-973B-448A-B4C8-CDEBB3B2C1A0}" uniqueName="1" name="Fuente" queryTableFieldId="1" dataDxfId="29"/>
    <tableColumn id="2" xr3:uid="{A0A15439-A9C9-4CB3-BCCF-B9D80DBAED65}" uniqueName="2" name="Título del Documento" queryTableFieldId="2" dataDxfId="28"/>
    <tableColumn id="3" xr3:uid="{AF3C3078-BF64-4450-8E0C-50C1EAAAF055}" uniqueName="3" name="Autores del Documento" queryTableFieldId="3" dataDxfId="27"/>
    <tableColumn id="4" xr3:uid="{8930400B-8D08-4A81-8EDC-61403DEB316C}" uniqueName="4" name="Año de publicación" queryTableFieldId="4" dataDxfId="26"/>
    <tableColumn id="5" xr3:uid="{5451CACE-37C8-4BCB-8990-1583B35A08D2}" uniqueName="5" name="RQ1" queryTableFieldId="5" dataDxfId="25"/>
    <tableColumn id="6" xr3:uid="{8C783435-0D6F-4546-A1BC-941D2AE02350}" uniqueName="6" name="RQ2" queryTableFieldId="6" dataDxfId="24"/>
    <tableColumn id="7" xr3:uid="{738CA0DB-2318-4B53-ACD6-D09458ECC9C8}" uniqueName="7" name="RQ3" queryTableFieldId="7" dataDxfId="23"/>
    <tableColumn id="8" xr3:uid="{E5D0213E-A868-498B-B8BA-A0C4D735BD7D}" uniqueName="8" name="RQ4" queryTableFieldId="8" dataDxfId="22"/>
    <tableColumn id="9" xr3:uid="{5419D880-2622-4720-ACEB-A7F6944B4286}" uniqueName="9" name="RQ5" queryTableFieldId="9" dataDxfId="21"/>
    <tableColumn id="10" xr3:uid="{6229AC41-BD36-4C42-9615-1142C8D8AEB4}" uniqueName="10" name="RQ6" queryTableFieldId="10" dataDxfId="20"/>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FD6CA28-794F-40D2-AF02-CC023EA842B1}" name="Tabla_comparativa_por_RQ__2" displayName="Tabla_comparativa_por_RQ__2" ref="A1:J2" tableType="queryTable" totalsRowShown="0">
  <autoFilter ref="A1:J2" xr:uid="{8FD6CA28-794F-40D2-AF02-CC023EA842B1}"/>
  <tableColumns count="10">
    <tableColumn id="1" xr3:uid="{9ACAD907-A733-438B-83EB-F1ACB60043B6}" uniqueName="1" name="Fuente" queryTableFieldId="1" dataDxfId="19"/>
    <tableColumn id="2" xr3:uid="{D0D09DDE-93FE-4892-B03B-47831E332E02}" uniqueName="2" name="Título del Documento" queryTableFieldId="2" dataDxfId="18"/>
    <tableColumn id="3" xr3:uid="{32EDE6DB-DEAA-442A-B0DD-9766F3CA602C}" uniqueName="3" name="Autores del Documento" queryTableFieldId="3" dataDxfId="17"/>
    <tableColumn id="4" xr3:uid="{611A82F5-952D-4200-98FB-636F9FC5286B}" uniqueName="4" name="Año de publicación" queryTableFieldId="4"/>
    <tableColumn id="5" xr3:uid="{3392524F-D503-4ACA-BA07-648359430D34}" uniqueName="5" name="RQ1" queryTableFieldId="5" dataDxfId="16"/>
    <tableColumn id="6" xr3:uid="{9F49F84E-7F8F-43FA-A115-447E7DAE7E58}" uniqueName="6" name="RQ2" queryTableFieldId="6" dataDxfId="15"/>
    <tableColumn id="7" xr3:uid="{767ED0C2-ED63-4B5B-8107-61F214F9B346}" uniqueName="7" name="RQ3" queryTableFieldId="7" dataDxfId="14"/>
    <tableColumn id="8" xr3:uid="{4116E1BC-7DCF-43E4-81C0-00371CCF6AFB}" uniqueName="8" name="RQ4" queryTableFieldId="8" dataDxfId="13"/>
    <tableColumn id="9" xr3:uid="{74CA365C-63F6-4E84-BF66-3121A1C216C4}" uniqueName="9" name="RQ5" queryTableFieldId="9" dataDxfId="12"/>
    <tableColumn id="10" xr3:uid="{24C19140-A5DA-442B-8BD7-8D333B7047CF}" uniqueName="10" name="RQ6" queryTableFieldId="10" dataDxfId="11"/>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CC001F4-BD1A-4A31-B36B-095DF31950C9}" name="Tabla_de_Procedencia_por_ccTLD__2" displayName="Tabla_de_Procedencia_por_ccTLD__2" ref="A1:C4" tableType="queryTable" totalsRowShown="0">
  <autoFilter ref="A1:C4" xr:uid="{2CC001F4-BD1A-4A31-B36B-095DF31950C9}"/>
  <tableColumns count="3">
    <tableColumn id="1" xr3:uid="{4029F17B-D48A-49EA-A7CD-A57B539FAFB7}" uniqueName="1" name="Título del documento" queryTableFieldId="1" dataDxfId="10"/>
    <tableColumn id="3" xr3:uid="{541DB181-3DAF-4C50-945B-D559007D78EC}" uniqueName="3" name="País" queryTableFieldId="3" dataDxfId="9"/>
    <tableColumn id="5" xr3:uid="{6A23C9E3-9A5E-44B2-925A-B6901F0547B8}" uniqueName="5" name="Particiación" queryTableFieldId="5" dataDxfId="8"/>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AF8A58C-26C4-4BCA-A2B9-D9ACFF5FD583}" name="Paises__2" displayName="Paises__2" ref="A1:C23" tableType="queryTable" totalsRowShown="0">
  <autoFilter ref="A1:C23" xr:uid="{1AF8A58C-26C4-4BCA-A2B9-D9ACFF5FD583}"/>
  <tableColumns count="3">
    <tableColumn id="2" xr3:uid="{FE6D66D6-1BF4-4391-959B-E1A25EB45DEE}" uniqueName="2" name="Título del documento" queryTableFieldId="2" dataDxfId="7"/>
    <tableColumn id="4" xr3:uid="{AADECF0F-51F7-469D-89C8-A1C67E8687BD}" uniqueName="4" name="País" queryTableFieldId="4" dataDxfId="6"/>
    <tableColumn id="6" xr3:uid="{2F647EF4-ACB3-4250-AC7B-442EF9E2C5A1}" uniqueName="6" name="Participación" queryTableFieldId="6" dataDxfId="5"/>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A58B2EB-9084-4C1C-9DB2-BF13E7DCF355}" name="Procedencia_de_Autores_por_ccTLD" displayName="Procedencia_de_Autores_por_ccTLD" ref="A1:C2" tableType="queryTable" totalsRowShown="0">
  <autoFilter ref="A1:C2" xr:uid="{8A58B2EB-9084-4C1C-9DB2-BF13E7DCF355}"/>
  <tableColumns count="3">
    <tableColumn id="1" xr3:uid="{C24BBB45-3BF9-4763-81D6-D518828F4282}" uniqueName="1" name="Título del documento" queryTableFieldId="1" dataDxfId="4"/>
    <tableColumn id="3" xr3:uid="{D3F31ED0-8A54-45DB-AB9F-DBA563720533}" uniqueName="3" name="País" queryTableFieldId="3" dataDxfId="3"/>
    <tableColumn id="5" xr3:uid="{0B983E10-54F9-4638-BD29-9EAADB3BBAF8}" uniqueName="5" name="Participación" queryTableFieldId="5" dataDxfId="2"/>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0F55F6F-FD33-4A46-9CEF-588F1C39CD19}" name="DOAJ" displayName="DOAJ" ref="A1:CI8" totalsRowShown="0">
  <autoFilter ref="A1:CI8" xr:uid="{D0F55F6F-FD33-4A46-9CEF-588F1C39CD19}"/>
  <sortState xmlns:xlrd2="http://schemas.microsoft.com/office/spreadsheetml/2017/richdata2" ref="A2:CI8">
    <sortCondition ref="B2:B8"/>
  </sortState>
  <tableColumns count="87">
    <tableColumn id="1" xr3:uid="{B3F025D1-11E5-429E-A44A-CF6D3ED77EA2}" name="Key" dataDxfId="335"/>
    <tableColumn id="5" xr3:uid="{293058A4-A5A1-4424-BC62-FA9524EC681F}" name="Title" dataDxfId="334"/>
    <tableColumn id="4" xr3:uid="{DF2A7831-1ACD-47A7-8C00-082637E7AD46}" name="Author" dataDxfId="333"/>
    <tableColumn id="11" xr3:uid="{E97574FB-F624-415C-A4E4-8D8A20F0EFCA}" name="Abstract Note" dataDxfId="332"/>
    <tableColumn id="3" xr3:uid="{148B228D-8C84-49FF-867B-458ECD1B2BA4}" name="Publication Year"/>
    <tableColumn id="2" xr3:uid="{DF12F066-A269-4B6C-881C-3B4636D6A1BE}" name="Item Type" dataDxfId="331"/>
    <tableColumn id="6" xr3:uid="{13C5BB2D-20D5-4EAC-B52E-74926AA7D9D7}" name="Publication Title" dataDxfId="330"/>
    <tableColumn id="7" xr3:uid="{786B4213-A19F-40D4-820F-745FE549B1A5}" name="ISBN" dataDxfId="329"/>
    <tableColumn id="8" xr3:uid="{BDE449AC-54AA-43B4-A4CF-8F3B797BD02B}" name="ISSN" dataDxfId="328"/>
    <tableColumn id="9" xr3:uid="{A46337B7-BB48-4497-BDA5-C319EDDFE749}" name="DOI" dataDxfId="327"/>
    <tableColumn id="10" xr3:uid="{2589EBC6-2B1A-4B3D-9614-7C24B0CD7997}" name="Url" dataDxfId="326"/>
    <tableColumn id="12" xr3:uid="{4976D495-3294-4E9E-9B9D-D5437349E26B}" name="Date" dataDxfId="325"/>
    <tableColumn id="13" xr3:uid="{186EE496-3B87-44AB-8351-6D9CFCBDF512}" name="Date Added" dataDxfId="324"/>
    <tableColumn id="14" xr3:uid="{60259FD3-1984-43BB-A4C2-815698ADA2D1}" name="Date Modified" dataDxfId="323"/>
    <tableColumn id="15" xr3:uid="{807DB6DD-507C-4871-9D47-A20079C719E3}" name="Access Date" dataDxfId="322"/>
    <tableColumn id="16" xr3:uid="{7E921081-2B57-4A3D-8E52-F8D3A983249A}" name="Pages" dataDxfId="321"/>
    <tableColumn id="17" xr3:uid="{6423965C-9F5D-4B03-AFDB-FFCDDB2FBA99}" name="Num Pages" dataDxfId="320"/>
    <tableColumn id="18" xr3:uid="{C128AB93-A084-42A9-B92B-E6649283C86F}" name="Issue"/>
    <tableColumn id="19" xr3:uid="{509FF59D-149E-43F0-AA40-25D1FE0BE35C}" name="Volume" dataDxfId="319"/>
    <tableColumn id="20" xr3:uid="{F37103EC-60F9-4B0E-97EA-4D1AFA398776}" name="Number Of Volumes" dataDxfId="318"/>
    <tableColumn id="21" xr3:uid="{8881901C-03BB-4BAC-BA74-6FB258A9AFBA}" name="Journal Abbreviation" dataDxfId="317"/>
    <tableColumn id="22" xr3:uid="{FBBAC3FC-5C63-4482-930A-D4490B5C259A}" name="Short Title" dataDxfId="316"/>
    <tableColumn id="23" xr3:uid="{091CACCD-07FE-48FF-AAF9-DBA4E055F7D9}" name="Series" dataDxfId="315"/>
    <tableColumn id="24" xr3:uid="{9DC5A86E-1649-4C5D-9C4B-307FD772D071}" name="Series Number" dataDxfId="314"/>
    <tableColumn id="25" xr3:uid="{88F59B0E-A360-423A-AE66-64542B476E97}" name="Series Text" dataDxfId="313"/>
    <tableColumn id="26" xr3:uid="{3BE82A79-3CB3-4E3A-8B24-F4A5F2458312}" name="Series Title" dataDxfId="312"/>
    <tableColumn id="27" xr3:uid="{61893021-3C32-40EF-B413-A510AFC11022}" name="Publisher" dataDxfId="311"/>
    <tableColumn id="28" xr3:uid="{4D75AF4E-F67E-4ABD-9F5A-D0E6A1A4FF61}" name="Place" dataDxfId="310"/>
    <tableColumn id="29" xr3:uid="{A5A5C9DE-7C08-4EE2-869C-30E778CB52C8}" name="Language" dataDxfId="309"/>
    <tableColumn id="30" xr3:uid="{1753311E-9119-4539-98D9-7BA56AA806C7}" name="Rights" dataDxfId="308"/>
    <tableColumn id="31" xr3:uid="{36086562-DD8A-40AB-8ABF-0CC2772C067A}" name="Type" dataDxfId="307"/>
    <tableColumn id="32" xr3:uid="{26D4ECDF-BFD8-483C-8E6E-BBA4D0406E2D}" name="Archive" dataDxfId="306"/>
    <tableColumn id="33" xr3:uid="{A1CB5C16-54E7-4644-ABD2-F03924D54246}" name="Archive Location" dataDxfId="305"/>
    <tableColumn id="34" xr3:uid="{A5D2DA09-B8F7-4354-B4F1-51CF05475711}" name="Library Catalog" dataDxfId="304"/>
    <tableColumn id="35" xr3:uid="{0A72EE77-62D3-47E3-AC92-86E0EA60F076}" name="Call Number" dataDxfId="303"/>
    <tableColumn id="36" xr3:uid="{71FD5953-DA3C-4403-9F98-DE2E54013CAC}" name="Extra" dataDxfId="302"/>
    <tableColumn id="37" xr3:uid="{40204991-C124-4D87-AB49-D3D740C6DB75}" name="Notes" dataDxfId="301"/>
    <tableColumn id="38" xr3:uid="{6078CE88-4281-4F9D-8F87-2E50FF6FDB1F}" name="File Attachments" dataDxfId="300"/>
    <tableColumn id="39" xr3:uid="{7F76BC1E-6BEB-4245-9731-5646B7CCB698}" name="Link Attachments" dataDxfId="299"/>
    <tableColumn id="40" xr3:uid="{1B21FA48-4BF8-4FAB-99AD-EF33F790B216}" name="Manual Tags" dataDxfId="298"/>
    <tableColumn id="41" xr3:uid="{CF22A6E0-4F81-4B5D-9AA3-08078DEC0F27}" name="Automatic Tags" dataDxfId="297"/>
    <tableColumn id="42" xr3:uid="{12EE3410-A262-4641-97FC-AC28C1D8A1AD}" name="Editor" dataDxfId="296"/>
    <tableColumn id="43" xr3:uid="{D07989F3-3B8A-48BC-B930-AB9D5597CD1C}" name="Series Editor" dataDxfId="295"/>
    <tableColumn id="44" xr3:uid="{4CAC27B2-F1CF-4A60-9E11-4ABA1AB06EAB}" name="Translator" dataDxfId="294"/>
    <tableColumn id="45" xr3:uid="{FC019EC2-6DDC-4447-AE4A-783A2CBFFB83}" name="Contributor" dataDxfId="293"/>
    <tableColumn id="46" xr3:uid="{288602E3-9E29-412F-8CA7-91855D9C0679}" name="Attorney Agent" dataDxfId="292"/>
    <tableColumn id="47" xr3:uid="{001D308F-6039-4FEA-B684-D4A5B23EE1C4}" name="Book Author" dataDxfId="291"/>
    <tableColumn id="48" xr3:uid="{3C41DA03-B2A9-47DC-9A17-D75BD6799AC6}" name="Cast Member" dataDxfId="290"/>
    <tableColumn id="49" xr3:uid="{E134D00D-5E0B-48D1-92D5-5443430E1912}" name="Commenter" dataDxfId="289"/>
    <tableColumn id="50" xr3:uid="{5B65FA59-C189-430F-B3F1-0EC6E753DE40}" name="Composer" dataDxfId="288"/>
    <tableColumn id="51" xr3:uid="{D98B286C-7B6B-408D-8AB1-10C24ED9506E}" name="Cosponsor" dataDxfId="287"/>
    <tableColumn id="52" xr3:uid="{862E7CD4-0B94-4CA0-A9D0-E79E1551BB7C}" name="Counsel" dataDxfId="286"/>
    <tableColumn id="53" xr3:uid="{6FEB21EC-C4A8-40D1-8918-347108CB3AB1}" name="Interviewer" dataDxfId="285"/>
    <tableColumn id="54" xr3:uid="{8E9C9F91-AB38-4018-8517-9AA006B560E7}" name="Producer" dataDxfId="284"/>
    <tableColumn id="55" xr3:uid="{F2AC4067-901C-485B-A44F-BE4342AB1EE9}" name="Recipient" dataDxfId="283"/>
    <tableColumn id="56" xr3:uid="{F50CFD55-E4B4-4894-B479-CCEE304F0061}" name="Reviewed Author" dataDxfId="282"/>
    <tableColumn id="57" xr3:uid="{BCE9BE68-4EF1-4CE1-8320-2F06B8A8B3F1}" name="Scriptwriter" dataDxfId="281"/>
    <tableColumn id="58" xr3:uid="{57586E61-2D40-496E-B280-986A917872F2}" name="Words By" dataDxfId="280"/>
    <tableColumn id="59" xr3:uid="{4E076B5D-859C-4F95-B277-F7F66310F8C8}" name="Guest" dataDxfId="279"/>
    <tableColumn id="60" xr3:uid="{F5E2C8BD-182C-455C-B36C-594EA2B2A887}" name="Number" dataDxfId="278"/>
    <tableColumn id="61" xr3:uid="{7961B348-28F9-47C7-B4C7-9231B5396083}" name="Edition" dataDxfId="277"/>
    <tableColumn id="62" xr3:uid="{4D13060F-3109-4B37-AF00-C7990CF567F2}" name="Running Time" dataDxfId="276"/>
    <tableColumn id="63" xr3:uid="{D5F2459C-51AA-4230-897F-C37CD0019A5F}" name="Scale" dataDxfId="275"/>
    <tableColumn id="64" xr3:uid="{807D2431-D4FE-4A7C-9204-CA1FEF80507B}" name="Medium" dataDxfId="274"/>
    <tableColumn id="65" xr3:uid="{5C817F63-DC57-4293-8D62-B477F2A2977A}" name="Artwork Size" dataDxfId="273"/>
    <tableColumn id="66" xr3:uid="{B3944398-1CA7-413F-BA5A-137E6502586E}" name="Filing Date" dataDxfId="272"/>
    <tableColumn id="67" xr3:uid="{9B46E1B9-2689-4825-AFBD-45D1C5779BF3}" name="Application Number" dataDxfId="271"/>
    <tableColumn id="68" xr3:uid="{B3E1A05C-C6E8-4D44-8E74-D85AFE0B2C3D}" name="Assignee" dataDxfId="270"/>
    <tableColumn id="69" xr3:uid="{6E00FB60-7419-4870-A262-1B9DD935CC01}" name="Issuing Authority" dataDxfId="269"/>
    <tableColumn id="70" xr3:uid="{1A6AAFAA-3262-4EF9-94C0-F0D5E8C25C62}" name="Country" dataDxfId="268"/>
    <tableColumn id="71" xr3:uid="{0FB329E0-FCBD-41FA-AEA6-EA7BED980132}" name="Meeting Name" dataDxfId="267"/>
    <tableColumn id="72" xr3:uid="{6D3B51D3-48E0-47B8-B216-B784E87C4255}" name="Conference Name" dataDxfId="266"/>
    <tableColumn id="73" xr3:uid="{C499DD54-DA7A-4A1C-8400-7C2F207B331B}" name="Court" dataDxfId="265"/>
    <tableColumn id="74" xr3:uid="{8712B094-FA6F-4D9D-B1E7-832B6D11833D}" name="References" dataDxfId="264"/>
    <tableColumn id="75" xr3:uid="{C83CBBCD-B559-4882-961B-CAB0E5114B65}" name="Reporter" dataDxfId="263"/>
    <tableColumn id="76" xr3:uid="{574DC9D7-7BEB-4756-8C7B-CF474D30C677}" name="Legal Status" dataDxfId="262"/>
    <tableColumn id="77" xr3:uid="{9E667F96-2E40-4580-8A2C-182CF73259AA}" name="Priority Numbers" dataDxfId="261"/>
    <tableColumn id="78" xr3:uid="{63314906-1C6D-4015-8FC5-277F9EF5E5E6}" name="Programming Language" dataDxfId="260"/>
    <tableColumn id="79" xr3:uid="{9A975185-A5F7-4C0E-BC1C-79B375BF7AF3}" name="Version" dataDxfId="259"/>
    <tableColumn id="80" xr3:uid="{2A4C7CDE-2A29-4CE4-84D9-1AD8AC104C91}" name="System" dataDxfId="258"/>
    <tableColumn id="81" xr3:uid="{DC9E32FD-E755-48D6-859A-767CDD9AF842}" name="Code" dataDxfId="257"/>
    <tableColumn id="82" xr3:uid="{C5B66EAF-8EA9-4035-B633-C20C4E7D39C5}" name="Code Number" dataDxfId="256"/>
    <tableColumn id="83" xr3:uid="{DF119893-75F2-4F74-B06F-4F669772AEB5}" name="Section" dataDxfId="255"/>
    <tableColumn id="84" xr3:uid="{46EDBE6F-A2F7-46DD-AFCE-FB1228DCCE2E}" name="Session" dataDxfId="254"/>
    <tableColumn id="85" xr3:uid="{10A483FA-4F35-432A-A09C-4EF7B28426D8}" name="Committee" dataDxfId="253"/>
    <tableColumn id="86" xr3:uid="{EC160744-95A9-41BC-A338-E386C3066A51}" name="History" dataDxfId="252"/>
    <tableColumn id="87" xr3:uid="{04AE2768-9BCC-466B-8EA0-D47A648C53CB}" name="Legislative Body" dataDxfId="25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F47960-7642-405A-AC99-4226EADBD9A6}" name="Anexar1" displayName="Anexar1" ref="A1:AB269" totalsRowShown="0">
  <autoFilter ref="A1:AB269" xr:uid="{EAF47960-7642-405A-AC99-4226EADBD9A6}"/>
  <sortState xmlns:xlrd2="http://schemas.microsoft.com/office/spreadsheetml/2017/richdata2" ref="A2:AB269">
    <sortCondition ref="A1:A269"/>
  </sortState>
  <tableColumns count="28">
    <tableColumn id="1" xr3:uid="{BA48D5D9-5B89-475C-968C-917A191BE18F}" name="Document Title" dataDxfId="250"/>
    <tableColumn id="2" xr3:uid="{2F82BDD1-6144-47DA-BE1E-A7C1B620D38C}" name="Authors" dataDxfId="249"/>
    <tableColumn id="3" xr3:uid="{9674698F-6B67-4D31-99DB-853CF297E494}" name="Author Affiliations" dataDxfId="248"/>
    <tableColumn id="4" xr3:uid="{D3680FDD-38C6-46CD-ADF5-4F44FC190946}" name="Publication Title" dataDxfId="247"/>
    <tableColumn id="5" xr3:uid="{0E2D50A1-128A-47DF-8472-04022AECD139}" name="Date Added To Xplore" dataDxfId="246"/>
    <tableColumn id="11" xr3:uid="{3D21EEFD-2299-4302-97F3-811AB5F88297}" name="Abstract" dataDxfId="245"/>
    <tableColumn id="6" xr3:uid="{B4066B84-BD27-4469-805C-2B1F1A887ED2}" name="Publication Year"/>
    <tableColumn id="7" xr3:uid="{0C1A1CF3-AF32-47CF-8623-E9318E2D11CF}" name="Volume"/>
    <tableColumn id="8" xr3:uid="{E82E2363-6E69-43FB-91BB-8CD7CA10E01D}" name="Issue"/>
    <tableColumn id="9" xr3:uid="{F77A39EE-DA02-4988-B55F-C7272C77C3D4}" name="Start Page"/>
    <tableColumn id="10" xr3:uid="{82AD514D-F0A4-41E0-92B8-63CC6F048BA2}" name="End Page"/>
    <tableColumn id="12" xr3:uid="{18C8DB3B-7002-4E4F-B209-CA96EEFF73A4}" name="ISSN" dataDxfId="244"/>
    <tableColumn id="13" xr3:uid="{EE8D6F52-84C6-47D4-BFF0-0A75CDA48927}" name="ISBNs" dataDxfId="243"/>
    <tableColumn id="28" xr3:uid="{3EBDA9B6-2171-458D-8634-FCADF944358C}" name="Document Identifier" dataDxfId="242"/>
    <tableColumn id="14" xr3:uid="{76329549-310B-4676-97D6-33882791B44C}" name="DOI" dataDxfId="241"/>
    <tableColumn id="15" xr3:uid="{468FAFD2-02B9-47D5-8C43-6D78CF4D5AEC}" name="Funding Information" dataDxfId="240"/>
    <tableColumn id="16" xr3:uid="{2109C5BD-FB3C-4A05-93E7-CBE0318DBF12}" name="PDF Link" dataDxfId="239"/>
    <tableColumn id="17" xr3:uid="{835C62B7-2B6C-460C-9228-19BA64C96C55}" name="Author Keywords" dataDxfId="238"/>
    <tableColumn id="18" xr3:uid="{6E3EB462-1E8E-47DA-9BFE-7DF2020C6B3D}" name="IEEE Terms" dataDxfId="237"/>
    <tableColumn id="19" xr3:uid="{9C4F015F-CEDF-45F8-8340-0E98C7815201}" name="Mesh_Terms" dataDxfId="236"/>
    <tableColumn id="20" xr3:uid="{6A4C3944-2B48-4513-A5DF-D415712A24ED}" name="Article Citation Count"/>
    <tableColumn id="21" xr3:uid="{EFE4E186-E804-45BA-9CD4-07427593A88E}" name="Patent Citation Count" dataDxfId="235"/>
    <tableColumn id="22" xr3:uid="{4DF33280-4C49-46AD-BC89-5BE8918F16AF}" name="Reference Count"/>
    <tableColumn id="23" xr3:uid="{035B3B13-46D9-414C-B82E-530B71AB7403}" name="License" dataDxfId="234"/>
    <tableColumn id="24" xr3:uid="{B698C7D9-1B44-4AD9-AB6A-168C4CDB5455}" name="Online Date" dataDxfId="233"/>
    <tableColumn id="25" xr3:uid="{3DFAD990-773E-4BBC-8A70-F0E4EA698556}" name="Issue Date" dataDxfId="232"/>
    <tableColumn id="26" xr3:uid="{66D9FF5D-E50E-447A-A55D-3DCCD5B4E789}" name="Meeting Date" dataDxfId="231"/>
    <tableColumn id="27" xr3:uid="{055E13A5-65D4-4E62-BA1A-16BDD07693EF}" name="Publisher" dataDxfId="230"/>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F82CD81-9CA4-48EF-977E-C498B365DDF6}" name="GS" displayName="GS" ref="A1:CI19" totalsRowShown="0">
  <autoFilter ref="A1:CI19" xr:uid="{FF82CD81-9CA4-48EF-977E-C498B365DDF6}"/>
  <sortState xmlns:xlrd2="http://schemas.microsoft.com/office/spreadsheetml/2017/richdata2" ref="A2:CI19">
    <sortCondition ref="B2:B19"/>
  </sortState>
  <tableColumns count="87">
    <tableColumn id="1" xr3:uid="{ADB3EC5D-F161-48A0-B212-EC55825F6779}" name="Key" dataDxfId="229"/>
    <tableColumn id="5" xr3:uid="{ABD6ED38-F084-420B-9BCC-FF3597EF6B54}" name="Title" dataDxfId="228"/>
    <tableColumn id="4" xr3:uid="{0470AB0E-FE0A-4AEA-BB5C-3DBB9FE58836}" name="Author" dataDxfId="227"/>
    <tableColumn id="11" xr3:uid="{953ED650-F353-4A28-AB5D-6FABB9035884}" name="Abstract Note" dataDxfId="226"/>
    <tableColumn id="3" xr3:uid="{592AF6AC-7391-4561-8C77-4B3564ECB470}" name="Publication Year"/>
    <tableColumn id="2" xr3:uid="{87715BAB-A128-4457-AD62-3C583613ABCF}" name="Item Type" dataDxfId="225"/>
    <tableColumn id="6" xr3:uid="{98430882-8926-4F3F-B079-EDC932DE0CD3}" name="Publication Title" dataDxfId="224"/>
    <tableColumn id="7" xr3:uid="{31CA9FED-FC6D-4C1F-8DA9-A9577C3E18AB}" name="ISBN" dataDxfId="223"/>
    <tableColumn id="8" xr3:uid="{A29B55FD-2D9A-4AD8-8BA7-3CB1AFCD6297}" name="ISSN" dataDxfId="222"/>
    <tableColumn id="9" xr3:uid="{4F7B0F59-2929-4AB3-94AB-4112E8BC0F15}" name="DOI" dataDxfId="221"/>
    <tableColumn id="10" xr3:uid="{194E7DDA-310B-4C33-BEE9-750F6C2B3B22}" name="Url" dataDxfId="220"/>
    <tableColumn id="12" xr3:uid="{7654B7F0-96D2-4489-B31E-7EF81D92A66D}" name="Date" dataDxfId="219"/>
    <tableColumn id="13" xr3:uid="{2F9C304E-0180-4B1A-BCCC-61CB8B75CC0D}" name="Date Added" dataDxfId="218"/>
    <tableColumn id="14" xr3:uid="{E2FE0D54-6982-4CC4-877A-59A8155E42ED}" name="Date Modified" dataDxfId="217"/>
    <tableColumn id="15" xr3:uid="{A4C59E54-A8A7-4D6B-9FB1-ED3E88E5C36F}" name="Access Date" dataDxfId="216"/>
    <tableColumn id="16" xr3:uid="{5C3878FC-04BB-46BF-93EC-06040266D03C}" name="Pages" dataDxfId="215"/>
    <tableColumn id="17" xr3:uid="{A0F312FC-E6B1-42AA-9483-E5599B1007F9}" name="Num Pages" dataDxfId="214"/>
    <tableColumn id="18" xr3:uid="{2A2B3D1B-3756-4A89-82B5-F823B7116239}" name="Issue"/>
    <tableColumn id="19" xr3:uid="{B050AB1C-2D53-468D-82F0-F505DCF9E911}" name="Volume"/>
    <tableColumn id="20" xr3:uid="{69FC9B1A-A129-4E53-B7E6-872BEC25C536}" name="Number Of Volumes" dataDxfId="213"/>
    <tableColumn id="21" xr3:uid="{12585DBC-1464-424E-A20C-5DD1F5B04CBD}" name="Journal Abbreviation" dataDxfId="212"/>
    <tableColumn id="22" xr3:uid="{0734CD5C-162B-4EC7-9982-B0D13ABA737C}" name="Short Title" dataDxfId="211"/>
    <tableColumn id="23" xr3:uid="{2A3A3F51-6C06-4944-85AE-B1A24D43D33C}" name="Series" dataDxfId="210"/>
    <tableColumn id="24" xr3:uid="{42D88B2A-B533-42C0-8F9C-6B61E39CD73A}" name="Series Number" dataDxfId="209"/>
    <tableColumn id="25" xr3:uid="{FDB8D025-CD5E-4ECA-90F7-2A3B6B1D6983}" name="Series Text" dataDxfId="208"/>
    <tableColumn id="26" xr3:uid="{6FEAA337-3809-4864-9805-8E559E8F6295}" name="Series Title" dataDxfId="207"/>
    <tableColumn id="27" xr3:uid="{ACF20982-C82C-4EA0-A8E8-72A06341A651}" name="Publisher" dataDxfId="206"/>
    <tableColumn id="28" xr3:uid="{80EC69A8-4090-498C-B79B-731AE0A82F2B}" name="Place" dataDxfId="205"/>
    <tableColumn id="29" xr3:uid="{AAE80C8B-5802-4A8B-BF59-C8453841857A}" name="Language" dataDxfId="204"/>
    <tableColumn id="30" xr3:uid="{4C01518F-1A52-4E5B-9B22-03E1746B5CAF}" name="Rights" dataDxfId="203"/>
    <tableColumn id="31" xr3:uid="{F9E1F5A5-7346-4C49-BCC3-D5E772674382}" name="Type" dataDxfId="202"/>
    <tableColumn id="32" xr3:uid="{39ABEE91-F5A3-433E-9DE0-04A328DF6AA3}" name="Archive" dataDxfId="201"/>
    <tableColumn id="33" xr3:uid="{2E49A868-0D06-4760-9B7B-FB86001B1688}" name="Archive Location" dataDxfId="200"/>
    <tableColumn id="34" xr3:uid="{3E6661D2-1AAC-40B6-89BB-A790D68E14A0}" name="Library Catalog" dataDxfId="199"/>
    <tableColumn id="35" xr3:uid="{9E081900-F9C5-4B8D-B311-8BBD2E533D43}" name="Call Number" dataDxfId="198"/>
    <tableColumn id="36" xr3:uid="{8C569C98-8065-4909-AEAA-999600D0AB3B}" name="Extra" dataDxfId="197"/>
    <tableColumn id="37" xr3:uid="{1DDC40B4-0E25-45EE-9199-176D0603DD3F}" name="Notes" dataDxfId="196"/>
    <tableColumn id="38" xr3:uid="{38A15A05-E1EF-4585-BF2A-BDA123CFBF37}" name="File Attachments" dataDxfId="195"/>
    <tableColumn id="39" xr3:uid="{56C2531F-D7CD-4CEF-97C2-FF01A61C7492}" name="Link Attachments" dataDxfId="194"/>
    <tableColumn id="40" xr3:uid="{D33DDB5D-E6D2-473E-9992-24D1C36301F1}" name="Manual Tags" dataDxfId="193"/>
    <tableColumn id="41" xr3:uid="{07C00CB5-3D4E-488E-8515-3D01BB32D338}" name="Automatic Tags" dataDxfId="192"/>
    <tableColumn id="42" xr3:uid="{58E83EB9-37DC-4FB5-B851-361DED414489}" name="Editor" dataDxfId="191"/>
    <tableColumn id="43" xr3:uid="{07C6F267-A66F-45D7-AB13-E67D6DAA92BF}" name="Series Editor" dataDxfId="190"/>
    <tableColumn id="44" xr3:uid="{1E1087BF-C18E-44F2-9C5D-30FB83E3749E}" name="Translator" dataDxfId="189"/>
    <tableColumn id="45" xr3:uid="{3D8B1CDA-E03C-4BBE-960B-131E01BE177D}" name="Contributor" dataDxfId="188"/>
    <tableColumn id="46" xr3:uid="{8EC6AE93-AD5A-4C99-82B1-2505DBA89A70}" name="Attorney Agent" dataDxfId="187"/>
    <tableColumn id="47" xr3:uid="{727E0A0E-0A40-4344-AF71-23FDBACE7000}" name="Book Author" dataDxfId="186"/>
    <tableColumn id="48" xr3:uid="{33FEBFCB-BEBE-48CE-9F2D-B0D5AA2B32BB}" name="Cast Member" dataDxfId="185"/>
    <tableColumn id="49" xr3:uid="{AB12CC80-E8ED-4429-97D8-D7759E6E2CDB}" name="Commenter" dataDxfId="184"/>
    <tableColumn id="50" xr3:uid="{D2B88DE4-432E-4A86-9AAF-4ED51B8508D1}" name="Composer" dataDxfId="183"/>
    <tableColumn id="51" xr3:uid="{BADBAB3E-B800-41C3-9A2E-7352959BF8A5}" name="Cosponsor" dataDxfId="182"/>
    <tableColumn id="52" xr3:uid="{043E4EBF-9A51-4D18-A96F-65883C030357}" name="Counsel" dataDxfId="181"/>
    <tableColumn id="53" xr3:uid="{0BFB045C-4E8C-475D-A20F-18977554C3AB}" name="Interviewer" dataDxfId="180"/>
    <tableColumn id="54" xr3:uid="{0D9C39C0-2771-4D52-811D-817EA6B256DC}" name="Producer" dataDxfId="179"/>
    <tableColumn id="55" xr3:uid="{802924ED-C896-4559-9DE9-42161553867E}" name="Recipient" dataDxfId="178"/>
    <tableColumn id="56" xr3:uid="{59E52303-3FE0-46F7-85D2-8F7FE1EE61E6}" name="Reviewed Author" dataDxfId="177"/>
    <tableColumn id="57" xr3:uid="{F1C81931-0FFB-4291-8CF4-35DDFD9B3E06}" name="Scriptwriter" dataDxfId="176"/>
    <tableColumn id="58" xr3:uid="{177ACD17-1DCA-4208-B477-A05BDA3427F8}" name="Words By" dataDxfId="175"/>
    <tableColumn id="59" xr3:uid="{775E9BDB-3518-4F53-B1B1-5CDA3C4F58AC}" name="Guest" dataDxfId="174"/>
    <tableColumn id="60" xr3:uid="{87DBDF12-7AC9-4CDD-B70C-ABA5443AAEA9}" name="Number" dataDxfId="173"/>
    <tableColumn id="61" xr3:uid="{6DF7DBB9-753D-4DA7-AECA-3E4A405D4C04}" name="Edition" dataDxfId="172"/>
    <tableColumn id="62" xr3:uid="{64075F13-F342-4423-8537-3F64766C85D2}" name="Running Time" dataDxfId="171"/>
    <tableColumn id="63" xr3:uid="{2A8BD443-57FB-4B27-8559-F10C50D4823E}" name="Scale" dataDxfId="170"/>
    <tableColumn id="64" xr3:uid="{8F6FAFFD-D428-48D6-A046-D371B0B328C6}" name="Medium" dataDxfId="169"/>
    <tableColumn id="65" xr3:uid="{614A6C29-827F-496C-89CB-CAE5F5D9EAD3}" name="Artwork Size" dataDxfId="168"/>
    <tableColumn id="66" xr3:uid="{51DD4C75-F5FE-422A-A2C2-235CAB354363}" name="Filing Date" dataDxfId="167"/>
    <tableColumn id="67" xr3:uid="{8A43772A-DB76-4F85-96C5-02CA31B7F78D}" name="Application Number" dataDxfId="166"/>
    <tableColumn id="68" xr3:uid="{6D446F70-A427-4712-B3C6-64F78640F686}" name="Assignee" dataDxfId="165"/>
    <tableColumn id="69" xr3:uid="{0A44CD8B-777E-42D3-B018-B2595FC55B7D}" name="Issuing Authority" dataDxfId="164"/>
    <tableColumn id="70" xr3:uid="{852EBFBB-3285-4A82-A450-45749CF1DC73}" name="Country" dataDxfId="163"/>
    <tableColumn id="71" xr3:uid="{64E6050F-79D3-4BB5-862C-E4D8AE45D99F}" name="Meeting Name" dataDxfId="162"/>
    <tableColumn id="72" xr3:uid="{DD619092-A5F8-4ED4-92AB-77FFCA068799}" name="Conference Name" dataDxfId="161"/>
    <tableColumn id="73" xr3:uid="{C3F07038-8010-4363-922D-D2F1C20E2462}" name="Court" dataDxfId="160"/>
    <tableColumn id="74" xr3:uid="{E88451C4-6FD9-41F0-83C1-0DAED8F6D9BF}" name="References" dataDxfId="159"/>
    <tableColumn id="75" xr3:uid="{D17F505C-A84D-4DC1-A437-58035DB3E528}" name="Reporter" dataDxfId="158"/>
    <tableColumn id="76" xr3:uid="{6D883775-B414-460D-9D05-E8CD8F956E1D}" name="Legal Status" dataDxfId="157"/>
    <tableColumn id="77" xr3:uid="{8358A502-48D5-4FF0-9E46-0F5B842B3A0F}" name="Priority Numbers" dataDxfId="156"/>
    <tableColumn id="78" xr3:uid="{1647AA5E-75D6-45E6-B9B6-098E17597638}" name="Programming Language" dataDxfId="155"/>
    <tableColumn id="79" xr3:uid="{72F23F28-F8CB-4193-9659-246894D688DE}" name="Version" dataDxfId="154"/>
    <tableColumn id="80" xr3:uid="{299A35E5-4D86-42D0-8A8B-8D056B52D1D5}" name="System" dataDxfId="153"/>
    <tableColumn id="81" xr3:uid="{7B07028A-4C2A-40B0-B27F-89586B823A2F}" name="Code" dataDxfId="152"/>
    <tableColumn id="82" xr3:uid="{E5D963FA-464A-4669-A336-F05C09C7BBBB}" name="Code Number" dataDxfId="151"/>
    <tableColumn id="83" xr3:uid="{0AE67D42-BF34-4DE9-94C9-3D584000CDFD}" name="Section" dataDxfId="150"/>
    <tableColumn id="84" xr3:uid="{28FA22D2-A7F8-4AA0-A767-A9AC7554DC53}" name="Session" dataDxfId="149"/>
    <tableColumn id="85" xr3:uid="{2B38E460-5BB9-4C88-A74D-8E165B470790}" name="Committee" dataDxfId="148"/>
    <tableColumn id="86" xr3:uid="{7BCE9FAA-8095-4ACC-9476-CED9CD18AE5C}" name="History" dataDxfId="147"/>
    <tableColumn id="87" xr3:uid="{AAB68365-C63C-4F3F-A06F-01EC12E98AEA}" name="Legislative Body" dataDxfId="146"/>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93E307-420D-4E1D-B002-35648266D19D}" name="scopus" displayName="scopus" ref="A1:U480" totalsRowShown="0">
  <autoFilter ref="A1:U480" xr:uid="{D793E307-420D-4E1D-B002-35648266D19D}"/>
  <sortState xmlns:xlrd2="http://schemas.microsoft.com/office/spreadsheetml/2017/richdata2" ref="A2:U480">
    <sortCondition ref="A1:A480"/>
  </sortState>
  <tableColumns count="21">
    <tableColumn id="4" xr3:uid="{CAAA06E8-82A2-4963-94D0-CAE2C1A00640}" name="Title" dataDxfId="145"/>
    <tableColumn id="1" xr3:uid="{32CD2FEA-5083-4060-94DE-1CCF880DF571}" name="Authors" dataDxfId="144"/>
    <tableColumn id="16" xr3:uid="{9C2BE04F-EB45-4A56-914A-4E4F02845363}" name="Abstract" dataDxfId="143"/>
    <tableColumn id="5" xr3:uid="{B6EA7BB1-89E1-42B1-9173-5DCAB80A1E7C}" name="Year"/>
    <tableColumn id="17" xr3:uid="{7CD74E69-D3AC-4790-B281-1486AF88C16E}" name="Document Type" dataDxfId="142"/>
    <tableColumn id="14" xr3:uid="{3F2DE748-3C3A-4B5E-9324-00C9DB948F8F}" name="DOI" dataDxfId="141"/>
    <tableColumn id="2" xr3:uid="{642B51FC-C3C5-4D3B-A43A-1713D9F7B4B3}" name="Author full names" dataDxfId="140"/>
    <tableColumn id="3" xr3:uid="{E48E8576-FD63-4269-8AF0-A8B37181DED8}" name="Author(s) ID" dataDxfId="139"/>
    <tableColumn id="6" xr3:uid="{F3135BAD-FB60-4F4D-BA0A-C03019973A83}" name="Source title" dataDxfId="138"/>
    <tableColumn id="7" xr3:uid="{251F524D-86A0-4EE3-B3B1-AC791D6C8733}" name="Volume" dataDxfId="137"/>
    <tableColumn id="8" xr3:uid="{C16887FB-117E-4639-A206-7A4C4EB29FFE}" name="Issue" dataDxfId="136"/>
    <tableColumn id="9" xr3:uid="{05256752-A5E1-4CDF-8B86-5BD625EE1DE3}" name="Art. No." dataDxfId="135"/>
    <tableColumn id="10" xr3:uid="{3DF4E405-D151-4B18-8453-408C90339DB0}" name="Page start"/>
    <tableColumn id="11" xr3:uid="{2A10C44A-F56B-465C-B159-7AC6816B9302}" name="Page end"/>
    <tableColumn id="12" xr3:uid="{4AEB3505-7A35-42A9-AB80-7AD2A8714061}" name="Page count"/>
    <tableColumn id="13" xr3:uid="{3C4E2475-876D-4108-8BD1-09841EC81D83}" name="Cited by"/>
    <tableColumn id="15" xr3:uid="{3B975D88-D475-4801-95A1-4D345F8BC4AC}" name="Link" dataDxfId="134"/>
    <tableColumn id="18" xr3:uid="{E6F1ECED-28AC-4DFD-8EEC-C6BB85A0D821}" name="Publication Stage" dataDxfId="133"/>
    <tableColumn id="19" xr3:uid="{DCA15B1A-B7FE-4FE8-8AF4-2E341C301849}" name="Open Access" dataDxfId="132"/>
    <tableColumn id="20" xr3:uid="{B3AB206A-DBB0-4BA9-A0EE-873CADEA0BF2}" name="Source" dataDxfId="131"/>
    <tableColumn id="21" xr3:uid="{1CB10FA0-E7A7-488C-A677-020B5BAEB130}" name="EID" dataDxfId="130"/>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657CCF-7915-48C9-B3F7-1AAE61BF38A4}" name="WOS" displayName="WOS" ref="A1:BT61" totalsRowShown="0">
  <autoFilter ref="A1:BT61" xr:uid="{1A657CCF-7915-48C9-B3F7-1AAE61BF38A4}"/>
  <sortState xmlns:xlrd2="http://schemas.microsoft.com/office/spreadsheetml/2017/richdata2" ref="A2:BT61">
    <sortCondition ref="B2:B61"/>
  </sortState>
  <tableColumns count="72">
    <tableColumn id="1" xr3:uid="{EC8B4B19-DCE6-4D0D-AE02-043E00164789}" name="Publication Type" dataDxfId="129"/>
    <tableColumn id="9" xr3:uid="{1E448A98-6FD4-456A-BCD8-8868248A57F0}" name="Article Title" dataDxfId="128"/>
    <tableColumn id="2" xr3:uid="{56C50FC2-107C-4068-A6FB-9026905D3F93}" name="Authors" dataDxfId="127"/>
    <tableColumn id="22" xr3:uid="{1BA3BDEE-FD4F-402E-BEF4-DE64354C6E7A}" name="Abstract" dataDxfId="126"/>
    <tableColumn id="47" xr3:uid="{516BE055-A768-4CAF-A83D-3863887050CD}" name="Publication Year"/>
    <tableColumn id="14" xr3:uid="{6A7C14D1-2E34-40F9-835C-97CA6A3BDCCE}" name="Document Type" dataDxfId="125"/>
    <tableColumn id="57" xr3:uid="{F44E805A-90CD-4F9D-8043-B8669B3DB256}" name="DOI" dataDxfId="124"/>
    <tableColumn id="3" xr3:uid="{741B7035-78F9-4FEF-A40D-D57E1AAEC0FE}" name="Book Authors" dataDxfId="123"/>
    <tableColumn id="4" xr3:uid="{A10B86E3-7D17-4BA8-A678-309E2A2C3477}" name="Book Editors" dataDxfId="122"/>
    <tableColumn id="5" xr3:uid="{F4735537-5538-4CA2-B49B-1E07A07D39FA}" name="Book Group Authors" dataDxfId="121"/>
    <tableColumn id="6" xr3:uid="{8973D1D5-2134-4066-8B0B-BE7536CC0B7C}" name="Author Full Names" dataDxfId="120"/>
    <tableColumn id="7" xr3:uid="{971B08F0-2395-4C36-8550-85151D64CDF7}" name="Book Author Full Names" dataDxfId="119"/>
    <tableColumn id="8" xr3:uid="{9130B1FF-F86D-4116-8676-03FDECC7DA32}" name="Group Authors" dataDxfId="118"/>
    <tableColumn id="10" xr3:uid="{B3460C6B-4F49-40AD-B6E7-5CF5B1258549}" name="Source Title" dataDxfId="117"/>
    <tableColumn id="11" xr3:uid="{8993A80F-871F-46BD-A0CF-A81953F7022E}" name="Book Series Title" dataDxfId="116"/>
    <tableColumn id="12" xr3:uid="{4894B53A-5747-40A2-9316-E9D0C1C6503F}" name="Book Series Subtitle" dataDxfId="115"/>
    <tableColumn id="13" xr3:uid="{CB1EEE97-2283-491A-AB76-7FB1B8863FE5}" name="Language" dataDxfId="114"/>
    <tableColumn id="15" xr3:uid="{9EFB4DF9-B17D-415D-8153-D15E182D04E0}" name="Conference Title" dataDxfId="113"/>
    <tableColumn id="16" xr3:uid="{1F90B0B3-8E25-4876-9DAD-1249053CB8B1}" name="Conference Date" dataDxfId="112"/>
    <tableColumn id="17" xr3:uid="{C73EA45E-13AC-47D3-B8EC-D398C747EF8F}" name="Conference Location" dataDxfId="111"/>
    <tableColumn id="18" xr3:uid="{B452D316-2FDB-4BCF-B07E-BE170B592CA0}" name="Conference Sponsor" dataDxfId="110"/>
    <tableColumn id="19" xr3:uid="{57AC543D-4AD0-4691-82FB-1B32A3A36FB0}" name="Conference Host" dataDxfId="109"/>
    <tableColumn id="20" xr3:uid="{7B4894E1-4FE0-4E99-8152-2865F2133474}" name="Author Keywords" dataDxfId="108"/>
    <tableColumn id="21" xr3:uid="{68A5ADDB-367F-499A-B5C6-D739E7B87E61}" name="Keywords Plus" dataDxfId="107"/>
    <tableColumn id="23" xr3:uid="{512BE609-0092-4FEC-B28B-3808D81A70DA}" name="Addresses" dataDxfId="106"/>
    <tableColumn id="24" xr3:uid="{CD006617-C4EE-493E-834A-7CC29694B697}" name="Affiliations" dataDxfId="105"/>
    <tableColumn id="25" xr3:uid="{9A45930E-DB80-4008-9B78-02F5B5AAEA55}" name="Reprint Addresses" dataDxfId="104"/>
    <tableColumn id="26" xr3:uid="{F5DC4909-83B6-4D91-AE94-BF3E277CFBD9}" name="Email Addresses" dataDxfId="103"/>
    <tableColumn id="27" xr3:uid="{7AF9A6E9-8E4C-4D90-AD59-AF7FAF0187EE}" name="Researcher Ids" dataDxfId="102"/>
    <tableColumn id="28" xr3:uid="{8C00463D-107D-4F77-B118-A847AB1D7B06}" name="ORCIDs" dataDxfId="101"/>
    <tableColumn id="29" xr3:uid="{AB81F02C-EC48-46A9-A9F5-9FE3F01CAEBF}" name="Funding Orgs" dataDxfId="100"/>
    <tableColumn id="30" xr3:uid="{0B6CE8A6-BF38-49F2-93FA-BEE21879A3FF}" name="Funding Name Preferred" dataDxfId="99"/>
    <tableColumn id="31" xr3:uid="{7A4B08BC-38B6-4ECE-BD18-50FB1C7A0AF2}" name="Funding Text" dataDxfId="98"/>
    <tableColumn id="32" xr3:uid="{E4E8468C-C605-4F4F-BE5C-64A12EB7653E}" name="Cited References" dataDxfId="97"/>
    <tableColumn id="33" xr3:uid="{FEB6CC43-38BD-4691-BA32-1031A571766E}" name="Cited Reference Count"/>
    <tableColumn id="34" xr3:uid="{C016BE9E-D337-438F-B23C-576985618A2A}" name="Times Cited, WoS Core"/>
    <tableColumn id="35" xr3:uid="{6E83D0FF-9EF5-42EE-B5A7-3F528185DE32}" name="Times Cited, All Databases"/>
    <tableColumn id="36" xr3:uid="{509B06A8-39F3-4B2F-AF83-3E67EC878CEF}" name="180 Day Usage Count"/>
    <tableColumn id="37" xr3:uid="{68A1EB67-CFD1-4654-8E54-1045BA0E84C4}" name="Since 2013 Usage Count"/>
    <tableColumn id="38" xr3:uid="{5DDB5B56-AF2F-4AF2-800A-DBD850C9573A}" name="Publisher" dataDxfId="96"/>
    <tableColumn id="39" xr3:uid="{423D4C8E-7708-4312-85FC-7D7915AD2342}" name="Publisher City" dataDxfId="95"/>
    <tableColumn id="40" xr3:uid="{3AD3BF2A-283A-4151-B4CC-336A22708884}" name="Publisher Address" dataDxfId="94"/>
    <tableColumn id="41" xr3:uid="{35E194EF-6281-40A3-9007-BCA6FE4B9370}" name="ISSN" dataDxfId="93"/>
    <tableColumn id="42" xr3:uid="{6ED12B67-6874-4659-84FB-A5C959E84541}" name="eISSN" dataDxfId="92"/>
    <tableColumn id="43" xr3:uid="{8D89E70B-433B-4FAA-A5C4-3ADFBF172D52}" name="ISBN" dataDxfId="91"/>
    <tableColumn id="44" xr3:uid="{420EF573-0B92-4D79-A703-79392EA4DD4A}" name="Journal Abbreviation" dataDxfId="90"/>
    <tableColumn id="45" xr3:uid="{5BB4374D-F819-40CA-A556-D36E57880DAC}" name="Journal ISO Abbreviation" dataDxfId="89"/>
    <tableColumn id="46" xr3:uid="{1D0F959F-C731-4262-8DFD-0AB03C80383C}" name="Publication Date" dataDxfId="88"/>
    <tableColumn id="48" xr3:uid="{998DD6F8-9E5E-4A2A-BE7B-47227499A165}" name="Volume" dataDxfId="87"/>
    <tableColumn id="49" xr3:uid="{80AAE3AA-C026-422C-8369-E88200EAFFD8}" name="Issue" dataDxfId="86"/>
    <tableColumn id="50" xr3:uid="{1A3BA5F9-33E0-468C-803C-16892680B82C}" name="Part Number" dataDxfId="85"/>
    <tableColumn id="51" xr3:uid="{2A0E58F8-45CD-4B94-A64A-9765F4FA61CA}" name="Supplement" dataDxfId="84"/>
    <tableColumn id="52" xr3:uid="{E0522D93-C7E2-4A92-99CC-75C79015135D}" name="Special Issue" dataDxfId="83"/>
    <tableColumn id="53" xr3:uid="{C71942DA-509E-405B-B887-DF74C150056C}" name="Meeting Abstract" dataDxfId="82"/>
    <tableColumn id="54" xr3:uid="{AD9397A0-5D6E-4483-9D49-3D593DC6B411}" name="Start Page"/>
    <tableColumn id="55" xr3:uid="{BCD966D5-230B-4BF1-814A-B5E823374A1A}" name="End Page"/>
    <tableColumn id="56" xr3:uid="{0AA1ABC5-0768-4958-93FC-C8E265CE3797}" name="Article Number" dataDxfId="81"/>
    <tableColumn id="58" xr3:uid="{CF9F3FA2-E06F-4025-9041-E409ECB0BEB2}" name="DOI Link" dataDxfId="80"/>
    <tableColumn id="59" xr3:uid="{70E790FE-A7D4-4B1A-91A8-ECC2DEEAD585}" name="Book DOI" dataDxfId="79"/>
    <tableColumn id="60" xr3:uid="{04F66ADC-534A-4DB5-96FD-93EA081F5AEE}" name="Early Access Date" dataDxfId="78"/>
    <tableColumn id="61" xr3:uid="{96E3D1FE-3D74-4E6D-8FE2-93BF03D17425}" name="Number of Pages"/>
    <tableColumn id="62" xr3:uid="{EB7505CF-2510-46A1-9E07-E849877F48F3}" name="WoS Categories" dataDxfId="77"/>
    <tableColumn id="63" xr3:uid="{55413829-C149-493C-98F5-CCB3AAF6237C}" name="Web of Science Index" dataDxfId="76"/>
    <tableColumn id="64" xr3:uid="{AACEFD0B-FFAC-42CB-942B-686F6C18DA5B}" name="Research Areas" dataDxfId="75"/>
    <tableColumn id="65" xr3:uid="{9E2384CB-8528-4157-A6CE-AC7F5FD6E7A3}" name="IDS Number" dataDxfId="74"/>
    <tableColumn id="66" xr3:uid="{518F3730-31CB-4C34-BF76-3E47EFCA5D4F}" name="Pubmed Id" dataDxfId="73"/>
    <tableColumn id="67" xr3:uid="{7C327E4E-82F6-408D-A220-669BBDA4A7CF}" name="Open Access Designations" dataDxfId="72"/>
    <tableColumn id="68" xr3:uid="{5ADE3902-2356-4D0F-BC87-D57A2803AB87}" name="Highly Cited Status" dataDxfId="71"/>
    <tableColumn id="69" xr3:uid="{27F339F2-752C-40D5-997F-D64204AB9FF0}" name="Hot Paper Status" dataDxfId="70"/>
    <tableColumn id="70" xr3:uid="{41BAEC46-89CC-495B-BE9A-9934AE3D7BA4}" name="Date of Export" dataDxfId="69"/>
    <tableColumn id="71" xr3:uid="{FD3D4B43-EB06-4830-B1A4-D9FABC09F707}" name="UT (Unique WOS ID)" dataDxfId="68"/>
    <tableColumn id="72" xr3:uid="{6ED273D7-D6D3-4A9E-9AB6-25639F058CD8}" name="Web of Science Record" dataDxfId="67"/>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B43E12A-6790-458B-A362-BCF2C37BDA84}" name="Tabla16" displayName="Tabla16" ref="A1:P435" totalsRowShown="0" headerRowDxfId="66" dataDxfId="65" tableBorderDxfId="64">
  <autoFilter ref="A1:P435" xr:uid="{6B43E12A-6790-458B-A362-BCF2C37BDA84}">
    <filterColumn colId="15">
      <customFilters>
        <customFilter operator="greaterThanOrEqual" val="60"/>
      </customFilters>
    </filterColumn>
  </autoFilter>
  <sortState xmlns:xlrd2="http://schemas.microsoft.com/office/spreadsheetml/2017/richdata2" ref="A2:P435">
    <sortCondition ref="B2:B435"/>
  </sortState>
  <tableColumns count="16">
    <tableColumn id="1" xr3:uid="{AE15A20B-2D2D-4063-B206-1867B3230BD4}" name="Fuente" dataDxfId="63"/>
    <tableColumn id="2" xr3:uid="{A1864030-F3FB-47B5-BA11-F535F87A3456}" name="Título del Documento" dataDxfId="62"/>
    <tableColumn id="3" xr3:uid="{5A044EEB-423F-4900-B70B-E995861045B5}" name="Año" dataDxfId="61">
      <calculatedColumnFormula>VLOOKUP(B2,Compilado!C:F,4,FALSE)</calculatedColumnFormula>
    </tableColumn>
    <tableColumn id="16" xr3:uid="{B757B6A5-5D96-412B-BF7B-E37709AE6138}" name="Tipo de publicación" dataDxfId="60">
      <calculatedColumnFormula>VLOOKUP(B2,Compilado!C:G,5,FALSE)</calculatedColumnFormula>
    </tableColumn>
    <tableColumn id="4" xr3:uid="{1E2B3C74-CBC1-4440-87D9-820D9CACB43C}" name="1. Objetivos Claros" dataDxfId="59"/>
    <tableColumn id="5" xr3:uid="{1DDCCF8C-F24F-47AA-959E-CBD477486DD6}" name="2. Contexto del Estudio" dataDxfId="58"/>
    <tableColumn id="6" xr3:uid="{59A07B4B-9D17-49F7-AAD7-B40623EB29F9}" name="3. Justificación del Método" dataDxfId="57"/>
    <tableColumn id="7" xr3:uid="{D8AEE4F8-A798-4A6D-A444-89F8ADE2ED72}" name="4. Diseño Técnico Detallado" dataDxfId="56"/>
    <tableColumn id="8" xr3:uid="{6FD1A1D1-E689-4F07-AF44-1838552F6029}" name="5. Implementación" dataDxfId="55"/>
    <tableColumn id="9" xr3:uid="{AFB7CBB8-67A7-4F2A-82E4-A2F0B7C336B5}" name="6. Evaluación Empírica" dataDxfId="54"/>
    <tableColumn id="10" xr3:uid="{A771ECA6-A25B-47FF-9712-8AC8970A10FF}" name="7. Análisis de Resultados" dataDxfId="53"/>
    <tableColumn id="11" xr3:uid="{57A32821-8755-47E2-87C0-9AF42AE1A250}" name="8. Validez Externa" dataDxfId="52"/>
    <tableColumn id="12" xr3:uid="{4C0086FB-A789-428E-983B-887DF212ED7B}" name="9. Limitaciones" dataDxfId="51"/>
    <tableColumn id="13" xr3:uid="{0B4B08F7-D0A8-46CF-B25C-DCD5B0FFBAA0}" name="10. Contribución" dataDxfId="50"/>
    <tableColumn id="14" xr3:uid="{C5A2D159-BE4D-4AD1-9F9D-203E0D34BB48}" name="Total de Puntos" dataDxfId="49"/>
    <tableColumn id="15" xr3:uid="{D0EF45D3-7701-46A1-BC58-D28569677164}" name="Escala 1-5" dataDxfId="48">
      <calculatedColumnFormula>(O2*100)/20</calculatedColumnFormula>
    </tableColumn>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9C2ABBD-5152-4C5C-B184-84C04CD58182}" name="Tabla_comparativa_de_art_culos_por_RQ__3" displayName="Tabla_comparativa_de_art_culos_por_RQ__3" ref="A1:J4" tableType="queryTable" totalsRowShown="0">
  <autoFilter ref="A1:J4" xr:uid="{99C2ABBD-5152-4C5C-B184-84C04CD58182}"/>
  <tableColumns count="10">
    <tableColumn id="1" xr3:uid="{32182956-1C3E-4BF8-B0BB-F7BA4B3CBFAB}" uniqueName="1" name="Fuente" queryTableFieldId="1" dataDxfId="47"/>
    <tableColumn id="2" xr3:uid="{126A75B3-4CDC-40AC-B2FA-5605EB3F1EB8}" uniqueName="2" name="Título del Documento" queryTableFieldId="2" dataDxfId="46"/>
    <tableColumn id="3" xr3:uid="{25B5E1F9-8B5E-47F7-86AE-4A8D57E440DD}" uniqueName="3" name="Autores del Documento" queryTableFieldId="3" dataDxfId="45"/>
    <tableColumn id="4" xr3:uid="{C1AFFF83-CDE4-43ED-A232-629291724AEC}" uniqueName="4" name="Año de publicación" queryTableFieldId="4"/>
    <tableColumn id="5" xr3:uid="{8D6C5918-ABDD-4CC0-A380-625E4DBDC7A6}" uniqueName="5" name="RQ1" queryTableFieldId="5" dataDxfId="44"/>
    <tableColumn id="6" xr3:uid="{0CE3DF67-AAD3-4191-B8F9-23077860D4C8}" uniqueName="6" name="RQ2" queryTableFieldId="6" dataDxfId="43"/>
    <tableColumn id="7" xr3:uid="{6D14E639-E5AB-4899-B173-77DD55114A9E}" uniqueName="7" name="RQ3" queryTableFieldId="7" dataDxfId="42"/>
    <tableColumn id="8" xr3:uid="{C2505D38-A25F-4BED-8100-C6996622FB54}" uniqueName="8" name="RQ4" queryTableFieldId="8" dataDxfId="41"/>
    <tableColumn id="9" xr3:uid="{615BC07E-7C14-45EC-9B92-37C330E3B726}" uniqueName="9" name="RQ5" queryTableFieldId="9" dataDxfId="40"/>
    <tableColumn id="10" xr3:uid="{DA4EE166-7CD8-4563-AACD-1BCCF75A3A0A}" uniqueName="10" name="RQ6" queryTableFieldId="10" dataDxfId="39"/>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4105A20-A7BF-486F-B3A1-A6EFC30C3007}" name="Extracción__5" displayName="Extracción__5" ref="A1:J20" tableType="queryTable" totalsRowShown="0">
  <autoFilter ref="A1:J20" xr:uid="{84105A20-A7BF-486F-B3A1-A6EFC30C3007}"/>
  <tableColumns count="10">
    <tableColumn id="1" xr3:uid="{2AD65722-4938-4579-9E32-45F2068B3868}" uniqueName="1" name="Fuente" queryTableFieldId="1" dataDxfId="38"/>
    <tableColumn id="2" xr3:uid="{0F4D1CA6-DD1F-42DE-9320-E343B1504159}" uniqueName="2" name="Título del Documento" queryTableFieldId="2" dataDxfId="37"/>
    <tableColumn id="3" xr3:uid="{582CC68D-D99A-44C9-BBB4-F3E2E2C6F156}" uniqueName="3" name="Autores del Documento" queryTableFieldId="3" dataDxfId="36"/>
    <tableColumn id="4" xr3:uid="{EBD954E1-118E-4C97-8E5B-66469B0B0EA7}" uniqueName="4" name="Año de publicación" queryTableFieldId="4"/>
    <tableColumn id="5" xr3:uid="{9F74A0BC-F564-4969-867F-EF53743CDAA6}" uniqueName="5" name="RQ1" queryTableFieldId="5" dataDxfId="35"/>
    <tableColumn id="6" xr3:uid="{140E921A-55F1-4E78-8730-9EA9D90A5E55}" uniqueName="6" name="RQ2" queryTableFieldId="6" dataDxfId="34"/>
    <tableColumn id="7" xr3:uid="{CB5D5C3F-D3A3-4D89-B0EC-94E2140C9C68}" uniqueName="7" name="RQ3" queryTableFieldId="7" dataDxfId="33"/>
    <tableColumn id="8" xr3:uid="{5E08EB06-90F9-4702-9CC5-0850F147AE00}" uniqueName="8" name="RQ4" queryTableFieldId="8" dataDxfId="32"/>
    <tableColumn id="9" xr3:uid="{4DFB000E-2C8D-4798-9249-E27EF98D7789}" uniqueName="9" name="RQ5" queryTableFieldId="9" dataDxfId="31"/>
    <tableColumn id="10" xr3:uid="{F9A78504-5E54-414F-BAE0-C63C7E48558F}" uniqueName="10" name="RQ6" queryTableFieldId="10" dataDxfId="3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2.xml"/><Relationship Id="rId5" Type="http://schemas.openxmlformats.org/officeDocument/2006/relationships/printerSettings" Target="../printerSettings/printerSettings4.bin"/><Relationship Id="rId4" Type="http://schemas.openxmlformats.org/officeDocument/2006/relationships/pivotTable" Target="../pivotTables/pivotTable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hyperlink" Target="https://www.scopus.com/inward/record.uri?eid=2-s2.0-85156108189&amp;doi=10.1093%2fcombul%2fbwad036&amp;partnerID=40&amp;md5=f55e8d45e303f21db3ac76501393676c" TargetMode="External"/><Relationship Id="rId1" Type="http://schemas.openxmlformats.org/officeDocument/2006/relationships/hyperlink" Target="https://www.scopus.com/inward/record.uri?eid=2-s2.0-85216695701&amp;partnerID=40&amp;md5=809f56300c03d3e62bc30e17f0cb8075"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D348-ACEE-4C40-B8DC-5A6C35DF73D5}">
  <sheetPr codeName="Hoja1"/>
  <dimension ref="A1:CI30"/>
  <sheetViews>
    <sheetView topLeftCell="B1" workbookViewId="0"/>
  </sheetViews>
  <sheetFormatPr baseColWidth="10" defaultRowHeight="14.4" x14ac:dyDescent="0.3"/>
  <cols>
    <col min="1" max="1" width="10.88671875" hidden="1" customWidth="1"/>
    <col min="2" max="3" width="80.88671875" bestFit="1" customWidth="1"/>
    <col min="4" max="4" width="23.109375" bestFit="1" customWidth="1"/>
    <col min="5" max="5" width="16.77734375" bestFit="1" customWidth="1"/>
    <col min="6" max="6" width="14.88671875" bestFit="1" customWidth="1"/>
    <col min="7" max="9" width="11.5546875" hidden="1" customWidth="1"/>
    <col min="10" max="10" width="80.88671875" customWidth="1"/>
    <col min="11" max="11" width="16.77734375" hidden="1" customWidth="1"/>
    <col min="12" max="12" width="7.109375" hidden="1" customWidth="1"/>
    <col min="13" max="14" width="15.5546875" hidden="1" customWidth="1"/>
    <col min="15" max="15" width="80.88671875" hidden="1" customWidth="1"/>
    <col min="16" max="16" width="7.6640625" hidden="1" customWidth="1"/>
    <col min="17" max="18" width="15.5546875" hidden="1" customWidth="1"/>
    <col min="19" max="19" width="13.109375" hidden="1" customWidth="1"/>
    <col min="20" max="20" width="10" hidden="1" customWidth="1"/>
    <col min="21" max="21" width="12.6640625" hidden="1" customWidth="1"/>
    <col min="22" max="22" width="7.44140625" hidden="1" customWidth="1"/>
    <col min="23" max="23" width="9.77734375" hidden="1" customWidth="1"/>
    <col min="24" max="24" width="20.44140625" hidden="1" customWidth="1"/>
    <col min="25" max="25" width="20.77734375" hidden="1" customWidth="1"/>
    <col min="26" max="26" width="11.77734375" hidden="1" customWidth="1"/>
    <col min="27" max="27" width="19.6640625" hidden="1" customWidth="1"/>
    <col min="28" max="28" width="15.44140625" hidden="1" customWidth="1"/>
    <col min="29" max="30" width="12.109375" hidden="1" customWidth="1"/>
    <col min="31" max="31" width="31.88671875" hidden="1" customWidth="1"/>
    <col min="32" max="32" width="16.44140625" hidden="1" customWidth="1"/>
    <col min="33" max="33" width="11.33203125" hidden="1" customWidth="1"/>
    <col min="34" max="34" width="8.33203125" hidden="1" customWidth="1"/>
    <col min="35" max="35" width="7.33203125" hidden="1" customWidth="1"/>
    <col min="36" max="36" width="9.5546875" hidden="1" customWidth="1"/>
    <col min="37" max="37" width="17.21875" hidden="1" customWidth="1"/>
    <col min="38" max="38" width="15.77734375" hidden="1" customWidth="1"/>
    <col min="39" max="39" width="13.5546875" hidden="1" customWidth="1"/>
    <col min="40" max="40" width="61.88671875" hidden="1" customWidth="1"/>
    <col min="41" max="41" width="8.109375" hidden="1" customWidth="1"/>
    <col min="42" max="42" width="17.21875" hidden="1" customWidth="1"/>
    <col min="43" max="43" width="17.88671875" hidden="1" customWidth="1"/>
    <col min="44" max="44" width="80.88671875" hidden="1" customWidth="1"/>
    <col min="45" max="45" width="16.21875" hidden="1" customWidth="1"/>
    <col min="46" max="46" width="8.21875" hidden="1" customWidth="1"/>
    <col min="47" max="47" width="13.5546875" hidden="1" customWidth="1"/>
    <col min="48" max="48" width="11.6640625" hidden="1" customWidth="1"/>
    <col min="49" max="49" width="13" hidden="1" customWidth="1"/>
    <col min="50" max="50" width="16.109375" hidden="1" customWidth="1"/>
    <col min="51" max="51" width="13.88671875" hidden="1" customWidth="1"/>
    <col min="52" max="52" width="14.44140625" hidden="1" customWidth="1"/>
    <col min="53" max="53" width="13.21875" hidden="1" customWidth="1"/>
    <col min="54" max="54" width="11.77734375" hidden="1" customWidth="1"/>
    <col min="55" max="55" width="12.109375" hidden="1" customWidth="1"/>
    <col min="56" max="56" width="9.88671875" hidden="1" customWidth="1"/>
    <col min="57" max="57" width="12.77734375" hidden="1" customWidth="1"/>
    <col min="58" max="58" width="10.88671875" hidden="1" customWidth="1"/>
    <col min="59" max="59" width="11" hidden="1" customWidth="1"/>
    <col min="60" max="60" width="17.6640625" hidden="1" customWidth="1"/>
    <col min="61" max="61" width="12.88671875" hidden="1" customWidth="1"/>
    <col min="62" max="62" width="11.21875" hidden="1" customWidth="1"/>
    <col min="63" max="63" width="8" hidden="1" customWidth="1"/>
    <col min="64" max="64" width="10.109375" hidden="1" customWidth="1"/>
    <col min="65" max="65" width="9.109375" hidden="1" customWidth="1"/>
    <col min="66" max="66" width="14.77734375" hidden="1" customWidth="1"/>
    <col min="67" max="67" width="7.5546875" hidden="1" customWidth="1"/>
    <col min="68" max="68" width="10.33203125" hidden="1" customWidth="1"/>
    <col min="69" max="69" width="13.6640625" hidden="1" customWidth="1"/>
    <col min="70" max="70" width="11.88671875" hidden="1" customWidth="1"/>
    <col min="71" max="71" width="20.21875" hidden="1" customWidth="1"/>
    <col min="72" max="72" width="10.5546875" hidden="1" customWidth="1"/>
    <col min="73" max="73" width="17.44140625" hidden="1" customWidth="1"/>
    <col min="74" max="74" width="10" hidden="1" customWidth="1"/>
    <col min="75" max="75" width="15.6640625" hidden="1" customWidth="1"/>
    <col min="76" max="76" width="18.44140625" hidden="1" customWidth="1"/>
    <col min="77" max="77" width="7.88671875" hidden="1" customWidth="1"/>
    <col min="78" max="78" width="12.44140625" hidden="1" customWidth="1"/>
    <col min="79" max="79" width="10.5546875" hidden="1" customWidth="1"/>
    <col min="80" max="80" width="13.21875" hidden="1" customWidth="1"/>
    <col min="81" max="81" width="17.44140625" hidden="1" customWidth="1"/>
    <col min="82" max="82" width="23.44140625" hidden="1" customWidth="1"/>
    <col min="83" max="83" width="9.5546875" hidden="1" customWidth="1"/>
    <col min="84" max="84" width="9.33203125" hidden="1" customWidth="1"/>
    <col min="85" max="85" width="7.5546875" hidden="1" customWidth="1"/>
    <col min="86" max="86" width="14.88671875" hidden="1" customWidth="1"/>
    <col min="87" max="87" width="9.44140625" hidden="1" customWidth="1"/>
    <col min="88" max="88" width="9.44140625" customWidth="1"/>
    <col min="89" max="89" width="12.5546875" customWidth="1"/>
    <col min="90" max="90" width="9.109375" customWidth="1"/>
    <col min="91" max="91" width="16.6640625" customWidth="1"/>
  </cols>
  <sheetData>
    <row r="1" spans="1:87" x14ac:dyDescent="0.3">
      <c r="A1" t="s">
        <v>0</v>
      </c>
      <c r="B1" t="s">
        <v>4</v>
      </c>
      <c r="C1" t="s">
        <v>3</v>
      </c>
      <c r="D1" t="s">
        <v>10</v>
      </c>
      <c r="E1" t="s">
        <v>2</v>
      </c>
      <c r="F1" t="s">
        <v>1</v>
      </c>
      <c r="G1" t="s">
        <v>5</v>
      </c>
      <c r="H1" t="s">
        <v>6</v>
      </c>
      <c r="I1" t="s">
        <v>7</v>
      </c>
      <c r="J1" t="s">
        <v>8</v>
      </c>
      <c r="K1" t="s">
        <v>9</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row>
    <row r="2" spans="1:87" x14ac:dyDescent="0.3">
      <c r="A2" t="s">
        <v>103</v>
      </c>
      <c r="B2" t="s">
        <v>105</v>
      </c>
      <c r="C2" t="s">
        <v>104</v>
      </c>
      <c r="D2" t="s">
        <v>110</v>
      </c>
      <c r="E2">
        <v>2024</v>
      </c>
      <c r="F2" t="s">
        <v>88</v>
      </c>
      <c r="G2" t="s">
        <v>106</v>
      </c>
      <c r="H2" t="s">
        <v>107</v>
      </c>
      <c r="I2" t="s">
        <v>93</v>
      </c>
      <c r="J2" t="s">
        <v>108</v>
      </c>
      <c r="K2" t="s">
        <v>109</v>
      </c>
      <c r="L2" t="s">
        <v>111</v>
      </c>
      <c r="M2" s="1">
        <v>45730.974872685183</v>
      </c>
      <c r="N2" s="1">
        <v>45730.974872685183</v>
      </c>
      <c r="O2" t="s">
        <v>93</v>
      </c>
      <c r="P2" t="s">
        <v>112</v>
      </c>
      <c r="Q2" t="s">
        <v>93</v>
      </c>
      <c r="T2" t="s">
        <v>93</v>
      </c>
      <c r="U2" t="s">
        <v>93</v>
      </c>
      <c r="V2" t="s">
        <v>93</v>
      </c>
      <c r="W2" t="s">
        <v>113</v>
      </c>
      <c r="X2" t="s">
        <v>93</v>
      </c>
      <c r="Y2" t="s">
        <v>93</v>
      </c>
      <c r="Z2" t="s">
        <v>93</v>
      </c>
      <c r="AA2" t="s">
        <v>99</v>
      </c>
      <c r="AB2" t="s">
        <v>100</v>
      </c>
      <c r="AC2" t="s">
        <v>93</v>
      </c>
      <c r="AD2" t="s">
        <v>93</v>
      </c>
      <c r="AE2" t="s">
        <v>93</v>
      </c>
      <c r="AF2" t="s">
        <v>93</v>
      </c>
      <c r="AG2" t="s">
        <v>93</v>
      </c>
      <c r="AH2" t="s">
        <v>93</v>
      </c>
      <c r="AI2" t="s">
        <v>93</v>
      </c>
      <c r="AJ2" t="s">
        <v>114</v>
      </c>
      <c r="AK2" t="s">
        <v>93</v>
      </c>
      <c r="AL2" t="s">
        <v>93</v>
      </c>
      <c r="AM2" t="s">
        <v>93</v>
      </c>
      <c r="AN2" t="s">
        <v>93</v>
      </c>
      <c r="AO2" t="s">
        <v>93</v>
      </c>
      <c r="AP2" t="s">
        <v>93</v>
      </c>
      <c r="AQ2" t="s">
        <v>93</v>
      </c>
      <c r="AR2" t="s">
        <v>93</v>
      </c>
      <c r="AS2" t="s">
        <v>93</v>
      </c>
      <c r="AT2" t="s">
        <v>93</v>
      </c>
      <c r="AU2" t="s">
        <v>93</v>
      </c>
      <c r="AV2" t="s">
        <v>93</v>
      </c>
      <c r="AW2" t="s">
        <v>93</v>
      </c>
      <c r="AX2" t="s">
        <v>93</v>
      </c>
      <c r="AY2" t="s">
        <v>93</v>
      </c>
      <c r="AZ2" t="s">
        <v>93</v>
      </c>
      <c r="BA2" t="s">
        <v>93</v>
      </c>
      <c r="BB2" t="s">
        <v>93</v>
      </c>
      <c r="BC2" t="s">
        <v>93</v>
      </c>
      <c r="BD2" t="s">
        <v>93</v>
      </c>
      <c r="BE2" t="s">
        <v>93</v>
      </c>
      <c r="BF2" t="s">
        <v>93</v>
      </c>
      <c r="BG2" t="s">
        <v>93</v>
      </c>
      <c r="BH2" t="s">
        <v>93</v>
      </c>
      <c r="BI2" t="s">
        <v>93</v>
      </c>
      <c r="BJ2" t="s">
        <v>93</v>
      </c>
      <c r="BK2" t="s">
        <v>93</v>
      </c>
      <c r="BL2" t="s">
        <v>93</v>
      </c>
      <c r="BM2" t="s">
        <v>93</v>
      </c>
      <c r="BN2" t="s">
        <v>93</v>
      </c>
      <c r="BO2" t="s">
        <v>93</v>
      </c>
      <c r="BP2" t="s">
        <v>93</v>
      </c>
      <c r="BQ2" t="s">
        <v>93</v>
      </c>
      <c r="BR2" t="s">
        <v>93</v>
      </c>
      <c r="BS2" t="s">
        <v>93</v>
      </c>
      <c r="BT2" t="s">
        <v>93</v>
      </c>
      <c r="BU2" t="s">
        <v>93</v>
      </c>
      <c r="BV2" t="s">
        <v>93</v>
      </c>
      <c r="BW2" t="s">
        <v>93</v>
      </c>
      <c r="BX2" t="s">
        <v>93</v>
      </c>
      <c r="BY2" t="s">
        <v>93</v>
      </c>
      <c r="BZ2" t="s">
        <v>93</v>
      </c>
      <c r="CA2" t="s">
        <v>93</v>
      </c>
      <c r="CB2" t="s">
        <v>93</v>
      </c>
      <c r="CC2" t="s">
        <v>93</v>
      </c>
      <c r="CD2" t="s">
        <v>93</v>
      </c>
      <c r="CE2" t="s">
        <v>93</v>
      </c>
      <c r="CF2" t="s">
        <v>93</v>
      </c>
      <c r="CG2" t="s">
        <v>93</v>
      </c>
      <c r="CH2" t="s">
        <v>93</v>
      </c>
      <c r="CI2" t="s">
        <v>93</v>
      </c>
    </row>
    <row r="3" spans="1:87" x14ac:dyDescent="0.3">
      <c r="A3" t="s">
        <v>115</v>
      </c>
      <c r="B3" t="s">
        <v>117</v>
      </c>
      <c r="C3" t="s">
        <v>116</v>
      </c>
      <c r="D3" t="s">
        <v>122</v>
      </c>
      <c r="E3">
        <v>2025</v>
      </c>
      <c r="F3" t="s">
        <v>88</v>
      </c>
      <c r="G3" t="s">
        <v>118</v>
      </c>
      <c r="H3" t="s">
        <v>119</v>
      </c>
      <c r="I3" t="s">
        <v>93</v>
      </c>
      <c r="J3" t="s">
        <v>120</v>
      </c>
      <c r="K3" t="s">
        <v>121</v>
      </c>
      <c r="L3" t="s">
        <v>123</v>
      </c>
      <c r="M3" s="1">
        <v>45730.974872685183</v>
      </c>
      <c r="N3" s="1">
        <v>45730.974872685183</v>
      </c>
      <c r="O3" t="s">
        <v>93</v>
      </c>
      <c r="P3" t="s">
        <v>124</v>
      </c>
      <c r="Q3" t="s">
        <v>93</v>
      </c>
      <c r="T3" t="s">
        <v>93</v>
      </c>
      <c r="U3" t="s">
        <v>93</v>
      </c>
      <c r="V3" t="s">
        <v>93</v>
      </c>
      <c r="W3" t="s">
        <v>125</v>
      </c>
      <c r="X3" t="s">
        <v>93</v>
      </c>
      <c r="Y3" t="s">
        <v>93</v>
      </c>
      <c r="Z3" t="s">
        <v>93</v>
      </c>
      <c r="AA3" t="s">
        <v>99</v>
      </c>
      <c r="AB3" t="s">
        <v>100</v>
      </c>
      <c r="AC3" t="s">
        <v>93</v>
      </c>
      <c r="AD3" t="s">
        <v>93</v>
      </c>
      <c r="AE3" t="s">
        <v>93</v>
      </c>
      <c r="AF3" t="s">
        <v>93</v>
      </c>
      <c r="AG3" t="s">
        <v>93</v>
      </c>
      <c r="AH3" t="s">
        <v>93</v>
      </c>
      <c r="AI3" t="s">
        <v>93</v>
      </c>
      <c r="AJ3" t="s">
        <v>93</v>
      </c>
      <c r="AK3" t="s">
        <v>93</v>
      </c>
      <c r="AL3" t="s">
        <v>93</v>
      </c>
      <c r="AM3" t="s">
        <v>93</v>
      </c>
      <c r="AN3" t="s">
        <v>126</v>
      </c>
      <c r="AO3" t="s">
        <v>93</v>
      </c>
      <c r="AP3" t="s">
        <v>93</v>
      </c>
      <c r="AQ3" t="s">
        <v>93</v>
      </c>
      <c r="AR3" t="s">
        <v>93</v>
      </c>
      <c r="AS3" t="s">
        <v>93</v>
      </c>
      <c r="AT3" t="s">
        <v>93</v>
      </c>
      <c r="AU3" t="s">
        <v>93</v>
      </c>
      <c r="AV3" t="s">
        <v>93</v>
      </c>
      <c r="AW3" t="s">
        <v>93</v>
      </c>
      <c r="AX3" t="s">
        <v>93</v>
      </c>
      <c r="AY3" t="s">
        <v>93</v>
      </c>
      <c r="AZ3" t="s">
        <v>93</v>
      </c>
      <c r="BA3" t="s">
        <v>93</v>
      </c>
      <c r="BB3" t="s">
        <v>93</v>
      </c>
      <c r="BC3" t="s">
        <v>93</v>
      </c>
      <c r="BD3" t="s">
        <v>93</v>
      </c>
      <c r="BE3" t="s">
        <v>93</v>
      </c>
      <c r="BF3" t="s">
        <v>93</v>
      </c>
      <c r="BG3" t="s">
        <v>93</v>
      </c>
      <c r="BH3" t="s">
        <v>93</v>
      </c>
      <c r="BI3" t="s">
        <v>93</v>
      </c>
      <c r="BJ3" t="s">
        <v>93</v>
      </c>
      <c r="BK3" t="s">
        <v>93</v>
      </c>
      <c r="BL3" t="s">
        <v>93</v>
      </c>
      <c r="BM3" t="s">
        <v>93</v>
      </c>
      <c r="BN3" t="s">
        <v>93</v>
      </c>
      <c r="BO3" t="s">
        <v>93</v>
      </c>
      <c r="BP3" t="s">
        <v>93</v>
      </c>
      <c r="BQ3" t="s">
        <v>93</v>
      </c>
      <c r="BR3" t="s">
        <v>93</v>
      </c>
      <c r="BS3" t="s">
        <v>93</v>
      </c>
      <c r="BT3" t="s">
        <v>93</v>
      </c>
      <c r="BU3" t="s">
        <v>93</v>
      </c>
      <c r="BV3" t="s">
        <v>93</v>
      </c>
      <c r="BW3" t="s">
        <v>93</v>
      </c>
      <c r="BX3" t="s">
        <v>93</v>
      </c>
      <c r="BY3" t="s">
        <v>93</v>
      </c>
      <c r="BZ3" t="s">
        <v>93</v>
      </c>
      <c r="CA3" t="s">
        <v>93</v>
      </c>
      <c r="CB3" t="s">
        <v>93</v>
      </c>
      <c r="CC3" t="s">
        <v>93</v>
      </c>
      <c r="CD3" t="s">
        <v>93</v>
      </c>
      <c r="CE3" t="s">
        <v>93</v>
      </c>
      <c r="CF3" t="s">
        <v>93</v>
      </c>
      <c r="CG3" t="s">
        <v>93</v>
      </c>
      <c r="CH3" t="s">
        <v>93</v>
      </c>
      <c r="CI3" t="s">
        <v>93</v>
      </c>
    </row>
    <row r="4" spans="1:87" x14ac:dyDescent="0.3">
      <c r="A4" t="s">
        <v>163</v>
      </c>
      <c r="B4" t="s">
        <v>165</v>
      </c>
      <c r="C4" t="s">
        <v>164</v>
      </c>
      <c r="D4" t="s">
        <v>170</v>
      </c>
      <c r="E4">
        <v>2023</v>
      </c>
      <c r="F4" t="s">
        <v>88</v>
      </c>
      <c r="G4" t="s">
        <v>166</v>
      </c>
      <c r="H4" t="s">
        <v>167</v>
      </c>
      <c r="I4" t="s">
        <v>93</v>
      </c>
      <c r="J4" t="s">
        <v>168</v>
      </c>
      <c r="K4" t="s">
        <v>169</v>
      </c>
      <c r="L4" t="s">
        <v>97</v>
      </c>
      <c r="M4" s="1">
        <v>45730.97488425926</v>
      </c>
      <c r="N4" s="1">
        <v>45730.97488425926</v>
      </c>
      <c r="O4" t="s">
        <v>93</v>
      </c>
      <c r="P4" t="s">
        <v>171</v>
      </c>
      <c r="Q4" t="s">
        <v>93</v>
      </c>
      <c r="T4" t="s">
        <v>93</v>
      </c>
      <c r="U4" t="s">
        <v>93</v>
      </c>
      <c r="V4" t="s">
        <v>93</v>
      </c>
      <c r="W4" t="s">
        <v>172</v>
      </c>
      <c r="X4" t="s">
        <v>93</v>
      </c>
      <c r="Y4" t="s">
        <v>93</v>
      </c>
      <c r="Z4" t="s">
        <v>93</v>
      </c>
      <c r="AA4" t="s">
        <v>99</v>
      </c>
      <c r="AB4" t="s">
        <v>100</v>
      </c>
      <c r="AC4" t="s">
        <v>93</v>
      </c>
      <c r="AD4" t="s">
        <v>93</v>
      </c>
      <c r="AE4" t="s">
        <v>93</v>
      </c>
      <c r="AF4" t="s">
        <v>93</v>
      </c>
      <c r="AG4" t="s">
        <v>93</v>
      </c>
      <c r="AH4" t="s">
        <v>93</v>
      </c>
      <c r="AI4" t="s">
        <v>93</v>
      </c>
      <c r="AJ4" t="s">
        <v>173</v>
      </c>
      <c r="AK4" t="s">
        <v>93</v>
      </c>
      <c r="AL4" t="s">
        <v>93</v>
      </c>
      <c r="AM4" t="s">
        <v>93</v>
      </c>
      <c r="AN4" t="s">
        <v>174</v>
      </c>
      <c r="AO4" t="s">
        <v>93</v>
      </c>
      <c r="AP4" t="s">
        <v>93</v>
      </c>
      <c r="AQ4" t="s">
        <v>93</v>
      </c>
      <c r="AR4" t="s">
        <v>93</v>
      </c>
      <c r="AS4" t="s">
        <v>93</v>
      </c>
      <c r="AT4" t="s">
        <v>93</v>
      </c>
      <c r="AU4" t="s">
        <v>93</v>
      </c>
      <c r="AV4" t="s">
        <v>93</v>
      </c>
      <c r="AW4" t="s">
        <v>93</v>
      </c>
      <c r="AX4" t="s">
        <v>93</v>
      </c>
      <c r="AY4" t="s">
        <v>93</v>
      </c>
      <c r="AZ4" t="s">
        <v>93</v>
      </c>
      <c r="BA4" t="s">
        <v>93</v>
      </c>
      <c r="BB4" t="s">
        <v>93</v>
      </c>
      <c r="BC4" t="s">
        <v>93</v>
      </c>
      <c r="BD4" t="s">
        <v>93</v>
      </c>
      <c r="BE4" t="s">
        <v>93</v>
      </c>
      <c r="BF4" t="s">
        <v>93</v>
      </c>
      <c r="BG4" t="s">
        <v>93</v>
      </c>
      <c r="BH4" t="s">
        <v>93</v>
      </c>
      <c r="BI4" t="s">
        <v>93</v>
      </c>
      <c r="BJ4" t="s">
        <v>93</v>
      </c>
      <c r="BK4" t="s">
        <v>93</v>
      </c>
      <c r="BL4" t="s">
        <v>93</v>
      </c>
      <c r="BM4" t="s">
        <v>93</v>
      </c>
      <c r="BN4" t="s">
        <v>93</v>
      </c>
      <c r="BO4" t="s">
        <v>93</v>
      </c>
      <c r="BP4" t="s">
        <v>93</v>
      </c>
      <c r="BQ4" t="s">
        <v>93</v>
      </c>
      <c r="BR4" t="s">
        <v>93</v>
      </c>
      <c r="BS4" t="s">
        <v>93</v>
      </c>
      <c r="BT4" t="s">
        <v>93</v>
      </c>
      <c r="BU4" t="s">
        <v>93</v>
      </c>
      <c r="BV4" t="s">
        <v>93</v>
      </c>
      <c r="BW4" t="s">
        <v>93</v>
      </c>
      <c r="BX4" t="s">
        <v>93</v>
      </c>
      <c r="BY4" t="s">
        <v>93</v>
      </c>
      <c r="BZ4" t="s">
        <v>93</v>
      </c>
      <c r="CA4" t="s">
        <v>93</v>
      </c>
      <c r="CB4" t="s">
        <v>93</v>
      </c>
      <c r="CC4" t="s">
        <v>93</v>
      </c>
      <c r="CD4" t="s">
        <v>93</v>
      </c>
      <c r="CE4" t="s">
        <v>93</v>
      </c>
      <c r="CF4" t="s">
        <v>93</v>
      </c>
      <c r="CG4" t="s">
        <v>93</v>
      </c>
      <c r="CH4" t="s">
        <v>93</v>
      </c>
      <c r="CI4" t="s">
        <v>93</v>
      </c>
    </row>
    <row r="5" spans="1:87" x14ac:dyDescent="0.3">
      <c r="A5" t="s">
        <v>310</v>
      </c>
      <c r="B5" t="s">
        <v>312</v>
      </c>
      <c r="C5" t="s">
        <v>311</v>
      </c>
      <c r="D5" t="s">
        <v>317</v>
      </c>
      <c r="E5">
        <v>2024</v>
      </c>
      <c r="F5" t="s">
        <v>88</v>
      </c>
      <c r="G5" t="s">
        <v>313</v>
      </c>
      <c r="H5" t="s">
        <v>314</v>
      </c>
      <c r="I5" t="s">
        <v>93</v>
      </c>
      <c r="J5" t="s">
        <v>315</v>
      </c>
      <c r="K5" t="s">
        <v>316</v>
      </c>
      <c r="L5" t="s">
        <v>111</v>
      </c>
      <c r="M5" s="1">
        <v>45730.97488425926</v>
      </c>
      <c r="N5" s="1">
        <v>45730.97488425926</v>
      </c>
      <c r="O5" t="s">
        <v>93</v>
      </c>
      <c r="P5" t="s">
        <v>318</v>
      </c>
      <c r="Q5" t="s">
        <v>93</v>
      </c>
      <c r="T5" t="s">
        <v>93</v>
      </c>
      <c r="U5" t="s">
        <v>93</v>
      </c>
      <c r="V5" t="s">
        <v>93</v>
      </c>
      <c r="W5" t="s">
        <v>319</v>
      </c>
      <c r="X5" t="s">
        <v>93</v>
      </c>
      <c r="Y5" t="s">
        <v>93</v>
      </c>
      <c r="Z5" t="s">
        <v>93</v>
      </c>
      <c r="AA5" t="s">
        <v>99</v>
      </c>
      <c r="AB5" t="s">
        <v>100</v>
      </c>
      <c r="AC5" t="s">
        <v>93</v>
      </c>
      <c r="AD5" t="s">
        <v>93</v>
      </c>
      <c r="AE5" t="s">
        <v>93</v>
      </c>
      <c r="AF5" t="s">
        <v>93</v>
      </c>
      <c r="AG5" t="s">
        <v>93</v>
      </c>
      <c r="AH5" t="s">
        <v>93</v>
      </c>
      <c r="AI5" t="s">
        <v>93</v>
      </c>
      <c r="AJ5" t="s">
        <v>320</v>
      </c>
      <c r="AK5" t="s">
        <v>93</v>
      </c>
      <c r="AL5" t="s">
        <v>93</v>
      </c>
      <c r="AM5" t="s">
        <v>93</v>
      </c>
      <c r="AN5" t="s">
        <v>321</v>
      </c>
      <c r="AO5" t="s">
        <v>93</v>
      </c>
      <c r="AP5" t="s">
        <v>93</v>
      </c>
      <c r="AQ5" t="s">
        <v>93</v>
      </c>
      <c r="AR5" t="s">
        <v>93</v>
      </c>
      <c r="AS5" t="s">
        <v>93</v>
      </c>
      <c r="AT5" t="s">
        <v>93</v>
      </c>
      <c r="AU5" t="s">
        <v>93</v>
      </c>
      <c r="AV5" t="s">
        <v>93</v>
      </c>
      <c r="AW5" t="s">
        <v>93</v>
      </c>
      <c r="AX5" t="s">
        <v>93</v>
      </c>
      <c r="AY5" t="s">
        <v>93</v>
      </c>
      <c r="AZ5" t="s">
        <v>93</v>
      </c>
      <c r="BA5" t="s">
        <v>93</v>
      </c>
      <c r="BB5" t="s">
        <v>93</v>
      </c>
      <c r="BC5" t="s">
        <v>93</v>
      </c>
      <c r="BD5" t="s">
        <v>93</v>
      </c>
      <c r="BE5" t="s">
        <v>93</v>
      </c>
      <c r="BF5" t="s">
        <v>93</v>
      </c>
      <c r="BG5" t="s">
        <v>93</v>
      </c>
      <c r="BH5" t="s">
        <v>93</v>
      </c>
      <c r="BI5" t="s">
        <v>93</v>
      </c>
      <c r="BJ5" t="s">
        <v>93</v>
      </c>
      <c r="BK5" t="s">
        <v>93</v>
      </c>
      <c r="BL5" t="s">
        <v>93</v>
      </c>
      <c r="BM5" t="s">
        <v>93</v>
      </c>
      <c r="BN5" t="s">
        <v>93</v>
      </c>
      <c r="BO5" t="s">
        <v>93</v>
      </c>
      <c r="BP5" t="s">
        <v>93</v>
      </c>
      <c r="BQ5" t="s">
        <v>93</v>
      </c>
      <c r="BR5" t="s">
        <v>93</v>
      </c>
      <c r="BS5" t="s">
        <v>93</v>
      </c>
      <c r="BT5" t="s">
        <v>93</v>
      </c>
      <c r="BU5" t="s">
        <v>93</v>
      </c>
      <c r="BV5" t="s">
        <v>93</v>
      </c>
      <c r="BW5" t="s">
        <v>93</v>
      </c>
      <c r="BX5" t="s">
        <v>93</v>
      </c>
      <c r="BY5" t="s">
        <v>93</v>
      </c>
      <c r="BZ5" t="s">
        <v>93</v>
      </c>
      <c r="CA5" t="s">
        <v>93</v>
      </c>
      <c r="CB5" t="s">
        <v>93</v>
      </c>
      <c r="CC5" t="s">
        <v>93</v>
      </c>
      <c r="CD5" t="s">
        <v>93</v>
      </c>
      <c r="CE5" t="s">
        <v>93</v>
      </c>
      <c r="CF5" t="s">
        <v>93</v>
      </c>
      <c r="CG5" t="s">
        <v>93</v>
      </c>
      <c r="CH5" t="s">
        <v>93</v>
      </c>
      <c r="CI5" t="s">
        <v>93</v>
      </c>
    </row>
    <row r="6" spans="1:87" x14ac:dyDescent="0.3">
      <c r="A6" t="s">
        <v>219</v>
      </c>
      <c r="B6" t="s">
        <v>220</v>
      </c>
      <c r="C6" t="s">
        <v>89</v>
      </c>
      <c r="D6" t="s">
        <v>225</v>
      </c>
      <c r="E6">
        <v>2024</v>
      </c>
      <c r="F6" t="s">
        <v>88</v>
      </c>
      <c r="G6" t="s">
        <v>221</v>
      </c>
      <c r="H6" t="s">
        <v>222</v>
      </c>
      <c r="I6" t="s">
        <v>93</v>
      </c>
      <c r="J6" t="s">
        <v>223</v>
      </c>
      <c r="K6" t="s">
        <v>224</v>
      </c>
      <c r="L6" t="s">
        <v>111</v>
      </c>
      <c r="M6" s="1">
        <v>45730.97488425926</v>
      </c>
      <c r="N6" s="1">
        <v>45730.97488425926</v>
      </c>
      <c r="O6" t="s">
        <v>93</v>
      </c>
      <c r="P6" t="s">
        <v>93</v>
      </c>
      <c r="Q6" t="s">
        <v>93</v>
      </c>
      <c r="T6" t="s">
        <v>93</v>
      </c>
      <c r="U6" t="s">
        <v>93</v>
      </c>
      <c r="V6" t="s">
        <v>93</v>
      </c>
      <c r="W6" t="s">
        <v>226</v>
      </c>
      <c r="X6" t="s">
        <v>93</v>
      </c>
      <c r="Y6" t="s">
        <v>93</v>
      </c>
      <c r="Z6" t="s">
        <v>93</v>
      </c>
      <c r="AA6" t="s">
        <v>99</v>
      </c>
      <c r="AB6" t="s">
        <v>100</v>
      </c>
      <c r="AC6" t="s">
        <v>93</v>
      </c>
      <c r="AD6" t="s">
        <v>93</v>
      </c>
      <c r="AE6" t="s">
        <v>93</v>
      </c>
      <c r="AF6" t="s">
        <v>93</v>
      </c>
      <c r="AG6" t="s">
        <v>93</v>
      </c>
      <c r="AH6" t="s">
        <v>93</v>
      </c>
      <c r="AI6" t="s">
        <v>93</v>
      </c>
      <c r="AJ6" t="s">
        <v>101</v>
      </c>
      <c r="AK6" t="s">
        <v>93</v>
      </c>
      <c r="AL6" t="s">
        <v>93</v>
      </c>
      <c r="AM6" t="s">
        <v>93</v>
      </c>
      <c r="AN6" t="s">
        <v>227</v>
      </c>
      <c r="AO6" t="s">
        <v>93</v>
      </c>
      <c r="AP6" t="s">
        <v>93</v>
      </c>
      <c r="AQ6" t="s">
        <v>93</v>
      </c>
      <c r="AR6" t="s">
        <v>93</v>
      </c>
      <c r="AS6" t="s">
        <v>93</v>
      </c>
      <c r="AT6" t="s">
        <v>93</v>
      </c>
      <c r="AU6" t="s">
        <v>93</v>
      </c>
      <c r="AV6" t="s">
        <v>93</v>
      </c>
      <c r="AW6" t="s">
        <v>93</v>
      </c>
      <c r="AX6" t="s">
        <v>93</v>
      </c>
      <c r="AY6" t="s">
        <v>93</v>
      </c>
      <c r="AZ6" t="s">
        <v>93</v>
      </c>
      <c r="BA6" t="s">
        <v>93</v>
      </c>
      <c r="BB6" t="s">
        <v>93</v>
      </c>
      <c r="BC6" t="s">
        <v>93</v>
      </c>
      <c r="BD6" t="s">
        <v>93</v>
      </c>
      <c r="BE6" t="s">
        <v>93</v>
      </c>
      <c r="BF6" t="s">
        <v>93</v>
      </c>
      <c r="BG6" t="s">
        <v>93</v>
      </c>
      <c r="BH6" t="s">
        <v>93</v>
      </c>
      <c r="BI6" t="s">
        <v>93</v>
      </c>
      <c r="BJ6" t="s">
        <v>93</v>
      </c>
      <c r="BK6" t="s">
        <v>93</v>
      </c>
      <c r="BL6" t="s">
        <v>93</v>
      </c>
      <c r="BM6" t="s">
        <v>93</v>
      </c>
      <c r="BN6" t="s">
        <v>93</v>
      </c>
      <c r="BO6" t="s">
        <v>93</v>
      </c>
      <c r="BP6" t="s">
        <v>93</v>
      </c>
      <c r="BQ6" t="s">
        <v>93</v>
      </c>
      <c r="BR6" t="s">
        <v>93</v>
      </c>
      <c r="BS6" t="s">
        <v>93</v>
      </c>
      <c r="BT6" t="s">
        <v>93</v>
      </c>
      <c r="BU6" t="s">
        <v>93</v>
      </c>
      <c r="BV6" t="s">
        <v>93</v>
      </c>
      <c r="BW6" t="s">
        <v>93</v>
      </c>
      <c r="BX6" t="s">
        <v>93</v>
      </c>
      <c r="BY6" t="s">
        <v>93</v>
      </c>
      <c r="BZ6" t="s">
        <v>93</v>
      </c>
      <c r="CA6" t="s">
        <v>93</v>
      </c>
      <c r="CB6" t="s">
        <v>93</v>
      </c>
      <c r="CC6" t="s">
        <v>93</v>
      </c>
      <c r="CD6" t="s">
        <v>93</v>
      </c>
      <c r="CE6" t="s">
        <v>93</v>
      </c>
      <c r="CF6" t="s">
        <v>93</v>
      </c>
      <c r="CG6" t="s">
        <v>93</v>
      </c>
      <c r="CH6" t="s">
        <v>93</v>
      </c>
      <c r="CI6" t="s">
        <v>93</v>
      </c>
    </row>
    <row r="7" spans="1:87" x14ac:dyDescent="0.3">
      <c r="A7" t="s">
        <v>375</v>
      </c>
      <c r="B7" t="s">
        <v>377</v>
      </c>
      <c r="C7" t="s">
        <v>376</v>
      </c>
      <c r="D7" t="s">
        <v>382</v>
      </c>
      <c r="E7">
        <v>2023</v>
      </c>
      <c r="F7" t="s">
        <v>88</v>
      </c>
      <c r="G7" t="s">
        <v>378</v>
      </c>
      <c r="H7" t="s">
        <v>379</v>
      </c>
      <c r="I7" t="s">
        <v>93</v>
      </c>
      <c r="J7" t="s">
        <v>380</v>
      </c>
      <c r="K7" t="s">
        <v>381</v>
      </c>
      <c r="L7" t="s">
        <v>97</v>
      </c>
      <c r="M7" s="1">
        <v>45730.97488425926</v>
      </c>
      <c r="N7" s="1">
        <v>45730.97488425926</v>
      </c>
      <c r="O7" t="s">
        <v>93</v>
      </c>
      <c r="P7" t="s">
        <v>383</v>
      </c>
      <c r="Q7" t="s">
        <v>93</v>
      </c>
      <c r="T7" t="s">
        <v>93</v>
      </c>
      <c r="U7" t="s">
        <v>93</v>
      </c>
      <c r="V7" t="s">
        <v>93</v>
      </c>
      <c r="W7" t="s">
        <v>384</v>
      </c>
      <c r="X7" t="s">
        <v>93</v>
      </c>
      <c r="Y7" t="s">
        <v>93</v>
      </c>
      <c r="Z7" t="s">
        <v>93</v>
      </c>
      <c r="AA7" t="s">
        <v>99</v>
      </c>
      <c r="AB7" t="s">
        <v>100</v>
      </c>
      <c r="AC7" t="s">
        <v>93</v>
      </c>
      <c r="AD7" t="s">
        <v>93</v>
      </c>
      <c r="AE7" t="s">
        <v>93</v>
      </c>
      <c r="AF7" t="s">
        <v>93</v>
      </c>
      <c r="AG7" t="s">
        <v>93</v>
      </c>
      <c r="AH7" t="s">
        <v>93</v>
      </c>
      <c r="AI7" t="s">
        <v>93</v>
      </c>
      <c r="AJ7" t="s">
        <v>320</v>
      </c>
      <c r="AK7" t="s">
        <v>93</v>
      </c>
      <c r="AL7" t="s">
        <v>93</v>
      </c>
      <c r="AM7" t="s">
        <v>93</v>
      </c>
      <c r="AN7" t="s">
        <v>385</v>
      </c>
      <c r="AO7" t="s">
        <v>93</v>
      </c>
      <c r="AP7" t="s">
        <v>93</v>
      </c>
      <c r="AQ7" t="s">
        <v>93</v>
      </c>
      <c r="AR7" t="s">
        <v>93</v>
      </c>
      <c r="AS7" t="s">
        <v>93</v>
      </c>
      <c r="AT7" t="s">
        <v>93</v>
      </c>
      <c r="AU7" t="s">
        <v>93</v>
      </c>
      <c r="AV7" t="s">
        <v>93</v>
      </c>
      <c r="AW7" t="s">
        <v>93</v>
      </c>
      <c r="AX7" t="s">
        <v>93</v>
      </c>
      <c r="AY7" t="s">
        <v>93</v>
      </c>
      <c r="AZ7" t="s">
        <v>93</v>
      </c>
      <c r="BA7" t="s">
        <v>93</v>
      </c>
      <c r="BB7" t="s">
        <v>93</v>
      </c>
      <c r="BC7" t="s">
        <v>93</v>
      </c>
      <c r="BD7" t="s">
        <v>93</v>
      </c>
      <c r="BE7" t="s">
        <v>93</v>
      </c>
      <c r="BF7" t="s">
        <v>93</v>
      </c>
      <c r="BG7" t="s">
        <v>93</v>
      </c>
      <c r="BH7" t="s">
        <v>93</v>
      </c>
      <c r="BI7" t="s">
        <v>93</v>
      </c>
      <c r="BJ7" t="s">
        <v>93</v>
      </c>
      <c r="BK7" t="s">
        <v>93</v>
      </c>
      <c r="BL7" t="s">
        <v>93</v>
      </c>
      <c r="BM7" t="s">
        <v>93</v>
      </c>
      <c r="BN7" t="s">
        <v>93</v>
      </c>
      <c r="BO7" t="s">
        <v>93</v>
      </c>
      <c r="BP7" t="s">
        <v>93</v>
      </c>
      <c r="BQ7" t="s">
        <v>93</v>
      </c>
      <c r="BR7" t="s">
        <v>93</v>
      </c>
      <c r="BS7" t="s">
        <v>93</v>
      </c>
      <c r="BT7" t="s">
        <v>93</v>
      </c>
      <c r="BU7" t="s">
        <v>93</v>
      </c>
      <c r="BV7" t="s">
        <v>93</v>
      </c>
      <c r="BW7" t="s">
        <v>93</v>
      </c>
      <c r="BX7" t="s">
        <v>93</v>
      </c>
      <c r="BY7" t="s">
        <v>93</v>
      </c>
      <c r="BZ7" t="s">
        <v>93</v>
      </c>
      <c r="CA7" t="s">
        <v>93</v>
      </c>
      <c r="CB7" t="s">
        <v>93</v>
      </c>
      <c r="CC7" t="s">
        <v>93</v>
      </c>
      <c r="CD7" t="s">
        <v>93</v>
      </c>
      <c r="CE7" t="s">
        <v>93</v>
      </c>
      <c r="CF7" t="s">
        <v>93</v>
      </c>
      <c r="CG7" t="s">
        <v>93</v>
      </c>
      <c r="CH7" t="s">
        <v>93</v>
      </c>
      <c r="CI7" t="s">
        <v>93</v>
      </c>
    </row>
    <row r="8" spans="1:87" x14ac:dyDescent="0.3">
      <c r="A8" t="s">
        <v>345</v>
      </c>
      <c r="B8" t="s">
        <v>347</v>
      </c>
      <c r="C8" t="s">
        <v>346</v>
      </c>
      <c r="D8" t="s">
        <v>350</v>
      </c>
      <c r="E8">
        <v>2022</v>
      </c>
      <c r="F8" t="s">
        <v>88</v>
      </c>
      <c r="G8" t="s">
        <v>189</v>
      </c>
      <c r="H8" t="s">
        <v>190</v>
      </c>
      <c r="I8" t="s">
        <v>93</v>
      </c>
      <c r="J8" t="s">
        <v>348</v>
      </c>
      <c r="K8" t="s">
        <v>349</v>
      </c>
      <c r="L8" t="s">
        <v>194</v>
      </c>
      <c r="M8" s="1">
        <v>45730.97488425926</v>
      </c>
      <c r="N8" s="1">
        <v>45730.97488425926</v>
      </c>
      <c r="O8" t="s">
        <v>93</v>
      </c>
      <c r="P8" t="s">
        <v>351</v>
      </c>
      <c r="Q8" t="s">
        <v>93</v>
      </c>
      <c r="T8" t="s">
        <v>93</v>
      </c>
      <c r="U8" t="s">
        <v>93</v>
      </c>
      <c r="V8" t="s">
        <v>93</v>
      </c>
      <c r="W8" t="s">
        <v>196</v>
      </c>
      <c r="X8" t="s">
        <v>93</v>
      </c>
      <c r="Y8" t="s">
        <v>93</v>
      </c>
      <c r="Z8" t="s">
        <v>93</v>
      </c>
      <c r="AA8" t="s">
        <v>99</v>
      </c>
      <c r="AB8" t="s">
        <v>100</v>
      </c>
      <c r="AC8" t="s">
        <v>93</v>
      </c>
      <c r="AD8" t="s">
        <v>93</v>
      </c>
      <c r="AE8" t="s">
        <v>93</v>
      </c>
      <c r="AF8" t="s">
        <v>93</v>
      </c>
      <c r="AG8" t="s">
        <v>93</v>
      </c>
      <c r="AH8" t="s">
        <v>93</v>
      </c>
      <c r="AI8" t="s">
        <v>93</v>
      </c>
      <c r="AJ8" t="s">
        <v>197</v>
      </c>
      <c r="AK8" t="s">
        <v>93</v>
      </c>
      <c r="AL8" t="s">
        <v>93</v>
      </c>
      <c r="AM8" t="s">
        <v>93</v>
      </c>
      <c r="AN8" t="s">
        <v>93</v>
      </c>
      <c r="AO8" t="s">
        <v>93</v>
      </c>
      <c r="AP8" t="s">
        <v>93</v>
      </c>
      <c r="AQ8" t="s">
        <v>93</v>
      </c>
      <c r="AR8" t="s">
        <v>93</v>
      </c>
      <c r="AS8" t="s">
        <v>93</v>
      </c>
      <c r="AT8" t="s">
        <v>93</v>
      </c>
      <c r="AU8" t="s">
        <v>93</v>
      </c>
      <c r="AV8" t="s">
        <v>93</v>
      </c>
      <c r="AW8" t="s">
        <v>93</v>
      </c>
      <c r="AX8" t="s">
        <v>93</v>
      </c>
      <c r="AY8" t="s">
        <v>93</v>
      </c>
      <c r="AZ8" t="s">
        <v>93</v>
      </c>
      <c r="BA8" t="s">
        <v>93</v>
      </c>
      <c r="BB8" t="s">
        <v>93</v>
      </c>
      <c r="BC8" t="s">
        <v>93</v>
      </c>
      <c r="BD8" t="s">
        <v>93</v>
      </c>
      <c r="BE8" t="s">
        <v>93</v>
      </c>
      <c r="BF8" t="s">
        <v>93</v>
      </c>
      <c r="BG8" t="s">
        <v>93</v>
      </c>
      <c r="BH8" t="s">
        <v>93</v>
      </c>
      <c r="BI8" t="s">
        <v>93</v>
      </c>
      <c r="BJ8" t="s">
        <v>93</v>
      </c>
      <c r="BK8" t="s">
        <v>93</v>
      </c>
      <c r="BL8" t="s">
        <v>93</v>
      </c>
      <c r="BM8" t="s">
        <v>93</v>
      </c>
      <c r="BN8" t="s">
        <v>93</v>
      </c>
      <c r="BO8" t="s">
        <v>93</v>
      </c>
      <c r="BP8" t="s">
        <v>93</v>
      </c>
      <c r="BQ8" t="s">
        <v>93</v>
      </c>
      <c r="BR8" t="s">
        <v>93</v>
      </c>
      <c r="BS8" t="s">
        <v>93</v>
      </c>
      <c r="BT8" t="s">
        <v>93</v>
      </c>
      <c r="BU8" t="s">
        <v>93</v>
      </c>
      <c r="BV8" t="s">
        <v>93</v>
      </c>
      <c r="BW8" t="s">
        <v>93</v>
      </c>
      <c r="BX8" t="s">
        <v>93</v>
      </c>
      <c r="BY8" t="s">
        <v>93</v>
      </c>
      <c r="BZ8" t="s">
        <v>93</v>
      </c>
      <c r="CA8" t="s">
        <v>93</v>
      </c>
      <c r="CB8" t="s">
        <v>93</v>
      </c>
      <c r="CC8" t="s">
        <v>93</v>
      </c>
      <c r="CD8" t="s">
        <v>93</v>
      </c>
      <c r="CE8" t="s">
        <v>93</v>
      </c>
      <c r="CF8" t="s">
        <v>93</v>
      </c>
      <c r="CG8" t="s">
        <v>93</v>
      </c>
      <c r="CH8" t="s">
        <v>93</v>
      </c>
      <c r="CI8" t="s">
        <v>93</v>
      </c>
    </row>
    <row r="9" spans="1:87" x14ac:dyDescent="0.3">
      <c r="A9" t="s">
        <v>186</v>
      </c>
      <c r="B9" t="s">
        <v>188</v>
      </c>
      <c r="C9" t="s">
        <v>187</v>
      </c>
      <c r="D9" t="s">
        <v>193</v>
      </c>
      <c r="E9">
        <v>2022</v>
      </c>
      <c r="F9" t="s">
        <v>88</v>
      </c>
      <c r="G9" t="s">
        <v>189</v>
      </c>
      <c r="H9" t="s">
        <v>190</v>
      </c>
      <c r="I9" t="s">
        <v>93</v>
      </c>
      <c r="J9" t="s">
        <v>191</v>
      </c>
      <c r="K9" t="s">
        <v>192</v>
      </c>
      <c r="L9" t="s">
        <v>194</v>
      </c>
      <c r="M9" s="1">
        <v>45730.97488425926</v>
      </c>
      <c r="N9" s="1">
        <v>45730.97488425926</v>
      </c>
      <c r="O9" t="s">
        <v>93</v>
      </c>
      <c r="P9" t="s">
        <v>195</v>
      </c>
      <c r="Q9" t="s">
        <v>93</v>
      </c>
      <c r="T9" t="s">
        <v>93</v>
      </c>
      <c r="U9" t="s">
        <v>93</v>
      </c>
      <c r="V9" t="s">
        <v>93</v>
      </c>
      <c r="W9" t="s">
        <v>196</v>
      </c>
      <c r="X9" t="s">
        <v>93</v>
      </c>
      <c r="Y9" t="s">
        <v>93</v>
      </c>
      <c r="Z9" t="s">
        <v>93</v>
      </c>
      <c r="AA9" t="s">
        <v>99</v>
      </c>
      <c r="AB9" t="s">
        <v>100</v>
      </c>
      <c r="AC9" t="s">
        <v>93</v>
      </c>
      <c r="AD9" t="s">
        <v>93</v>
      </c>
      <c r="AE9" t="s">
        <v>93</v>
      </c>
      <c r="AF9" t="s">
        <v>93</v>
      </c>
      <c r="AG9" t="s">
        <v>93</v>
      </c>
      <c r="AH9" t="s">
        <v>93</v>
      </c>
      <c r="AI9" t="s">
        <v>93</v>
      </c>
      <c r="AJ9" t="s">
        <v>197</v>
      </c>
      <c r="AK9" t="s">
        <v>93</v>
      </c>
      <c r="AL9" t="s">
        <v>93</v>
      </c>
      <c r="AM9" t="s">
        <v>93</v>
      </c>
      <c r="AN9" t="s">
        <v>198</v>
      </c>
      <c r="AO9" t="s">
        <v>93</v>
      </c>
      <c r="AP9" t="s">
        <v>93</v>
      </c>
      <c r="AQ9" t="s">
        <v>93</v>
      </c>
      <c r="AR9" t="s">
        <v>93</v>
      </c>
      <c r="AS9" t="s">
        <v>93</v>
      </c>
      <c r="AT9" t="s">
        <v>93</v>
      </c>
      <c r="AU9" t="s">
        <v>93</v>
      </c>
      <c r="AV9" t="s">
        <v>93</v>
      </c>
      <c r="AW9" t="s">
        <v>93</v>
      </c>
      <c r="AX9" t="s">
        <v>93</v>
      </c>
      <c r="AY9" t="s">
        <v>93</v>
      </c>
      <c r="AZ9" t="s">
        <v>93</v>
      </c>
      <c r="BA9" t="s">
        <v>93</v>
      </c>
      <c r="BB9" t="s">
        <v>93</v>
      </c>
      <c r="BC9" t="s">
        <v>93</v>
      </c>
      <c r="BD9" t="s">
        <v>93</v>
      </c>
      <c r="BE9" t="s">
        <v>93</v>
      </c>
      <c r="BF9" t="s">
        <v>93</v>
      </c>
      <c r="BG9" t="s">
        <v>93</v>
      </c>
      <c r="BH9" t="s">
        <v>93</v>
      </c>
      <c r="BI9" t="s">
        <v>93</v>
      </c>
      <c r="BJ9" t="s">
        <v>93</v>
      </c>
      <c r="BK9" t="s">
        <v>93</v>
      </c>
      <c r="BL9" t="s">
        <v>93</v>
      </c>
      <c r="BM9" t="s">
        <v>93</v>
      </c>
      <c r="BN9" t="s">
        <v>93</v>
      </c>
      <c r="BO9" t="s">
        <v>93</v>
      </c>
      <c r="BP9" t="s">
        <v>93</v>
      </c>
      <c r="BQ9" t="s">
        <v>93</v>
      </c>
      <c r="BR9" t="s">
        <v>93</v>
      </c>
      <c r="BS9" t="s">
        <v>93</v>
      </c>
      <c r="BT9" t="s">
        <v>93</v>
      </c>
      <c r="BU9" t="s">
        <v>93</v>
      </c>
      <c r="BV9" t="s">
        <v>93</v>
      </c>
      <c r="BW9" t="s">
        <v>93</v>
      </c>
      <c r="BX9" t="s">
        <v>93</v>
      </c>
      <c r="BY9" t="s">
        <v>93</v>
      </c>
      <c r="BZ9" t="s">
        <v>93</v>
      </c>
      <c r="CA9" t="s">
        <v>93</v>
      </c>
      <c r="CB9" t="s">
        <v>93</v>
      </c>
      <c r="CC9" t="s">
        <v>93</v>
      </c>
      <c r="CD9" t="s">
        <v>93</v>
      </c>
      <c r="CE9" t="s">
        <v>93</v>
      </c>
      <c r="CF9" t="s">
        <v>93</v>
      </c>
      <c r="CG9" t="s">
        <v>93</v>
      </c>
      <c r="CH9" t="s">
        <v>93</v>
      </c>
      <c r="CI9" t="s">
        <v>93</v>
      </c>
    </row>
    <row r="10" spans="1:87" x14ac:dyDescent="0.3">
      <c r="A10" t="s">
        <v>322</v>
      </c>
      <c r="B10" t="s">
        <v>324</v>
      </c>
      <c r="C10" t="s">
        <v>323</v>
      </c>
      <c r="D10" t="s">
        <v>329</v>
      </c>
      <c r="E10">
        <v>2022</v>
      </c>
      <c r="F10" t="s">
        <v>88</v>
      </c>
      <c r="G10" t="s">
        <v>325</v>
      </c>
      <c r="H10" t="s">
        <v>326</v>
      </c>
      <c r="I10" t="s">
        <v>93</v>
      </c>
      <c r="J10" t="s">
        <v>327</v>
      </c>
      <c r="K10" t="s">
        <v>328</v>
      </c>
      <c r="L10" t="s">
        <v>194</v>
      </c>
      <c r="M10" s="1">
        <v>45730.97488425926</v>
      </c>
      <c r="N10" s="1">
        <v>45730.97488425926</v>
      </c>
      <c r="O10" t="s">
        <v>93</v>
      </c>
      <c r="P10" t="s">
        <v>330</v>
      </c>
      <c r="Q10" t="s">
        <v>93</v>
      </c>
      <c r="T10" t="s">
        <v>93</v>
      </c>
      <c r="U10" t="s">
        <v>93</v>
      </c>
      <c r="V10" t="s">
        <v>93</v>
      </c>
      <c r="W10" t="s">
        <v>331</v>
      </c>
      <c r="X10" t="s">
        <v>93</v>
      </c>
      <c r="Y10" t="s">
        <v>93</v>
      </c>
      <c r="Z10" t="s">
        <v>93</v>
      </c>
      <c r="AA10" t="s">
        <v>99</v>
      </c>
      <c r="AB10" t="s">
        <v>100</v>
      </c>
      <c r="AC10" t="s">
        <v>93</v>
      </c>
      <c r="AD10" t="s">
        <v>93</v>
      </c>
      <c r="AE10" t="s">
        <v>93</v>
      </c>
      <c r="AF10" t="s">
        <v>93</v>
      </c>
      <c r="AG10" t="s">
        <v>93</v>
      </c>
      <c r="AH10" t="s">
        <v>93</v>
      </c>
      <c r="AI10" t="s">
        <v>93</v>
      </c>
      <c r="AJ10" t="s">
        <v>320</v>
      </c>
      <c r="AK10" t="s">
        <v>93</v>
      </c>
      <c r="AL10" t="s">
        <v>93</v>
      </c>
      <c r="AM10" t="s">
        <v>93</v>
      </c>
      <c r="AN10" t="s">
        <v>332</v>
      </c>
      <c r="AO10" t="s">
        <v>93</v>
      </c>
      <c r="AP10" t="s">
        <v>93</v>
      </c>
      <c r="AQ10" t="s">
        <v>93</v>
      </c>
      <c r="AR10" t="s">
        <v>93</v>
      </c>
      <c r="AS10" t="s">
        <v>93</v>
      </c>
      <c r="AT10" t="s">
        <v>93</v>
      </c>
      <c r="AU10" t="s">
        <v>93</v>
      </c>
      <c r="AV10" t="s">
        <v>93</v>
      </c>
      <c r="AW10" t="s">
        <v>93</v>
      </c>
      <c r="AX10" t="s">
        <v>93</v>
      </c>
      <c r="AY10" t="s">
        <v>93</v>
      </c>
      <c r="AZ10" t="s">
        <v>93</v>
      </c>
      <c r="BA10" t="s">
        <v>93</v>
      </c>
      <c r="BB10" t="s">
        <v>93</v>
      </c>
      <c r="BC10" t="s">
        <v>93</v>
      </c>
      <c r="BD10" t="s">
        <v>93</v>
      </c>
      <c r="BE10" t="s">
        <v>93</v>
      </c>
      <c r="BF10" t="s">
        <v>93</v>
      </c>
      <c r="BG10" t="s">
        <v>93</v>
      </c>
      <c r="BH10" t="s">
        <v>93</v>
      </c>
      <c r="BI10" t="s">
        <v>93</v>
      </c>
      <c r="BJ10" t="s">
        <v>93</v>
      </c>
      <c r="BK10" t="s">
        <v>93</v>
      </c>
      <c r="BL10" t="s">
        <v>93</v>
      </c>
      <c r="BM10" t="s">
        <v>93</v>
      </c>
      <c r="BN10" t="s">
        <v>93</v>
      </c>
      <c r="BO10" t="s">
        <v>93</v>
      </c>
      <c r="BP10" t="s">
        <v>93</v>
      </c>
      <c r="BQ10" t="s">
        <v>93</v>
      </c>
      <c r="BR10" t="s">
        <v>93</v>
      </c>
      <c r="BS10" t="s">
        <v>93</v>
      </c>
      <c r="BT10" t="s">
        <v>93</v>
      </c>
      <c r="BU10" t="s">
        <v>93</v>
      </c>
      <c r="BV10" t="s">
        <v>93</v>
      </c>
      <c r="BW10" t="s">
        <v>93</v>
      </c>
      <c r="BX10" t="s">
        <v>93</v>
      </c>
      <c r="BY10" t="s">
        <v>93</v>
      </c>
      <c r="BZ10" t="s">
        <v>93</v>
      </c>
      <c r="CA10" t="s">
        <v>93</v>
      </c>
      <c r="CB10" t="s">
        <v>93</v>
      </c>
      <c r="CC10" t="s">
        <v>93</v>
      </c>
      <c r="CD10" t="s">
        <v>93</v>
      </c>
      <c r="CE10" t="s">
        <v>93</v>
      </c>
      <c r="CF10" t="s">
        <v>93</v>
      </c>
      <c r="CG10" t="s">
        <v>93</v>
      </c>
      <c r="CH10" t="s">
        <v>93</v>
      </c>
      <c r="CI10" t="s">
        <v>93</v>
      </c>
    </row>
    <row r="11" spans="1:87" x14ac:dyDescent="0.3">
      <c r="A11" t="s">
        <v>248</v>
      </c>
      <c r="B11" t="s">
        <v>250</v>
      </c>
      <c r="C11" t="s">
        <v>249</v>
      </c>
      <c r="D11" t="s">
        <v>253</v>
      </c>
      <c r="E11">
        <v>2025</v>
      </c>
      <c r="F11" t="s">
        <v>176</v>
      </c>
      <c r="G11" t="s">
        <v>179</v>
      </c>
      <c r="H11" t="s">
        <v>93</v>
      </c>
      <c r="I11" t="s">
        <v>93</v>
      </c>
      <c r="J11" t="s">
        <v>251</v>
      </c>
      <c r="K11" t="s">
        <v>252</v>
      </c>
      <c r="L11" t="s">
        <v>246</v>
      </c>
      <c r="M11" s="1">
        <v>45730.97488425926</v>
      </c>
      <c r="N11" s="1">
        <v>45730.97488425926</v>
      </c>
      <c r="O11" t="s">
        <v>93</v>
      </c>
      <c r="P11" t="s">
        <v>93</v>
      </c>
      <c r="Q11" t="s">
        <v>93</v>
      </c>
      <c r="T11" t="s">
        <v>93</v>
      </c>
      <c r="U11" t="s">
        <v>93</v>
      </c>
      <c r="V11" t="s">
        <v>93</v>
      </c>
      <c r="W11" t="s">
        <v>93</v>
      </c>
      <c r="X11" t="s">
        <v>93</v>
      </c>
      <c r="Y11" t="s">
        <v>93</v>
      </c>
      <c r="Z11" t="s">
        <v>93</v>
      </c>
      <c r="AA11" t="s">
        <v>93</v>
      </c>
      <c r="AB11" t="s">
        <v>93</v>
      </c>
      <c r="AC11" t="s">
        <v>93</v>
      </c>
      <c r="AD11" t="s">
        <v>93</v>
      </c>
      <c r="AE11" t="s">
        <v>93</v>
      </c>
      <c r="AF11" t="s">
        <v>93</v>
      </c>
      <c r="AG11" t="s">
        <v>93</v>
      </c>
      <c r="AH11" t="s">
        <v>93</v>
      </c>
      <c r="AI11" t="s">
        <v>93</v>
      </c>
      <c r="AJ11" t="s">
        <v>184</v>
      </c>
      <c r="AK11" t="s">
        <v>93</v>
      </c>
      <c r="AL11" t="s">
        <v>93</v>
      </c>
      <c r="AM11" t="s">
        <v>93</v>
      </c>
      <c r="AN11" t="s">
        <v>254</v>
      </c>
      <c r="AO11" t="s">
        <v>93</v>
      </c>
      <c r="AP11" t="s">
        <v>93</v>
      </c>
      <c r="AQ11" t="s">
        <v>93</v>
      </c>
      <c r="AR11" t="s">
        <v>93</v>
      </c>
      <c r="AS11" t="s">
        <v>93</v>
      </c>
      <c r="AT11" t="s">
        <v>93</v>
      </c>
      <c r="AU11" t="s">
        <v>93</v>
      </c>
      <c r="AV11" t="s">
        <v>93</v>
      </c>
      <c r="AW11" t="s">
        <v>93</v>
      </c>
      <c r="AX11" t="s">
        <v>93</v>
      </c>
      <c r="AY11" t="s">
        <v>93</v>
      </c>
      <c r="AZ11" t="s">
        <v>93</v>
      </c>
      <c r="BA11" t="s">
        <v>93</v>
      </c>
      <c r="BB11" t="s">
        <v>93</v>
      </c>
      <c r="BC11" t="s">
        <v>93</v>
      </c>
      <c r="BD11" t="s">
        <v>93</v>
      </c>
      <c r="BE11" t="s">
        <v>93</v>
      </c>
      <c r="BF11" t="s">
        <v>93</v>
      </c>
      <c r="BG11" t="s">
        <v>93</v>
      </c>
      <c r="BH11" t="s">
        <v>93</v>
      </c>
      <c r="BI11" t="s">
        <v>93</v>
      </c>
      <c r="BJ11" t="s">
        <v>93</v>
      </c>
      <c r="BK11" t="s">
        <v>93</v>
      </c>
      <c r="BL11" t="s">
        <v>93</v>
      </c>
      <c r="BM11" t="s">
        <v>93</v>
      </c>
      <c r="BN11" t="s">
        <v>93</v>
      </c>
      <c r="BO11" t="s">
        <v>93</v>
      </c>
      <c r="BP11" t="s">
        <v>93</v>
      </c>
      <c r="BQ11" t="s">
        <v>93</v>
      </c>
      <c r="BR11" t="s">
        <v>93</v>
      </c>
      <c r="BS11" t="s">
        <v>93</v>
      </c>
      <c r="BT11" t="s">
        <v>93</v>
      </c>
      <c r="BU11" t="s">
        <v>93</v>
      </c>
      <c r="BV11" t="s">
        <v>93</v>
      </c>
      <c r="BW11" t="s">
        <v>93</v>
      </c>
      <c r="BX11" t="s">
        <v>93</v>
      </c>
      <c r="BY11" t="s">
        <v>93</v>
      </c>
      <c r="BZ11" t="s">
        <v>93</v>
      </c>
      <c r="CA11" t="s">
        <v>93</v>
      </c>
      <c r="CB11" t="s">
        <v>93</v>
      </c>
      <c r="CC11" t="s">
        <v>93</v>
      </c>
      <c r="CD11" t="s">
        <v>93</v>
      </c>
      <c r="CE11" t="s">
        <v>93</v>
      </c>
      <c r="CF11" t="s">
        <v>93</v>
      </c>
      <c r="CG11" t="s">
        <v>93</v>
      </c>
      <c r="CH11" t="s">
        <v>93</v>
      </c>
      <c r="CI11" t="s">
        <v>93</v>
      </c>
    </row>
    <row r="12" spans="1:87" x14ac:dyDescent="0.3">
      <c r="A12" t="s">
        <v>255</v>
      </c>
      <c r="B12" t="s">
        <v>257</v>
      </c>
      <c r="C12" t="s">
        <v>256</v>
      </c>
      <c r="D12" t="s">
        <v>262</v>
      </c>
      <c r="E12">
        <v>2024</v>
      </c>
      <c r="F12" t="s">
        <v>88</v>
      </c>
      <c r="G12" t="s">
        <v>258</v>
      </c>
      <c r="H12" t="s">
        <v>259</v>
      </c>
      <c r="I12" t="s">
        <v>93</v>
      </c>
      <c r="J12" t="s">
        <v>260</v>
      </c>
      <c r="K12" t="s">
        <v>261</v>
      </c>
      <c r="L12" t="s">
        <v>111</v>
      </c>
      <c r="M12" s="1">
        <v>45730.97488425926</v>
      </c>
      <c r="N12" s="1">
        <v>45730.97488425926</v>
      </c>
      <c r="O12" t="s">
        <v>93</v>
      </c>
      <c r="P12" t="s">
        <v>263</v>
      </c>
      <c r="Q12" t="s">
        <v>93</v>
      </c>
      <c r="T12" t="s">
        <v>93</v>
      </c>
      <c r="U12" t="s">
        <v>93</v>
      </c>
      <c r="V12" t="s">
        <v>93</v>
      </c>
      <c r="W12" t="s">
        <v>264</v>
      </c>
      <c r="X12" t="s">
        <v>93</v>
      </c>
      <c r="Y12" t="s">
        <v>93</v>
      </c>
      <c r="Z12" t="s">
        <v>93</v>
      </c>
      <c r="AA12" t="s">
        <v>99</v>
      </c>
      <c r="AB12" t="s">
        <v>100</v>
      </c>
      <c r="AC12" t="s">
        <v>93</v>
      </c>
      <c r="AD12" t="s">
        <v>93</v>
      </c>
      <c r="AE12" t="s">
        <v>93</v>
      </c>
      <c r="AF12" t="s">
        <v>93</v>
      </c>
      <c r="AG12" t="s">
        <v>93</v>
      </c>
      <c r="AH12" t="s">
        <v>93</v>
      </c>
      <c r="AI12" t="s">
        <v>93</v>
      </c>
      <c r="AJ12" t="s">
        <v>265</v>
      </c>
      <c r="AK12" t="s">
        <v>93</v>
      </c>
      <c r="AL12" t="s">
        <v>93</v>
      </c>
      <c r="AM12" t="s">
        <v>93</v>
      </c>
      <c r="AN12" t="s">
        <v>266</v>
      </c>
      <c r="AO12" t="s">
        <v>93</v>
      </c>
      <c r="AP12" t="s">
        <v>93</v>
      </c>
      <c r="AQ12" t="s">
        <v>93</v>
      </c>
      <c r="AR12" t="s">
        <v>93</v>
      </c>
      <c r="AS12" t="s">
        <v>93</v>
      </c>
      <c r="AT12" t="s">
        <v>93</v>
      </c>
      <c r="AU12" t="s">
        <v>93</v>
      </c>
      <c r="AV12" t="s">
        <v>93</v>
      </c>
      <c r="AW12" t="s">
        <v>93</v>
      </c>
      <c r="AX12" t="s">
        <v>93</v>
      </c>
      <c r="AY12" t="s">
        <v>93</v>
      </c>
      <c r="AZ12" t="s">
        <v>93</v>
      </c>
      <c r="BA12" t="s">
        <v>93</v>
      </c>
      <c r="BB12" t="s">
        <v>93</v>
      </c>
      <c r="BC12" t="s">
        <v>93</v>
      </c>
      <c r="BD12" t="s">
        <v>93</v>
      </c>
      <c r="BE12" t="s">
        <v>93</v>
      </c>
      <c r="BF12" t="s">
        <v>93</v>
      </c>
      <c r="BG12" t="s">
        <v>93</v>
      </c>
      <c r="BH12" t="s">
        <v>93</v>
      </c>
      <c r="BI12" t="s">
        <v>93</v>
      </c>
      <c r="BJ12" t="s">
        <v>93</v>
      </c>
      <c r="BK12" t="s">
        <v>93</v>
      </c>
      <c r="BL12" t="s">
        <v>93</v>
      </c>
      <c r="BM12" t="s">
        <v>93</v>
      </c>
      <c r="BN12" t="s">
        <v>93</v>
      </c>
      <c r="BO12" t="s">
        <v>93</v>
      </c>
      <c r="BP12" t="s">
        <v>93</v>
      </c>
      <c r="BQ12" t="s">
        <v>93</v>
      </c>
      <c r="BR12" t="s">
        <v>93</v>
      </c>
      <c r="BS12" t="s">
        <v>93</v>
      </c>
      <c r="BT12" t="s">
        <v>93</v>
      </c>
      <c r="BU12" t="s">
        <v>93</v>
      </c>
      <c r="BV12" t="s">
        <v>93</v>
      </c>
      <c r="BW12" t="s">
        <v>93</v>
      </c>
      <c r="BX12" t="s">
        <v>93</v>
      </c>
      <c r="BY12" t="s">
        <v>93</v>
      </c>
      <c r="BZ12" t="s">
        <v>93</v>
      </c>
      <c r="CA12" t="s">
        <v>93</v>
      </c>
      <c r="CB12" t="s">
        <v>93</v>
      </c>
      <c r="CC12" t="s">
        <v>93</v>
      </c>
      <c r="CD12" t="s">
        <v>93</v>
      </c>
      <c r="CE12" t="s">
        <v>93</v>
      </c>
      <c r="CF12" t="s">
        <v>93</v>
      </c>
      <c r="CG12" t="s">
        <v>93</v>
      </c>
      <c r="CH12" t="s">
        <v>93</v>
      </c>
      <c r="CI12" t="s">
        <v>93</v>
      </c>
    </row>
    <row r="13" spans="1:87" x14ac:dyDescent="0.3">
      <c r="A13" t="s">
        <v>228</v>
      </c>
      <c r="B13" t="s">
        <v>230</v>
      </c>
      <c r="C13" t="s">
        <v>229</v>
      </c>
      <c r="D13" t="s">
        <v>235</v>
      </c>
      <c r="E13">
        <v>2022</v>
      </c>
      <c r="F13" t="s">
        <v>88</v>
      </c>
      <c r="G13" t="s">
        <v>231</v>
      </c>
      <c r="H13" t="s">
        <v>232</v>
      </c>
      <c r="I13" t="s">
        <v>93</v>
      </c>
      <c r="J13" t="s">
        <v>233</v>
      </c>
      <c r="K13" t="s">
        <v>234</v>
      </c>
      <c r="L13" t="s">
        <v>194</v>
      </c>
      <c r="M13" s="1">
        <v>45730.97488425926</v>
      </c>
      <c r="N13" s="1">
        <v>45730.97488425926</v>
      </c>
      <c r="O13" t="s">
        <v>93</v>
      </c>
      <c r="P13" t="s">
        <v>236</v>
      </c>
      <c r="Q13" t="s">
        <v>93</v>
      </c>
      <c r="T13" t="s">
        <v>93</v>
      </c>
      <c r="U13" t="s">
        <v>93</v>
      </c>
      <c r="V13" t="s">
        <v>93</v>
      </c>
      <c r="W13" t="s">
        <v>237</v>
      </c>
      <c r="X13" t="s">
        <v>93</v>
      </c>
      <c r="Y13" t="s">
        <v>93</v>
      </c>
      <c r="Z13" t="s">
        <v>93</v>
      </c>
      <c r="AA13" t="s">
        <v>99</v>
      </c>
      <c r="AB13" t="s">
        <v>100</v>
      </c>
      <c r="AC13" t="s">
        <v>93</v>
      </c>
      <c r="AD13" t="s">
        <v>93</v>
      </c>
      <c r="AE13" t="s">
        <v>93</v>
      </c>
      <c r="AF13" t="s">
        <v>93</v>
      </c>
      <c r="AG13" t="s">
        <v>93</v>
      </c>
      <c r="AH13" t="s">
        <v>93</v>
      </c>
      <c r="AI13" t="s">
        <v>93</v>
      </c>
      <c r="AJ13" t="s">
        <v>238</v>
      </c>
      <c r="AK13" t="s">
        <v>93</v>
      </c>
      <c r="AL13" t="s">
        <v>93</v>
      </c>
      <c r="AM13" t="s">
        <v>93</v>
      </c>
      <c r="AN13" t="s">
        <v>239</v>
      </c>
      <c r="AO13" t="s">
        <v>93</v>
      </c>
      <c r="AP13" t="s">
        <v>93</v>
      </c>
      <c r="AQ13" t="s">
        <v>93</v>
      </c>
      <c r="AR13" t="s">
        <v>93</v>
      </c>
      <c r="AS13" t="s">
        <v>93</v>
      </c>
      <c r="AT13" t="s">
        <v>93</v>
      </c>
      <c r="AU13" t="s">
        <v>93</v>
      </c>
      <c r="AV13" t="s">
        <v>93</v>
      </c>
      <c r="AW13" t="s">
        <v>93</v>
      </c>
      <c r="AX13" t="s">
        <v>93</v>
      </c>
      <c r="AY13" t="s">
        <v>93</v>
      </c>
      <c r="AZ13" t="s">
        <v>93</v>
      </c>
      <c r="BA13" t="s">
        <v>93</v>
      </c>
      <c r="BB13" t="s">
        <v>93</v>
      </c>
      <c r="BC13" t="s">
        <v>93</v>
      </c>
      <c r="BD13" t="s">
        <v>93</v>
      </c>
      <c r="BE13" t="s">
        <v>93</v>
      </c>
      <c r="BF13" t="s">
        <v>93</v>
      </c>
      <c r="BG13" t="s">
        <v>93</v>
      </c>
      <c r="BH13" t="s">
        <v>93</v>
      </c>
      <c r="BI13" t="s">
        <v>93</v>
      </c>
      <c r="BJ13" t="s">
        <v>93</v>
      </c>
      <c r="BK13" t="s">
        <v>93</v>
      </c>
      <c r="BL13" t="s">
        <v>93</v>
      </c>
      <c r="BM13" t="s">
        <v>93</v>
      </c>
      <c r="BN13" t="s">
        <v>93</v>
      </c>
      <c r="BO13" t="s">
        <v>93</v>
      </c>
      <c r="BP13" t="s">
        <v>93</v>
      </c>
      <c r="BQ13" t="s">
        <v>93</v>
      </c>
      <c r="BR13" t="s">
        <v>93</v>
      </c>
      <c r="BS13" t="s">
        <v>93</v>
      </c>
      <c r="BT13" t="s">
        <v>93</v>
      </c>
      <c r="BU13" t="s">
        <v>93</v>
      </c>
      <c r="BV13" t="s">
        <v>93</v>
      </c>
      <c r="BW13" t="s">
        <v>93</v>
      </c>
      <c r="BX13" t="s">
        <v>93</v>
      </c>
      <c r="BY13" t="s">
        <v>93</v>
      </c>
      <c r="BZ13" t="s">
        <v>93</v>
      </c>
      <c r="CA13" t="s">
        <v>93</v>
      </c>
      <c r="CB13" t="s">
        <v>93</v>
      </c>
      <c r="CC13" t="s">
        <v>93</v>
      </c>
      <c r="CD13" t="s">
        <v>93</v>
      </c>
      <c r="CE13" t="s">
        <v>93</v>
      </c>
      <c r="CF13" t="s">
        <v>93</v>
      </c>
      <c r="CG13" t="s">
        <v>93</v>
      </c>
      <c r="CH13" t="s">
        <v>93</v>
      </c>
      <c r="CI13" t="s">
        <v>93</v>
      </c>
    </row>
    <row r="14" spans="1:87" x14ac:dyDescent="0.3">
      <c r="A14" t="s">
        <v>267</v>
      </c>
      <c r="B14" t="s">
        <v>269</v>
      </c>
      <c r="C14" t="s">
        <v>268</v>
      </c>
      <c r="D14" t="s">
        <v>272</v>
      </c>
      <c r="E14">
        <v>2022</v>
      </c>
      <c r="F14" t="s">
        <v>176</v>
      </c>
      <c r="G14" t="s">
        <v>179</v>
      </c>
      <c r="H14" t="s">
        <v>93</v>
      </c>
      <c r="I14" t="s">
        <v>93</v>
      </c>
      <c r="J14" t="s">
        <v>270</v>
      </c>
      <c r="K14" t="s">
        <v>271</v>
      </c>
      <c r="L14" t="s">
        <v>273</v>
      </c>
      <c r="M14" s="1">
        <v>45730.97488425926</v>
      </c>
      <c r="N14" s="1">
        <v>45730.97488425926</v>
      </c>
      <c r="O14" t="s">
        <v>93</v>
      </c>
      <c r="P14" t="s">
        <v>93</v>
      </c>
      <c r="Q14" t="s">
        <v>93</v>
      </c>
      <c r="R14">
        <v>2</v>
      </c>
      <c r="S14">
        <v>1</v>
      </c>
      <c r="T14" t="s">
        <v>93</v>
      </c>
      <c r="U14" t="s">
        <v>93</v>
      </c>
      <c r="V14" t="s">
        <v>93</v>
      </c>
      <c r="W14" t="s">
        <v>93</v>
      </c>
      <c r="X14" t="s">
        <v>93</v>
      </c>
      <c r="Y14" t="s">
        <v>93</v>
      </c>
      <c r="Z14" t="s">
        <v>93</v>
      </c>
      <c r="AA14" t="s">
        <v>93</v>
      </c>
      <c r="AB14" t="s">
        <v>93</v>
      </c>
      <c r="AC14" t="s">
        <v>93</v>
      </c>
      <c r="AD14" t="s">
        <v>93</v>
      </c>
      <c r="AE14" t="s">
        <v>93</v>
      </c>
      <c r="AF14" t="s">
        <v>93</v>
      </c>
      <c r="AG14" t="s">
        <v>93</v>
      </c>
      <c r="AH14" t="s">
        <v>93</v>
      </c>
      <c r="AI14" t="s">
        <v>93</v>
      </c>
      <c r="AJ14" t="s">
        <v>184</v>
      </c>
      <c r="AK14" t="s">
        <v>93</v>
      </c>
      <c r="AL14" t="s">
        <v>93</v>
      </c>
      <c r="AM14" t="s">
        <v>93</v>
      </c>
      <c r="AN14" t="s">
        <v>274</v>
      </c>
      <c r="AO14" t="s">
        <v>93</v>
      </c>
      <c r="AP14" t="s">
        <v>93</v>
      </c>
      <c r="AQ14" t="s">
        <v>93</v>
      </c>
      <c r="AR14" t="s">
        <v>93</v>
      </c>
      <c r="AS14" t="s">
        <v>93</v>
      </c>
      <c r="AT14" t="s">
        <v>93</v>
      </c>
      <c r="AU14" t="s">
        <v>93</v>
      </c>
      <c r="AV14" t="s">
        <v>93</v>
      </c>
      <c r="AW14" t="s">
        <v>93</v>
      </c>
      <c r="AX14" t="s">
        <v>93</v>
      </c>
      <c r="AY14" t="s">
        <v>93</v>
      </c>
      <c r="AZ14" t="s">
        <v>93</v>
      </c>
      <c r="BA14" t="s">
        <v>93</v>
      </c>
      <c r="BB14" t="s">
        <v>93</v>
      </c>
      <c r="BC14" t="s">
        <v>93</v>
      </c>
      <c r="BD14" t="s">
        <v>93</v>
      </c>
      <c r="BE14" t="s">
        <v>93</v>
      </c>
      <c r="BF14" t="s">
        <v>93</v>
      </c>
      <c r="BG14" t="s">
        <v>93</v>
      </c>
      <c r="BH14" t="s">
        <v>93</v>
      </c>
      <c r="BI14" t="s">
        <v>93</v>
      </c>
      <c r="BJ14" t="s">
        <v>93</v>
      </c>
      <c r="BK14" t="s">
        <v>93</v>
      </c>
      <c r="BL14" t="s">
        <v>93</v>
      </c>
      <c r="BM14" t="s">
        <v>93</v>
      </c>
      <c r="BN14" t="s">
        <v>93</v>
      </c>
      <c r="BO14" t="s">
        <v>93</v>
      </c>
      <c r="BP14" t="s">
        <v>93</v>
      </c>
      <c r="BQ14" t="s">
        <v>93</v>
      </c>
      <c r="BR14" t="s">
        <v>93</v>
      </c>
      <c r="BS14" t="s">
        <v>93</v>
      </c>
      <c r="BT14" t="s">
        <v>93</v>
      </c>
      <c r="BU14" t="s">
        <v>93</v>
      </c>
      <c r="BV14" t="s">
        <v>93</v>
      </c>
      <c r="BW14" t="s">
        <v>93</v>
      </c>
      <c r="BX14" t="s">
        <v>93</v>
      </c>
      <c r="BY14" t="s">
        <v>93</v>
      </c>
      <c r="BZ14" t="s">
        <v>93</v>
      </c>
      <c r="CA14" t="s">
        <v>93</v>
      </c>
      <c r="CB14" t="s">
        <v>93</v>
      </c>
      <c r="CC14" t="s">
        <v>93</v>
      </c>
      <c r="CD14" t="s">
        <v>93</v>
      </c>
      <c r="CE14" t="s">
        <v>93</v>
      </c>
      <c r="CF14" t="s">
        <v>93</v>
      </c>
      <c r="CG14" t="s">
        <v>93</v>
      </c>
      <c r="CH14" t="s">
        <v>93</v>
      </c>
      <c r="CI14" t="s">
        <v>93</v>
      </c>
    </row>
    <row r="15" spans="1:87" x14ac:dyDescent="0.3">
      <c r="A15" t="s">
        <v>386</v>
      </c>
      <c r="B15" t="s">
        <v>388</v>
      </c>
      <c r="C15" t="s">
        <v>387</v>
      </c>
      <c r="D15" t="s">
        <v>392</v>
      </c>
      <c r="E15">
        <v>2025</v>
      </c>
      <c r="F15" t="s">
        <v>176</v>
      </c>
      <c r="G15" t="s">
        <v>389</v>
      </c>
      <c r="H15" t="s">
        <v>93</v>
      </c>
      <c r="I15" t="s">
        <v>93</v>
      </c>
      <c r="J15" t="s">
        <v>390</v>
      </c>
      <c r="K15" t="s">
        <v>391</v>
      </c>
      <c r="L15" t="s">
        <v>246</v>
      </c>
      <c r="M15" s="1">
        <v>45730.97488425926</v>
      </c>
      <c r="N15" s="1">
        <v>45730.97488425926</v>
      </c>
      <c r="O15" t="s">
        <v>93</v>
      </c>
      <c r="P15" t="s">
        <v>93</v>
      </c>
      <c r="Q15" t="s">
        <v>93</v>
      </c>
      <c r="T15" t="s">
        <v>93</v>
      </c>
      <c r="U15" t="s">
        <v>93</v>
      </c>
      <c r="V15" t="s">
        <v>93</v>
      </c>
      <c r="W15" t="s">
        <v>93</v>
      </c>
      <c r="X15" t="s">
        <v>93</v>
      </c>
      <c r="Y15" t="s">
        <v>93</v>
      </c>
      <c r="Z15" t="s">
        <v>93</v>
      </c>
      <c r="AA15" t="s">
        <v>93</v>
      </c>
      <c r="AB15" t="s">
        <v>93</v>
      </c>
      <c r="AC15" t="s">
        <v>93</v>
      </c>
      <c r="AD15" t="s">
        <v>93</v>
      </c>
      <c r="AE15" t="s">
        <v>93</v>
      </c>
      <c r="AF15" t="s">
        <v>93</v>
      </c>
      <c r="AG15" t="s">
        <v>93</v>
      </c>
      <c r="AH15" t="s">
        <v>93</v>
      </c>
      <c r="AI15" t="s">
        <v>93</v>
      </c>
      <c r="AJ15" t="s">
        <v>184</v>
      </c>
      <c r="AK15" t="s">
        <v>93</v>
      </c>
      <c r="AL15" t="s">
        <v>93</v>
      </c>
      <c r="AM15" t="s">
        <v>93</v>
      </c>
      <c r="AN15" t="s">
        <v>393</v>
      </c>
      <c r="AO15" t="s">
        <v>93</v>
      </c>
      <c r="AP15" t="s">
        <v>93</v>
      </c>
      <c r="AQ15" t="s">
        <v>93</v>
      </c>
      <c r="AR15" t="s">
        <v>93</v>
      </c>
      <c r="AS15" t="s">
        <v>93</v>
      </c>
      <c r="AT15" t="s">
        <v>93</v>
      </c>
      <c r="AU15" t="s">
        <v>93</v>
      </c>
      <c r="AV15" t="s">
        <v>93</v>
      </c>
      <c r="AW15" t="s">
        <v>93</v>
      </c>
      <c r="AX15" t="s">
        <v>93</v>
      </c>
      <c r="AY15" t="s">
        <v>93</v>
      </c>
      <c r="AZ15" t="s">
        <v>93</v>
      </c>
      <c r="BA15" t="s">
        <v>93</v>
      </c>
      <c r="BB15" t="s">
        <v>93</v>
      </c>
      <c r="BC15" t="s">
        <v>93</v>
      </c>
      <c r="BD15" t="s">
        <v>93</v>
      </c>
      <c r="BE15" t="s">
        <v>93</v>
      </c>
      <c r="BF15" t="s">
        <v>93</v>
      </c>
      <c r="BG15" t="s">
        <v>93</v>
      </c>
      <c r="BH15" t="s">
        <v>93</v>
      </c>
      <c r="BI15" t="s">
        <v>93</v>
      </c>
      <c r="BJ15" t="s">
        <v>93</v>
      </c>
      <c r="BK15" t="s">
        <v>93</v>
      </c>
      <c r="BL15" t="s">
        <v>93</v>
      </c>
      <c r="BM15" t="s">
        <v>93</v>
      </c>
      <c r="BN15" t="s">
        <v>93</v>
      </c>
      <c r="BO15" t="s">
        <v>93</v>
      </c>
      <c r="BP15" t="s">
        <v>93</v>
      </c>
      <c r="BQ15" t="s">
        <v>93</v>
      </c>
      <c r="BR15" t="s">
        <v>93</v>
      </c>
      <c r="BS15" t="s">
        <v>93</v>
      </c>
      <c r="BT15" t="s">
        <v>93</v>
      </c>
      <c r="BU15" t="s">
        <v>93</v>
      </c>
      <c r="BV15" t="s">
        <v>93</v>
      </c>
      <c r="BW15" t="s">
        <v>93</v>
      </c>
      <c r="BX15" t="s">
        <v>93</v>
      </c>
      <c r="BY15" t="s">
        <v>93</v>
      </c>
      <c r="BZ15" t="s">
        <v>93</v>
      </c>
      <c r="CA15" t="s">
        <v>93</v>
      </c>
      <c r="CB15" t="s">
        <v>93</v>
      </c>
      <c r="CC15" t="s">
        <v>93</v>
      </c>
      <c r="CD15" t="s">
        <v>93</v>
      </c>
      <c r="CE15" t="s">
        <v>93</v>
      </c>
      <c r="CF15" t="s">
        <v>93</v>
      </c>
      <c r="CG15" t="s">
        <v>93</v>
      </c>
      <c r="CH15" t="s">
        <v>93</v>
      </c>
      <c r="CI15" t="s">
        <v>93</v>
      </c>
    </row>
    <row r="16" spans="1:87" x14ac:dyDescent="0.3">
      <c r="A16" t="s">
        <v>127</v>
      </c>
      <c r="B16" t="s">
        <v>129</v>
      </c>
      <c r="C16" t="s">
        <v>128</v>
      </c>
      <c r="D16" t="s">
        <v>134</v>
      </c>
      <c r="E16">
        <v>2023</v>
      </c>
      <c r="F16" t="s">
        <v>88</v>
      </c>
      <c r="G16" t="s">
        <v>130</v>
      </c>
      <c r="H16" t="s">
        <v>131</v>
      </c>
      <c r="I16" t="s">
        <v>93</v>
      </c>
      <c r="J16" t="s">
        <v>132</v>
      </c>
      <c r="K16" t="s">
        <v>133</v>
      </c>
      <c r="L16" t="s">
        <v>97</v>
      </c>
      <c r="M16" s="1">
        <v>45730.974872685183</v>
      </c>
      <c r="N16" s="1">
        <v>45730.974872685183</v>
      </c>
      <c r="O16" t="s">
        <v>93</v>
      </c>
      <c r="P16" t="s">
        <v>135</v>
      </c>
      <c r="Q16" t="s">
        <v>93</v>
      </c>
      <c r="T16" t="s">
        <v>93</v>
      </c>
      <c r="U16" t="s">
        <v>93</v>
      </c>
      <c r="V16" t="s">
        <v>93</v>
      </c>
      <c r="W16" t="s">
        <v>136</v>
      </c>
      <c r="X16" t="s">
        <v>93</v>
      </c>
      <c r="Y16" t="s">
        <v>93</v>
      </c>
      <c r="Z16" t="s">
        <v>93</v>
      </c>
      <c r="AA16" t="s">
        <v>99</v>
      </c>
      <c r="AB16" t="s">
        <v>100</v>
      </c>
      <c r="AC16" t="s">
        <v>93</v>
      </c>
      <c r="AD16" t="s">
        <v>93</v>
      </c>
      <c r="AE16" t="s">
        <v>93</v>
      </c>
      <c r="AF16" t="s">
        <v>93</v>
      </c>
      <c r="AG16" t="s">
        <v>93</v>
      </c>
      <c r="AH16" t="s">
        <v>93</v>
      </c>
      <c r="AI16" t="s">
        <v>93</v>
      </c>
      <c r="AJ16" t="s">
        <v>137</v>
      </c>
      <c r="AK16" t="s">
        <v>93</v>
      </c>
      <c r="AL16" t="s">
        <v>93</v>
      </c>
      <c r="AM16" t="s">
        <v>93</v>
      </c>
      <c r="AN16" t="s">
        <v>138</v>
      </c>
      <c r="AO16" t="s">
        <v>93</v>
      </c>
      <c r="AP16" t="s">
        <v>93</v>
      </c>
      <c r="AQ16" t="s">
        <v>93</v>
      </c>
      <c r="AR16" t="s">
        <v>93</v>
      </c>
      <c r="AS16" t="s">
        <v>93</v>
      </c>
      <c r="AT16" t="s">
        <v>93</v>
      </c>
      <c r="AU16" t="s">
        <v>93</v>
      </c>
      <c r="AV16" t="s">
        <v>93</v>
      </c>
      <c r="AW16" t="s">
        <v>93</v>
      </c>
      <c r="AX16" t="s">
        <v>93</v>
      </c>
      <c r="AY16" t="s">
        <v>93</v>
      </c>
      <c r="AZ16" t="s">
        <v>93</v>
      </c>
      <c r="BA16" t="s">
        <v>93</v>
      </c>
      <c r="BB16" t="s">
        <v>93</v>
      </c>
      <c r="BC16" t="s">
        <v>93</v>
      </c>
      <c r="BD16" t="s">
        <v>93</v>
      </c>
      <c r="BE16" t="s">
        <v>93</v>
      </c>
      <c r="BF16" t="s">
        <v>93</v>
      </c>
      <c r="BG16" t="s">
        <v>93</v>
      </c>
      <c r="BH16" t="s">
        <v>93</v>
      </c>
      <c r="BI16" t="s">
        <v>93</v>
      </c>
      <c r="BJ16" t="s">
        <v>93</v>
      </c>
      <c r="BK16" t="s">
        <v>93</v>
      </c>
      <c r="BL16" t="s">
        <v>93</v>
      </c>
      <c r="BM16" t="s">
        <v>93</v>
      </c>
      <c r="BN16" t="s">
        <v>93</v>
      </c>
      <c r="BO16" t="s">
        <v>93</v>
      </c>
      <c r="BP16" t="s">
        <v>93</v>
      </c>
      <c r="BQ16" t="s">
        <v>93</v>
      </c>
      <c r="BR16" t="s">
        <v>93</v>
      </c>
      <c r="BS16" t="s">
        <v>93</v>
      </c>
      <c r="BT16" t="s">
        <v>93</v>
      </c>
      <c r="BU16" t="s">
        <v>93</v>
      </c>
      <c r="BV16" t="s">
        <v>93</v>
      </c>
      <c r="BW16" t="s">
        <v>93</v>
      </c>
      <c r="BX16" t="s">
        <v>93</v>
      </c>
      <c r="BY16" t="s">
        <v>93</v>
      </c>
      <c r="BZ16" t="s">
        <v>93</v>
      </c>
      <c r="CA16" t="s">
        <v>93</v>
      </c>
      <c r="CB16" t="s">
        <v>93</v>
      </c>
      <c r="CC16" t="s">
        <v>93</v>
      </c>
      <c r="CD16" t="s">
        <v>93</v>
      </c>
      <c r="CE16" t="s">
        <v>93</v>
      </c>
      <c r="CF16" t="s">
        <v>93</v>
      </c>
      <c r="CG16" t="s">
        <v>93</v>
      </c>
      <c r="CH16" t="s">
        <v>93</v>
      </c>
      <c r="CI16" t="s">
        <v>93</v>
      </c>
    </row>
    <row r="17" spans="1:87" x14ac:dyDescent="0.3">
      <c r="A17" t="s">
        <v>175</v>
      </c>
      <c r="B17" t="s">
        <v>178</v>
      </c>
      <c r="C17" t="s">
        <v>177</v>
      </c>
      <c r="D17" t="s">
        <v>182</v>
      </c>
      <c r="E17">
        <v>2023</v>
      </c>
      <c r="F17" t="s">
        <v>176</v>
      </c>
      <c r="G17" t="s">
        <v>179</v>
      </c>
      <c r="H17" t="s">
        <v>93</v>
      </c>
      <c r="I17" t="s">
        <v>93</v>
      </c>
      <c r="J17" t="s">
        <v>180</v>
      </c>
      <c r="K17" t="s">
        <v>181</v>
      </c>
      <c r="L17" t="s">
        <v>183</v>
      </c>
      <c r="M17" s="1">
        <v>45730.97488425926</v>
      </c>
      <c r="N17" s="1">
        <v>45730.97488425926</v>
      </c>
      <c r="O17" t="s">
        <v>93</v>
      </c>
      <c r="P17" t="s">
        <v>93</v>
      </c>
      <c r="Q17" t="s">
        <v>93</v>
      </c>
      <c r="R17">
        <v>3</v>
      </c>
      <c r="S17">
        <v>2</v>
      </c>
      <c r="T17" t="s">
        <v>93</v>
      </c>
      <c r="U17" t="s">
        <v>93</v>
      </c>
      <c r="V17" t="s">
        <v>93</v>
      </c>
      <c r="W17" t="s">
        <v>93</v>
      </c>
      <c r="X17" t="s">
        <v>93</v>
      </c>
      <c r="Y17" t="s">
        <v>93</v>
      </c>
      <c r="Z17" t="s">
        <v>93</v>
      </c>
      <c r="AA17" t="s">
        <v>93</v>
      </c>
      <c r="AB17" t="s">
        <v>93</v>
      </c>
      <c r="AC17" t="s">
        <v>93</v>
      </c>
      <c r="AD17" t="s">
        <v>93</v>
      </c>
      <c r="AE17" t="s">
        <v>93</v>
      </c>
      <c r="AF17" t="s">
        <v>93</v>
      </c>
      <c r="AG17" t="s">
        <v>93</v>
      </c>
      <c r="AH17" t="s">
        <v>93</v>
      </c>
      <c r="AI17" t="s">
        <v>93</v>
      </c>
      <c r="AJ17" t="s">
        <v>184</v>
      </c>
      <c r="AK17" t="s">
        <v>93</v>
      </c>
      <c r="AL17" t="s">
        <v>93</v>
      </c>
      <c r="AM17" t="s">
        <v>93</v>
      </c>
      <c r="AN17" t="s">
        <v>185</v>
      </c>
      <c r="AO17" t="s">
        <v>93</v>
      </c>
      <c r="AP17" t="s">
        <v>93</v>
      </c>
      <c r="AQ17" t="s">
        <v>93</v>
      </c>
      <c r="AR17" t="s">
        <v>93</v>
      </c>
      <c r="AS17" t="s">
        <v>93</v>
      </c>
      <c r="AT17" t="s">
        <v>93</v>
      </c>
      <c r="AU17" t="s">
        <v>93</v>
      </c>
      <c r="AV17" t="s">
        <v>93</v>
      </c>
      <c r="AW17" t="s">
        <v>93</v>
      </c>
      <c r="AX17" t="s">
        <v>93</v>
      </c>
      <c r="AY17" t="s">
        <v>93</v>
      </c>
      <c r="AZ17" t="s">
        <v>93</v>
      </c>
      <c r="BA17" t="s">
        <v>93</v>
      </c>
      <c r="BB17" t="s">
        <v>93</v>
      </c>
      <c r="BC17" t="s">
        <v>93</v>
      </c>
      <c r="BD17" t="s">
        <v>93</v>
      </c>
      <c r="BE17" t="s">
        <v>93</v>
      </c>
      <c r="BF17" t="s">
        <v>93</v>
      </c>
      <c r="BG17" t="s">
        <v>93</v>
      </c>
      <c r="BH17" t="s">
        <v>93</v>
      </c>
      <c r="BI17" t="s">
        <v>93</v>
      </c>
      <c r="BJ17" t="s">
        <v>93</v>
      </c>
      <c r="BK17" t="s">
        <v>93</v>
      </c>
      <c r="BL17" t="s">
        <v>93</v>
      </c>
      <c r="BM17" t="s">
        <v>93</v>
      </c>
      <c r="BN17" t="s">
        <v>93</v>
      </c>
      <c r="BO17" t="s">
        <v>93</v>
      </c>
      <c r="BP17" t="s">
        <v>93</v>
      </c>
      <c r="BQ17" t="s">
        <v>93</v>
      </c>
      <c r="BR17" t="s">
        <v>93</v>
      </c>
      <c r="BS17" t="s">
        <v>93</v>
      </c>
      <c r="BT17" t="s">
        <v>93</v>
      </c>
      <c r="BU17" t="s">
        <v>93</v>
      </c>
      <c r="BV17" t="s">
        <v>93</v>
      </c>
      <c r="BW17" t="s">
        <v>93</v>
      </c>
      <c r="BX17" t="s">
        <v>93</v>
      </c>
      <c r="BY17" t="s">
        <v>93</v>
      </c>
      <c r="BZ17" t="s">
        <v>93</v>
      </c>
      <c r="CA17" t="s">
        <v>93</v>
      </c>
      <c r="CB17" t="s">
        <v>93</v>
      </c>
      <c r="CC17" t="s">
        <v>93</v>
      </c>
      <c r="CD17" t="s">
        <v>93</v>
      </c>
      <c r="CE17" t="s">
        <v>93</v>
      </c>
      <c r="CF17" t="s">
        <v>93</v>
      </c>
      <c r="CG17" t="s">
        <v>93</v>
      </c>
      <c r="CH17" t="s">
        <v>93</v>
      </c>
      <c r="CI17" t="s">
        <v>93</v>
      </c>
    </row>
    <row r="18" spans="1:87" x14ac:dyDescent="0.3">
      <c r="A18" t="s">
        <v>240</v>
      </c>
      <c r="B18" t="s">
        <v>242</v>
      </c>
      <c r="C18" t="s">
        <v>241</v>
      </c>
      <c r="D18" t="s">
        <v>245</v>
      </c>
      <c r="E18">
        <v>2025</v>
      </c>
      <c r="F18" t="s">
        <v>176</v>
      </c>
      <c r="G18" t="s">
        <v>179</v>
      </c>
      <c r="H18" t="s">
        <v>93</v>
      </c>
      <c r="I18" t="s">
        <v>93</v>
      </c>
      <c r="J18" t="s">
        <v>243</v>
      </c>
      <c r="K18" t="s">
        <v>244</v>
      </c>
      <c r="L18" t="s">
        <v>246</v>
      </c>
      <c r="M18" s="1">
        <v>45730.97488425926</v>
      </c>
      <c r="N18" s="1">
        <v>45730.97488425926</v>
      </c>
      <c r="O18" t="s">
        <v>93</v>
      </c>
      <c r="P18" t="s">
        <v>93</v>
      </c>
      <c r="Q18" t="s">
        <v>93</v>
      </c>
      <c r="R18">
        <v>1</v>
      </c>
      <c r="S18">
        <v>4</v>
      </c>
      <c r="T18" t="s">
        <v>93</v>
      </c>
      <c r="U18" t="s">
        <v>93</v>
      </c>
      <c r="V18" t="s">
        <v>93</v>
      </c>
      <c r="W18" t="s">
        <v>93</v>
      </c>
      <c r="X18" t="s">
        <v>93</v>
      </c>
      <c r="Y18" t="s">
        <v>93</v>
      </c>
      <c r="Z18" t="s">
        <v>93</v>
      </c>
      <c r="AA18" t="s">
        <v>93</v>
      </c>
      <c r="AB18" t="s">
        <v>93</v>
      </c>
      <c r="AC18" t="s">
        <v>93</v>
      </c>
      <c r="AD18" t="s">
        <v>93</v>
      </c>
      <c r="AE18" t="s">
        <v>93</v>
      </c>
      <c r="AF18" t="s">
        <v>93</v>
      </c>
      <c r="AG18" t="s">
        <v>93</v>
      </c>
      <c r="AH18" t="s">
        <v>93</v>
      </c>
      <c r="AI18" t="s">
        <v>93</v>
      </c>
      <c r="AJ18" t="s">
        <v>184</v>
      </c>
      <c r="AK18" t="s">
        <v>93</v>
      </c>
      <c r="AL18" t="s">
        <v>93</v>
      </c>
      <c r="AM18" t="s">
        <v>93</v>
      </c>
      <c r="AN18" t="s">
        <v>247</v>
      </c>
      <c r="AO18" t="s">
        <v>93</v>
      </c>
      <c r="AP18" t="s">
        <v>93</v>
      </c>
      <c r="AQ18" t="s">
        <v>93</v>
      </c>
      <c r="AR18" t="s">
        <v>93</v>
      </c>
      <c r="AS18" t="s">
        <v>93</v>
      </c>
      <c r="AT18" t="s">
        <v>93</v>
      </c>
      <c r="AU18" t="s">
        <v>93</v>
      </c>
      <c r="AV18" t="s">
        <v>93</v>
      </c>
      <c r="AW18" t="s">
        <v>93</v>
      </c>
      <c r="AX18" t="s">
        <v>93</v>
      </c>
      <c r="AY18" t="s">
        <v>93</v>
      </c>
      <c r="AZ18" t="s">
        <v>93</v>
      </c>
      <c r="BA18" t="s">
        <v>93</v>
      </c>
      <c r="BB18" t="s">
        <v>93</v>
      </c>
      <c r="BC18" t="s">
        <v>93</v>
      </c>
      <c r="BD18" t="s">
        <v>93</v>
      </c>
      <c r="BE18" t="s">
        <v>93</v>
      </c>
      <c r="BF18" t="s">
        <v>93</v>
      </c>
      <c r="BG18" t="s">
        <v>93</v>
      </c>
      <c r="BH18" t="s">
        <v>93</v>
      </c>
      <c r="BI18" t="s">
        <v>93</v>
      </c>
      <c r="BJ18" t="s">
        <v>93</v>
      </c>
      <c r="BK18" t="s">
        <v>93</v>
      </c>
      <c r="BL18" t="s">
        <v>93</v>
      </c>
      <c r="BM18" t="s">
        <v>93</v>
      </c>
      <c r="BN18" t="s">
        <v>93</v>
      </c>
      <c r="BO18" t="s">
        <v>93</v>
      </c>
      <c r="BP18" t="s">
        <v>93</v>
      </c>
      <c r="BQ18" t="s">
        <v>93</v>
      </c>
      <c r="BR18" t="s">
        <v>93</v>
      </c>
      <c r="BS18" t="s">
        <v>93</v>
      </c>
      <c r="BT18" t="s">
        <v>93</v>
      </c>
      <c r="BU18" t="s">
        <v>93</v>
      </c>
      <c r="BV18" t="s">
        <v>93</v>
      </c>
      <c r="BW18" t="s">
        <v>93</v>
      </c>
      <c r="BX18" t="s">
        <v>93</v>
      </c>
      <c r="BY18" t="s">
        <v>93</v>
      </c>
      <c r="BZ18" t="s">
        <v>93</v>
      </c>
      <c r="CA18" t="s">
        <v>93</v>
      </c>
      <c r="CB18" t="s">
        <v>93</v>
      </c>
      <c r="CC18" t="s">
        <v>93</v>
      </c>
      <c r="CD18" t="s">
        <v>93</v>
      </c>
      <c r="CE18" t="s">
        <v>93</v>
      </c>
      <c r="CF18" t="s">
        <v>93</v>
      </c>
      <c r="CG18" t="s">
        <v>93</v>
      </c>
      <c r="CH18" t="s">
        <v>93</v>
      </c>
      <c r="CI18" t="s">
        <v>93</v>
      </c>
    </row>
    <row r="19" spans="1:87" x14ac:dyDescent="0.3">
      <c r="A19" t="s">
        <v>275</v>
      </c>
      <c r="B19" t="s">
        <v>277</v>
      </c>
      <c r="C19" t="s">
        <v>276</v>
      </c>
      <c r="D19" t="s">
        <v>282</v>
      </c>
      <c r="E19">
        <v>2023</v>
      </c>
      <c r="F19" t="s">
        <v>88</v>
      </c>
      <c r="G19" t="s">
        <v>278</v>
      </c>
      <c r="H19" t="s">
        <v>279</v>
      </c>
      <c r="I19" t="s">
        <v>93</v>
      </c>
      <c r="J19" t="s">
        <v>280</v>
      </c>
      <c r="K19" t="s">
        <v>281</v>
      </c>
      <c r="L19" t="s">
        <v>97</v>
      </c>
      <c r="M19" s="1">
        <v>45730.97488425926</v>
      </c>
      <c r="N19" s="1">
        <v>45730.97488425926</v>
      </c>
      <c r="O19" t="s">
        <v>93</v>
      </c>
      <c r="P19" t="s">
        <v>283</v>
      </c>
      <c r="Q19" t="s">
        <v>93</v>
      </c>
      <c r="T19" t="s">
        <v>93</v>
      </c>
      <c r="U19" t="s">
        <v>93</v>
      </c>
      <c r="V19" t="s">
        <v>93</v>
      </c>
      <c r="W19" t="s">
        <v>284</v>
      </c>
      <c r="X19" t="s">
        <v>93</v>
      </c>
      <c r="Y19" t="s">
        <v>93</v>
      </c>
      <c r="Z19" t="s">
        <v>93</v>
      </c>
      <c r="AA19" t="s">
        <v>99</v>
      </c>
      <c r="AB19" t="s">
        <v>100</v>
      </c>
      <c r="AC19" t="s">
        <v>93</v>
      </c>
      <c r="AD19" t="s">
        <v>93</v>
      </c>
      <c r="AE19" t="s">
        <v>93</v>
      </c>
      <c r="AF19" t="s">
        <v>93</v>
      </c>
      <c r="AG19" t="s">
        <v>93</v>
      </c>
      <c r="AH19" t="s">
        <v>93</v>
      </c>
      <c r="AI19" t="s">
        <v>93</v>
      </c>
      <c r="AJ19" t="s">
        <v>285</v>
      </c>
      <c r="AK19" t="s">
        <v>93</v>
      </c>
      <c r="AL19" t="s">
        <v>93</v>
      </c>
      <c r="AM19" t="s">
        <v>93</v>
      </c>
      <c r="AN19" t="s">
        <v>286</v>
      </c>
      <c r="AO19" t="s">
        <v>93</v>
      </c>
      <c r="AP19" t="s">
        <v>93</v>
      </c>
      <c r="AQ19" t="s">
        <v>93</v>
      </c>
      <c r="AR19" t="s">
        <v>93</v>
      </c>
      <c r="AS19" t="s">
        <v>93</v>
      </c>
      <c r="AT19" t="s">
        <v>93</v>
      </c>
      <c r="AU19" t="s">
        <v>93</v>
      </c>
      <c r="AV19" t="s">
        <v>93</v>
      </c>
      <c r="AW19" t="s">
        <v>93</v>
      </c>
      <c r="AX19" t="s">
        <v>93</v>
      </c>
      <c r="AY19" t="s">
        <v>93</v>
      </c>
      <c r="AZ19" t="s">
        <v>93</v>
      </c>
      <c r="BA19" t="s">
        <v>93</v>
      </c>
      <c r="BB19" t="s">
        <v>93</v>
      </c>
      <c r="BC19" t="s">
        <v>93</v>
      </c>
      <c r="BD19" t="s">
        <v>93</v>
      </c>
      <c r="BE19" t="s">
        <v>93</v>
      </c>
      <c r="BF19" t="s">
        <v>93</v>
      </c>
      <c r="BG19" t="s">
        <v>93</v>
      </c>
      <c r="BH19" t="s">
        <v>93</v>
      </c>
      <c r="BI19" t="s">
        <v>93</v>
      </c>
      <c r="BJ19" t="s">
        <v>93</v>
      </c>
      <c r="BK19" t="s">
        <v>93</v>
      </c>
      <c r="BL19" t="s">
        <v>93</v>
      </c>
      <c r="BM19" t="s">
        <v>93</v>
      </c>
      <c r="BN19" t="s">
        <v>93</v>
      </c>
      <c r="BO19" t="s">
        <v>93</v>
      </c>
      <c r="BP19" t="s">
        <v>93</v>
      </c>
      <c r="BQ19" t="s">
        <v>93</v>
      </c>
      <c r="BR19" t="s">
        <v>93</v>
      </c>
      <c r="BS19" t="s">
        <v>93</v>
      </c>
      <c r="BT19" t="s">
        <v>93</v>
      </c>
      <c r="BU19" t="s">
        <v>93</v>
      </c>
      <c r="BV19" t="s">
        <v>93</v>
      </c>
      <c r="BW19" t="s">
        <v>93</v>
      </c>
      <c r="BX19" t="s">
        <v>93</v>
      </c>
      <c r="BY19" t="s">
        <v>93</v>
      </c>
      <c r="BZ19" t="s">
        <v>93</v>
      </c>
      <c r="CA19" t="s">
        <v>93</v>
      </c>
      <c r="CB19" t="s">
        <v>93</v>
      </c>
      <c r="CC19" t="s">
        <v>93</v>
      </c>
      <c r="CD19" t="s">
        <v>93</v>
      </c>
      <c r="CE19" t="s">
        <v>93</v>
      </c>
      <c r="CF19" t="s">
        <v>93</v>
      </c>
      <c r="CG19" t="s">
        <v>93</v>
      </c>
      <c r="CH19" t="s">
        <v>93</v>
      </c>
      <c r="CI19" t="s">
        <v>93</v>
      </c>
    </row>
    <row r="20" spans="1:87" x14ac:dyDescent="0.3">
      <c r="A20" t="s">
        <v>139</v>
      </c>
      <c r="B20" t="s">
        <v>141</v>
      </c>
      <c r="C20" t="s">
        <v>140</v>
      </c>
      <c r="D20" t="s">
        <v>146</v>
      </c>
      <c r="E20">
        <v>2023</v>
      </c>
      <c r="F20" t="s">
        <v>88</v>
      </c>
      <c r="G20" t="s">
        <v>142</v>
      </c>
      <c r="H20" t="s">
        <v>143</v>
      </c>
      <c r="I20" t="s">
        <v>93</v>
      </c>
      <c r="J20" t="s">
        <v>144</v>
      </c>
      <c r="K20" t="s">
        <v>145</v>
      </c>
      <c r="L20" t="s">
        <v>97</v>
      </c>
      <c r="M20" s="1">
        <v>45730.974872685183</v>
      </c>
      <c r="N20" s="1">
        <v>45730.974872685183</v>
      </c>
      <c r="O20" t="s">
        <v>93</v>
      </c>
      <c r="P20" t="s">
        <v>147</v>
      </c>
      <c r="Q20" t="s">
        <v>93</v>
      </c>
      <c r="T20" t="s">
        <v>93</v>
      </c>
      <c r="U20" t="s">
        <v>93</v>
      </c>
      <c r="V20" t="s">
        <v>93</v>
      </c>
      <c r="W20" t="s">
        <v>148</v>
      </c>
      <c r="X20" t="s">
        <v>93</v>
      </c>
      <c r="Y20" t="s">
        <v>93</v>
      </c>
      <c r="Z20" t="s">
        <v>93</v>
      </c>
      <c r="AA20" t="s">
        <v>99</v>
      </c>
      <c r="AB20" t="s">
        <v>100</v>
      </c>
      <c r="AC20" t="s">
        <v>93</v>
      </c>
      <c r="AD20" t="s">
        <v>93</v>
      </c>
      <c r="AE20" t="s">
        <v>93</v>
      </c>
      <c r="AF20" t="s">
        <v>93</v>
      </c>
      <c r="AG20" t="s">
        <v>93</v>
      </c>
      <c r="AH20" t="s">
        <v>93</v>
      </c>
      <c r="AI20" t="s">
        <v>93</v>
      </c>
      <c r="AJ20" t="s">
        <v>149</v>
      </c>
      <c r="AK20" t="s">
        <v>93</v>
      </c>
      <c r="AL20" t="s">
        <v>93</v>
      </c>
      <c r="AM20" t="s">
        <v>93</v>
      </c>
      <c r="AN20" t="s">
        <v>150</v>
      </c>
      <c r="AO20" t="s">
        <v>93</v>
      </c>
      <c r="AP20" t="s">
        <v>93</v>
      </c>
      <c r="AQ20" t="s">
        <v>93</v>
      </c>
      <c r="AR20" t="s">
        <v>93</v>
      </c>
      <c r="AS20" t="s">
        <v>93</v>
      </c>
      <c r="AT20" t="s">
        <v>93</v>
      </c>
      <c r="AU20" t="s">
        <v>93</v>
      </c>
      <c r="AV20" t="s">
        <v>93</v>
      </c>
      <c r="AW20" t="s">
        <v>93</v>
      </c>
      <c r="AX20" t="s">
        <v>93</v>
      </c>
      <c r="AY20" t="s">
        <v>93</v>
      </c>
      <c r="AZ20" t="s">
        <v>93</v>
      </c>
      <c r="BA20" t="s">
        <v>93</v>
      </c>
      <c r="BB20" t="s">
        <v>93</v>
      </c>
      <c r="BC20" t="s">
        <v>93</v>
      </c>
      <c r="BD20" t="s">
        <v>93</v>
      </c>
      <c r="BE20" t="s">
        <v>93</v>
      </c>
      <c r="BF20" t="s">
        <v>93</v>
      </c>
      <c r="BG20" t="s">
        <v>93</v>
      </c>
      <c r="BH20" t="s">
        <v>93</v>
      </c>
      <c r="BI20" t="s">
        <v>93</v>
      </c>
      <c r="BJ20" t="s">
        <v>93</v>
      </c>
      <c r="BK20" t="s">
        <v>93</v>
      </c>
      <c r="BL20" t="s">
        <v>93</v>
      </c>
      <c r="BM20" t="s">
        <v>93</v>
      </c>
      <c r="BN20" t="s">
        <v>93</v>
      </c>
      <c r="BO20" t="s">
        <v>93</v>
      </c>
      <c r="BP20" t="s">
        <v>93</v>
      </c>
      <c r="BQ20" t="s">
        <v>93</v>
      </c>
      <c r="BR20" t="s">
        <v>93</v>
      </c>
      <c r="BS20" t="s">
        <v>93</v>
      </c>
      <c r="BT20" t="s">
        <v>93</v>
      </c>
      <c r="BU20" t="s">
        <v>93</v>
      </c>
      <c r="BV20" t="s">
        <v>93</v>
      </c>
      <c r="BW20" t="s">
        <v>93</v>
      </c>
      <c r="BX20" t="s">
        <v>93</v>
      </c>
      <c r="BY20" t="s">
        <v>93</v>
      </c>
      <c r="BZ20" t="s">
        <v>93</v>
      </c>
      <c r="CA20" t="s">
        <v>93</v>
      </c>
      <c r="CB20" t="s">
        <v>93</v>
      </c>
      <c r="CC20" t="s">
        <v>93</v>
      </c>
      <c r="CD20" t="s">
        <v>93</v>
      </c>
      <c r="CE20" t="s">
        <v>93</v>
      </c>
      <c r="CF20" t="s">
        <v>93</v>
      </c>
      <c r="CG20" t="s">
        <v>93</v>
      </c>
      <c r="CH20" t="s">
        <v>93</v>
      </c>
      <c r="CI20" t="s">
        <v>93</v>
      </c>
    </row>
    <row r="21" spans="1:87" x14ac:dyDescent="0.3">
      <c r="A21" t="s">
        <v>287</v>
      </c>
      <c r="B21" t="s">
        <v>289</v>
      </c>
      <c r="C21" t="s">
        <v>288</v>
      </c>
      <c r="D21" t="s">
        <v>294</v>
      </c>
      <c r="E21">
        <v>2024</v>
      </c>
      <c r="F21" t="s">
        <v>88</v>
      </c>
      <c r="G21" t="s">
        <v>290</v>
      </c>
      <c r="H21" t="s">
        <v>291</v>
      </c>
      <c r="I21" t="s">
        <v>93</v>
      </c>
      <c r="J21" t="s">
        <v>292</v>
      </c>
      <c r="K21" t="s">
        <v>293</v>
      </c>
      <c r="L21" t="s">
        <v>111</v>
      </c>
      <c r="M21" s="1">
        <v>45730.97488425926</v>
      </c>
      <c r="N21" s="1">
        <v>45730.97488425926</v>
      </c>
      <c r="O21" t="s">
        <v>93</v>
      </c>
      <c r="P21" t="s">
        <v>295</v>
      </c>
      <c r="Q21" t="s">
        <v>93</v>
      </c>
      <c r="T21" t="s">
        <v>93</v>
      </c>
      <c r="U21" t="s">
        <v>93</v>
      </c>
      <c r="V21" t="s">
        <v>93</v>
      </c>
      <c r="W21" t="s">
        <v>296</v>
      </c>
      <c r="X21" t="s">
        <v>93</v>
      </c>
      <c r="Y21" t="s">
        <v>93</v>
      </c>
      <c r="Z21" t="s">
        <v>93</v>
      </c>
      <c r="AA21" t="s">
        <v>99</v>
      </c>
      <c r="AB21" t="s">
        <v>100</v>
      </c>
      <c r="AC21" t="s">
        <v>93</v>
      </c>
      <c r="AD21" t="s">
        <v>93</v>
      </c>
      <c r="AE21" t="s">
        <v>93</v>
      </c>
      <c r="AF21" t="s">
        <v>93</v>
      </c>
      <c r="AG21" t="s">
        <v>93</v>
      </c>
      <c r="AH21" t="s">
        <v>93</v>
      </c>
      <c r="AI21" t="s">
        <v>93</v>
      </c>
      <c r="AJ21" t="s">
        <v>297</v>
      </c>
      <c r="AK21" t="s">
        <v>93</v>
      </c>
      <c r="AL21" t="s">
        <v>93</v>
      </c>
      <c r="AM21" t="s">
        <v>93</v>
      </c>
      <c r="AN21" t="s">
        <v>298</v>
      </c>
      <c r="AO21" t="s">
        <v>93</v>
      </c>
      <c r="AP21" t="s">
        <v>93</v>
      </c>
      <c r="AQ21" t="s">
        <v>93</v>
      </c>
      <c r="AR21" t="s">
        <v>93</v>
      </c>
      <c r="AS21" t="s">
        <v>93</v>
      </c>
      <c r="AT21" t="s">
        <v>93</v>
      </c>
      <c r="AU21" t="s">
        <v>93</v>
      </c>
      <c r="AV21" t="s">
        <v>93</v>
      </c>
      <c r="AW21" t="s">
        <v>93</v>
      </c>
      <c r="AX21" t="s">
        <v>93</v>
      </c>
      <c r="AY21" t="s">
        <v>93</v>
      </c>
      <c r="AZ21" t="s">
        <v>93</v>
      </c>
      <c r="BA21" t="s">
        <v>93</v>
      </c>
      <c r="BB21" t="s">
        <v>93</v>
      </c>
      <c r="BC21" t="s">
        <v>93</v>
      </c>
      <c r="BD21" t="s">
        <v>93</v>
      </c>
      <c r="BE21" t="s">
        <v>93</v>
      </c>
      <c r="BF21" t="s">
        <v>93</v>
      </c>
      <c r="BG21" t="s">
        <v>93</v>
      </c>
      <c r="BH21" t="s">
        <v>93</v>
      </c>
      <c r="BI21" t="s">
        <v>93</v>
      </c>
      <c r="BJ21" t="s">
        <v>93</v>
      </c>
      <c r="BK21" t="s">
        <v>93</v>
      </c>
      <c r="BL21" t="s">
        <v>93</v>
      </c>
      <c r="BM21" t="s">
        <v>93</v>
      </c>
      <c r="BN21" t="s">
        <v>93</v>
      </c>
      <c r="BO21" t="s">
        <v>93</v>
      </c>
      <c r="BP21" t="s">
        <v>93</v>
      </c>
      <c r="BQ21" t="s">
        <v>93</v>
      </c>
      <c r="BR21" t="s">
        <v>93</v>
      </c>
      <c r="BS21" t="s">
        <v>93</v>
      </c>
      <c r="BT21" t="s">
        <v>93</v>
      </c>
      <c r="BU21" t="s">
        <v>93</v>
      </c>
      <c r="BV21" t="s">
        <v>93</v>
      </c>
      <c r="BW21" t="s">
        <v>93</v>
      </c>
      <c r="BX21" t="s">
        <v>93</v>
      </c>
      <c r="BY21" t="s">
        <v>93</v>
      </c>
      <c r="BZ21" t="s">
        <v>93</v>
      </c>
      <c r="CA21" t="s">
        <v>93</v>
      </c>
      <c r="CB21" t="s">
        <v>93</v>
      </c>
      <c r="CC21" t="s">
        <v>93</v>
      </c>
      <c r="CD21" t="s">
        <v>93</v>
      </c>
      <c r="CE21" t="s">
        <v>93</v>
      </c>
      <c r="CF21" t="s">
        <v>93</v>
      </c>
      <c r="CG21" t="s">
        <v>93</v>
      </c>
      <c r="CH21" t="s">
        <v>93</v>
      </c>
      <c r="CI21" t="s">
        <v>93</v>
      </c>
    </row>
    <row r="22" spans="1:87" x14ac:dyDescent="0.3">
      <c r="A22" t="s">
        <v>364</v>
      </c>
      <c r="B22" t="s">
        <v>366</v>
      </c>
      <c r="C22" t="s">
        <v>365</v>
      </c>
      <c r="D22" t="s">
        <v>371</v>
      </c>
      <c r="E22">
        <v>2023</v>
      </c>
      <c r="F22" t="s">
        <v>88</v>
      </c>
      <c r="G22" t="s">
        <v>367</v>
      </c>
      <c r="H22" t="s">
        <v>368</v>
      </c>
      <c r="I22" t="s">
        <v>93</v>
      </c>
      <c r="J22" t="s">
        <v>369</v>
      </c>
      <c r="K22" t="s">
        <v>370</v>
      </c>
      <c r="L22" t="s">
        <v>97</v>
      </c>
      <c r="M22" s="1">
        <v>45730.97488425926</v>
      </c>
      <c r="N22" s="1">
        <v>45730.97488425926</v>
      </c>
      <c r="O22" t="s">
        <v>93</v>
      </c>
      <c r="P22" t="s">
        <v>372</v>
      </c>
      <c r="Q22" t="s">
        <v>93</v>
      </c>
      <c r="T22" t="s">
        <v>93</v>
      </c>
      <c r="U22" t="s">
        <v>93</v>
      </c>
      <c r="V22" t="s">
        <v>93</v>
      </c>
      <c r="W22" t="s">
        <v>373</v>
      </c>
      <c r="X22" t="s">
        <v>93</v>
      </c>
      <c r="Y22" t="s">
        <v>93</v>
      </c>
      <c r="Z22" t="s">
        <v>93</v>
      </c>
      <c r="AA22" t="s">
        <v>99</v>
      </c>
      <c r="AB22" t="s">
        <v>100</v>
      </c>
      <c r="AC22" t="s">
        <v>93</v>
      </c>
      <c r="AD22" t="s">
        <v>93</v>
      </c>
      <c r="AE22" t="s">
        <v>93</v>
      </c>
      <c r="AF22" t="s">
        <v>93</v>
      </c>
      <c r="AG22" t="s">
        <v>93</v>
      </c>
      <c r="AH22" t="s">
        <v>93</v>
      </c>
      <c r="AI22" t="s">
        <v>93</v>
      </c>
      <c r="AJ22" t="s">
        <v>320</v>
      </c>
      <c r="AK22" t="s">
        <v>93</v>
      </c>
      <c r="AL22" t="s">
        <v>93</v>
      </c>
      <c r="AM22" t="s">
        <v>93</v>
      </c>
      <c r="AN22" t="s">
        <v>374</v>
      </c>
      <c r="AO22" t="s">
        <v>93</v>
      </c>
      <c r="AP22" t="s">
        <v>93</v>
      </c>
      <c r="AQ22" t="s">
        <v>93</v>
      </c>
      <c r="AR22" t="s">
        <v>93</v>
      </c>
      <c r="AS22" t="s">
        <v>93</v>
      </c>
      <c r="AT22" t="s">
        <v>93</v>
      </c>
      <c r="AU22" t="s">
        <v>93</v>
      </c>
      <c r="AV22" t="s">
        <v>93</v>
      </c>
      <c r="AW22" t="s">
        <v>93</v>
      </c>
      <c r="AX22" t="s">
        <v>93</v>
      </c>
      <c r="AY22" t="s">
        <v>93</v>
      </c>
      <c r="AZ22" t="s">
        <v>93</v>
      </c>
      <c r="BA22" t="s">
        <v>93</v>
      </c>
      <c r="BB22" t="s">
        <v>93</v>
      </c>
      <c r="BC22" t="s">
        <v>93</v>
      </c>
      <c r="BD22" t="s">
        <v>93</v>
      </c>
      <c r="BE22" t="s">
        <v>93</v>
      </c>
      <c r="BF22" t="s">
        <v>93</v>
      </c>
      <c r="BG22" t="s">
        <v>93</v>
      </c>
      <c r="BH22" t="s">
        <v>93</v>
      </c>
      <c r="BI22" t="s">
        <v>93</v>
      </c>
      <c r="BJ22" t="s">
        <v>93</v>
      </c>
      <c r="BK22" t="s">
        <v>93</v>
      </c>
      <c r="BL22" t="s">
        <v>93</v>
      </c>
      <c r="BM22" t="s">
        <v>93</v>
      </c>
      <c r="BN22" t="s">
        <v>93</v>
      </c>
      <c r="BO22" t="s">
        <v>93</v>
      </c>
      <c r="BP22" t="s">
        <v>93</v>
      </c>
      <c r="BQ22" t="s">
        <v>93</v>
      </c>
      <c r="BR22" t="s">
        <v>93</v>
      </c>
      <c r="BS22" t="s">
        <v>93</v>
      </c>
      <c r="BT22" t="s">
        <v>93</v>
      </c>
      <c r="BU22" t="s">
        <v>93</v>
      </c>
      <c r="BV22" t="s">
        <v>93</v>
      </c>
      <c r="BW22" t="s">
        <v>93</v>
      </c>
      <c r="BX22" t="s">
        <v>93</v>
      </c>
      <c r="BY22" t="s">
        <v>93</v>
      </c>
      <c r="BZ22" t="s">
        <v>93</v>
      </c>
      <c r="CA22" t="s">
        <v>93</v>
      </c>
      <c r="CB22" t="s">
        <v>93</v>
      </c>
      <c r="CC22" t="s">
        <v>93</v>
      </c>
      <c r="CD22" t="s">
        <v>93</v>
      </c>
      <c r="CE22" t="s">
        <v>93</v>
      </c>
      <c r="CF22" t="s">
        <v>93</v>
      </c>
      <c r="CG22" t="s">
        <v>93</v>
      </c>
      <c r="CH22" t="s">
        <v>93</v>
      </c>
      <c r="CI22" t="s">
        <v>93</v>
      </c>
    </row>
    <row r="23" spans="1:87" x14ac:dyDescent="0.3">
      <c r="A23" t="s">
        <v>394</v>
      </c>
      <c r="B23" t="s">
        <v>396</v>
      </c>
      <c r="C23" t="s">
        <v>395</v>
      </c>
      <c r="D23" t="s">
        <v>401</v>
      </c>
      <c r="E23">
        <v>2023</v>
      </c>
      <c r="F23" t="s">
        <v>88</v>
      </c>
      <c r="G23" t="s">
        <v>397</v>
      </c>
      <c r="H23" t="s">
        <v>398</v>
      </c>
      <c r="I23" t="s">
        <v>93</v>
      </c>
      <c r="J23" t="s">
        <v>399</v>
      </c>
      <c r="K23" t="s">
        <v>400</v>
      </c>
      <c r="L23" t="s">
        <v>97</v>
      </c>
      <c r="M23" s="1">
        <v>45730.97488425926</v>
      </c>
      <c r="N23" s="1">
        <v>45730.97488425926</v>
      </c>
      <c r="O23" t="s">
        <v>93</v>
      </c>
      <c r="P23" t="s">
        <v>402</v>
      </c>
      <c r="Q23" t="s">
        <v>93</v>
      </c>
      <c r="T23" t="s">
        <v>93</v>
      </c>
      <c r="U23" t="s">
        <v>93</v>
      </c>
      <c r="V23" t="s">
        <v>93</v>
      </c>
      <c r="W23" t="s">
        <v>403</v>
      </c>
      <c r="X23" t="s">
        <v>93</v>
      </c>
      <c r="Y23" t="s">
        <v>93</v>
      </c>
      <c r="Z23" t="s">
        <v>93</v>
      </c>
      <c r="AA23" t="s">
        <v>99</v>
      </c>
      <c r="AB23" t="s">
        <v>100</v>
      </c>
      <c r="AC23" t="s">
        <v>93</v>
      </c>
      <c r="AD23" t="s">
        <v>93</v>
      </c>
      <c r="AE23" t="s">
        <v>93</v>
      </c>
      <c r="AF23" t="s">
        <v>93</v>
      </c>
      <c r="AG23" t="s">
        <v>93</v>
      </c>
      <c r="AH23" t="s">
        <v>93</v>
      </c>
      <c r="AI23" t="s">
        <v>93</v>
      </c>
      <c r="AJ23" t="s">
        <v>404</v>
      </c>
      <c r="AK23" t="s">
        <v>93</v>
      </c>
      <c r="AL23" t="s">
        <v>93</v>
      </c>
      <c r="AM23" t="s">
        <v>93</v>
      </c>
      <c r="AN23" t="s">
        <v>405</v>
      </c>
      <c r="AO23" t="s">
        <v>93</v>
      </c>
      <c r="AP23" t="s">
        <v>93</v>
      </c>
      <c r="AQ23" t="s">
        <v>93</v>
      </c>
      <c r="AR23" t="s">
        <v>93</v>
      </c>
      <c r="AS23" t="s">
        <v>93</v>
      </c>
      <c r="AT23" t="s">
        <v>93</v>
      </c>
      <c r="AU23" t="s">
        <v>93</v>
      </c>
      <c r="AV23" t="s">
        <v>93</v>
      </c>
      <c r="AW23" t="s">
        <v>93</v>
      </c>
      <c r="AX23" t="s">
        <v>93</v>
      </c>
      <c r="AY23" t="s">
        <v>93</v>
      </c>
      <c r="AZ23" t="s">
        <v>93</v>
      </c>
      <c r="BA23" t="s">
        <v>93</v>
      </c>
      <c r="BB23" t="s">
        <v>93</v>
      </c>
      <c r="BC23" t="s">
        <v>93</v>
      </c>
      <c r="BD23" t="s">
        <v>93</v>
      </c>
      <c r="BE23" t="s">
        <v>93</v>
      </c>
      <c r="BF23" t="s">
        <v>93</v>
      </c>
      <c r="BG23" t="s">
        <v>93</v>
      </c>
      <c r="BH23" t="s">
        <v>93</v>
      </c>
      <c r="BI23" t="s">
        <v>93</v>
      </c>
      <c r="BJ23" t="s">
        <v>93</v>
      </c>
      <c r="BK23" t="s">
        <v>93</v>
      </c>
      <c r="BL23" t="s">
        <v>93</v>
      </c>
      <c r="BM23" t="s">
        <v>93</v>
      </c>
      <c r="BN23" t="s">
        <v>93</v>
      </c>
      <c r="BO23" t="s">
        <v>93</v>
      </c>
      <c r="BP23" t="s">
        <v>93</v>
      </c>
      <c r="BQ23" t="s">
        <v>93</v>
      </c>
      <c r="BR23" t="s">
        <v>93</v>
      </c>
      <c r="BS23" t="s">
        <v>93</v>
      </c>
      <c r="BT23" t="s">
        <v>93</v>
      </c>
      <c r="BU23" t="s">
        <v>93</v>
      </c>
      <c r="BV23" t="s">
        <v>93</v>
      </c>
      <c r="BW23" t="s">
        <v>93</v>
      </c>
      <c r="BX23" t="s">
        <v>93</v>
      </c>
      <c r="BY23" t="s">
        <v>93</v>
      </c>
      <c r="BZ23" t="s">
        <v>93</v>
      </c>
      <c r="CA23" t="s">
        <v>93</v>
      </c>
      <c r="CB23" t="s">
        <v>93</v>
      </c>
      <c r="CC23" t="s">
        <v>93</v>
      </c>
      <c r="CD23" t="s">
        <v>93</v>
      </c>
      <c r="CE23" t="s">
        <v>93</v>
      </c>
      <c r="CF23" t="s">
        <v>93</v>
      </c>
      <c r="CG23" t="s">
        <v>93</v>
      </c>
      <c r="CH23" t="s">
        <v>93</v>
      </c>
      <c r="CI23" t="s">
        <v>93</v>
      </c>
    </row>
    <row r="24" spans="1:87" x14ac:dyDescent="0.3">
      <c r="A24" t="s">
        <v>151</v>
      </c>
      <c r="B24" t="s">
        <v>153</v>
      </c>
      <c r="C24" t="s">
        <v>152</v>
      </c>
      <c r="D24" t="s">
        <v>158</v>
      </c>
      <c r="E24">
        <v>2023</v>
      </c>
      <c r="F24" t="s">
        <v>88</v>
      </c>
      <c r="G24" t="s">
        <v>154</v>
      </c>
      <c r="H24" t="s">
        <v>155</v>
      </c>
      <c r="I24" t="s">
        <v>93</v>
      </c>
      <c r="J24" t="s">
        <v>156</v>
      </c>
      <c r="K24" t="s">
        <v>157</v>
      </c>
      <c r="L24" t="s">
        <v>97</v>
      </c>
      <c r="M24" s="1">
        <v>45730.974872685183</v>
      </c>
      <c r="N24" s="1">
        <v>45730.974872685183</v>
      </c>
      <c r="O24" t="s">
        <v>93</v>
      </c>
      <c r="P24" t="s">
        <v>159</v>
      </c>
      <c r="Q24" t="s">
        <v>93</v>
      </c>
      <c r="T24" t="s">
        <v>93</v>
      </c>
      <c r="U24" t="s">
        <v>93</v>
      </c>
      <c r="V24" t="s">
        <v>93</v>
      </c>
      <c r="W24" t="s">
        <v>160</v>
      </c>
      <c r="X24" t="s">
        <v>93</v>
      </c>
      <c r="Y24" t="s">
        <v>93</v>
      </c>
      <c r="Z24" t="s">
        <v>93</v>
      </c>
      <c r="AA24" t="s">
        <v>99</v>
      </c>
      <c r="AB24" t="s">
        <v>100</v>
      </c>
      <c r="AC24" t="s">
        <v>93</v>
      </c>
      <c r="AD24" t="s">
        <v>93</v>
      </c>
      <c r="AE24" t="s">
        <v>93</v>
      </c>
      <c r="AF24" t="s">
        <v>93</v>
      </c>
      <c r="AG24" t="s">
        <v>93</v>
      </c>
      <c r="AH24" t="s">
        <v>93</v>
      </c>
      <c r="AI24" t="s">
        <v>93</v>
      </c>
      <c r="AJ24" t="s">
        <v>161</v>
      </c>
      <c r="AK24" t="s">
        <v>93</v>
      </c>
      <c r="AL24" t="s">
        <v>93</v>
      </c>
      <c r="AM24" t="s">
        <v>93</v>
      </c>
      <c r="AN24" t="s">
        <v>162</v>
      </c>
      <c r="AO24" t="s">
        <v>93</v>
      </c>
      <c r="AP24" t="s">
        <v>93</v>
      </c>
      <c r="AQ24" t="s">
        <v>93</v>
      </c>
      <c r="AR24" t="s">
        <v>93</v>
      </c>
      <c r="AS24" t="s">
        <v>93</v>
      </c>
      <c r="AT24" t="s">
        <v>93</v>
      </c>
      <c r="AU24" t="s">
        <v>93</v>
      </c>
      <c r="AV24" t="s">
        <v>93</v>
      </c>
      <c r="AW24" t="s">
        <v>93</v>
      </c>
      <c r="AX24" t="s">
        <v>93</v>
      </c>
      <c r="AY24" t="s">
        <v>93</v>
      </c>
      <c r="AZ24" t="s">
        <v>93</v>
      </c>
      <c r="BA24" t="s">
        <v>93</v>
      </c>
      <c r="BB24" t="s">
        <v>93</v>
      </c>
      <c r="BC24" t="s">
        <v>93</v>
      </c>
      <c r="BD24" t="s">
        <v>93</v>
      </c>
      <c r="BE24" t="s">
        <v>93</v>
      </c>
      <c r="BF24" t="s">
        <v>93</v>
      </c>
      <c r="BG24" t="s">
        <v>93</v>
      </c>
      <c r="BH24" t="s">
        <v>93</v>
      </c>
      <c r="BI24" t="s">
        <v>93</v>
      </c>
      <c r="BJ24" t="s">
        <v>93</v>
      </c>
      <c r="BK24" t="s">
        <v>93</v>
      </c>
      <c r="BL24" t="s">
        <v>93</v>
      </c>
      <c r="BM24" t="s">
        <v>93</v>
      </c>
      <c r="BN24" t="s">
        <v>93</v>
      </c>
      <c r="BO24" t="s">
        <v>93</v>
      </c>
      <c r="BP24" t="s">
        <v>93</v>
      </c>
      <c r="BQ24" t="s">
        <v>93</v>
      </c>
      <c r="BR24" t="s">
        <v>93</v>
      </c>
      <c r="BS24" t="s">
        <v>93</v>
      </c>
      <c r="BT24" t="s">
        <v>93</v>
      </c>
      <c r="BU24" t="s">
        <v>93</v>
      </c>
      <c r="BV24" t="s">
        <v>93</v>
      </c>
      <c r="BW24" t="s">
        <v>93</v>
      </c>
      <c r="BX24" t="s">
        <v>93</v>
      </c>
      <c r="BY24" t="s">
        <v>93</v>
      </c>
      <c r="BZ24" t="s">
        <v>93</v>
      </c>
      <c r="CA24" t="s">
        <v>93</v>
      </c>
      <c r="CB24" t="s">
        <v>93</v>
      </c>
      <c r="CC24" t="s">
        <v>93</v>
      </c>
      <c r="CD24" t="s">
        <v>93</v>
      </c>
      <c r="CE24" t="s">
        <v>93</v>
      </c>
      <c r="CF24" t="s">
        <v>93</v>
      </c>
      <c r="CG24" t="s">
        <v>93</v>
      </c>
      <c r="CH24" t="s">
        <v>93</v>
      </c>
      <c r="CI24" t="s">
        <v>93</v>
      </c>
    </row>
    <row r="25" spans="1:87" x14ac:dyDescent="0.3">
      <c r="A25" t="s">
        <v>199</v>
      </c>
      <c r="B25" t="s">
        <v>201</v>
      </c>
      <c r="C25" t="s">
        <v>200</v>
      </c>
      <c r="D25" t="s">
        <v>206</v>
      </c>
      <c r="E25">
        <v>2022</v>
      </c>
      <c r="F25" t="s">
        <v>88</v>
      </c>
      <c r="G25" t="s">
        <v>202</v>
      </c>
      <c r="H25" t="s">
        <v>203</v>
      </c>
      <c r="I25" t="s">
        <v>93</v>
      </c>
      <c r="J25" t="s">
        <v>204</v>
      </c>
      <c r="K25" t="s">
        <v>205</v>
      </c>
      <c r="L25" t="s">
        <v>194</v>
      </c>
      <c r="M25" s="1">
        <v>45730.97488425926</v>
      </c>
      <c r="N25" s="1">
        <v>45730.97488425926</v>
      </c>
      <c r="O25" t="s">
        <v>93</v>
      </c>
      <c r="P25" t="s">
        <v>207</v>
      </c>
      <c r="Q25" t="s">
        <v>93</v>
      </c>
      <c r="T25" t="s">
        <v>93</v>
      </c>
      <c r="U25" t="s">
        <v>93</v>
      </c>
      <c r="V25" t="s">
        <v>93</v>
      </c>
      <c r="W25" t="s">
        <v>208</v>
      </c>
      <c r="X25" t="s">
        <v>93</v>
      </c>
      <c r="Y25" t="s">
        <v>93</v>
      </c>
      <c r="Z25" t="s">
        <v>93</v>
      </c>
      <c r="AA25" t="s">
        <v>99</v>
      </c>
      <c r="AB25" t="s">
        <v>100</v>
      </c>
      <c r="AC25" t="s">
        <v>93</v>
      </c>
      <c r="AD25" t="s">
        <v>93</v>
      </c>
      <c r="AE25" t="s">
        <v>93</v>
      </c>
      <c r="AF25" t="s">
        <v>93</v>
      </c>
      <c r="AG25" t="s">
        <v>93</v>
      </c>
      <c r="AH25" t="s">
        <v>93</v>
      </c>
      <c r="AI25" t="s">
        <v>93</v>
      </c>
      <c r="AJ25" t="s">
        <v>209</v>
      </c>
      <c r="AK25" t="s">
        <v>93</v>
      </c>
      <c r="AL25" t="s">
        <v>93</v>
      </c>
      <c r="AM25" t="s">
        <v>93</v>
      </c>
      <c r="AN25" t="s">
        <v>210</v>
      </c>
      <c r="AO25" t="s">
        <v>93</v>
      </c>
      <c r="AP25" t="s">
        <v>93</v>
      </c>
      <c r="AQ25" t="s">
        <v>93</v>
      </c>
      <c r="AR25" t="s">
        <v>93</v>
      </c>
      <c r="AS25" t="s">
        <v>93</v>
      </c>
      <c r="AT25" t="s">
        <v>93</v>
      </c>
      <c r="AU25" t="s">
        <v>93</v>
      </c>
      <c r="AV25" t="s">
        <v>93</v>
      </c>
      <c r="AW25" t="s">
        <v>93</v>
      </c>
      <c r="AX25" t="s">
        <v>93</v>
      </c>
      <c r="AY25" t="s">
        <v>93</v>
      </c>
      <c r="AZ25" t="s">
        <v>93</v>
      </c>
      <c r="BA25" t="s">
        <v>93</v>
      </c>
      <c r="BB25" t="s">
        <v>93</v>
      </c>
      <c r="BC25" t="s">
        <v>93</v>
      </c>
      <c r="BD25" t="s">
        <v>93</v>
      </c>
      <c r="BE25" t="s">
        <v>93</v>
      </c>
      <c r="BF25" t="s">
        <v>93</v>
      </c>
      <c r="BG25" t="s">
        <v>93</v>
      </c>
      <c r="BH25" t="s">
        <v>93</v>
      </c>
      <c r="BI25" t="s">
        <v>93</v>
      </c>
      <c r="BJ25" t="s">
        <v>93</v>
      </c>
      <c r="BK25" t="s">
        <v>93</v>
      </c>
      <c r="BL25" t="s">
        <v>93</v>
      </c>
      <c r="BM25" t="s">
        <v>93</v>
      </c>
      <c r="BN25" t="s">
        <v>93</v>
      </c>
      <c r="BO25" t="s">
        <v>93</v>
      </c>
      <c r="BP25" t="s">
        <v>93</v>
      </c>
      <c r="BQ25" t="s">
        <v>93</v>
      </c>
      <c r="BR25" t="s">
        <v>93</v>
      </c>
      <c r="BS25" t="s">
        <v>93</v>
      </c>
      <c r="BT25" t="s">
        <v>93</v>
      </c>
      <c r="BU25" t="s">
        <v>93</v>
      </c>
      <c r="BV25" t="s">
        <v>93</v>
      </c>
      <c r="BW25" t="s">
        <v>93</v>
      </c>
      <c r="BX25" t="s">
        <v>93</v>
      </c>
      <c r="BY25" t="s">
        <v>93</v>
      </c>
      <c r="BZ25" t="s">
        <v>93</v>
      </c>
      <c r="CA25" t="s">
        <v>93</v>
      </c>
      <c r="CB25" t="s">
        <v>93</v>
      </c>
      <c r="CC25" t="s">
        <v>93</v>
      </c>
      <c r="CD25" t="s">
        <v>93</v>
      </c>
      <c r="CE25" t="s">
        <v>93</v>
      </c>
      <c r="CF25" t="s">
        <v>93</v>
      </c>
      <c r="CG25" t="s">
        <v>93</v>
      </c>
      <c r="CH25" t="s">
        <v>93</v>
      </c>
      <c r="CI25" t="s">
        <v>93</v>
      </c>
    </row>
    <row r="26" spans="1:87" x14ac:dyDescent="0.3">
      <c r="A26" t="s">
        <v>211</v>
      </c>
      <c r="B26" t="s">
        <v>213</v>
      </c>
      <c r="C26" t="s">
        <v>212</v>
      </c>
      <c r="D26" t="s">
        <v>216</v>
      </c>
      <c r="E26">
        <v>2023</v>
      </c>
      <c r="F26" t="s">
        <v>88</v>
      </c>
      <c r="G26" t="s">
        <v>130</v>
      </c>
      <c r="H26" t="s">
        <v>131</v>
      </c>
      <c r="I26" t="s">
        <v>93</v>
      </c>
      <c r="J26" t="s">
        <v>214</v>
      </c>
      <c r="K26" t="s">
        <v>215</v>
      </c>
      <c r="L26" t="s">
        <v>97</v>
      </c>
      <c r="M26" s="1">
        <v>45730.97488425926</v>
      </c>
      <c r="N26" s="1">
        <v>45730.97488425926</v>
      </c>
      <c r="O26" t="s">
        <v>93</v>
      </c>
      <c r="P26" t="s">
        <v>217</v>
      </c>
      <c r="Q26" t="s">
        <v>93</v>
      </c>
      <c r="T26" t="s">
        <v>93</v>
      </c>
      <c r="U26" t="s">
        <v>93</v>
      </c>
      <c r="V26" t="s">
        <v>93</v>
      </c>
      <c r="W26" t="s">
        <v>136</v>
      </c>
      <c r="X26" t="s">
        <v>93</v>
      </c>
      <c r="Y26" t="s">
        <v>93</v>
      </c>
      <c r="Z26" t="s">
        <v>93</v>
      </c>
      <c r="AA26" t="s">
        <v>99</v>
      </c>
      <c r="AB26" t="s">
        <v>100</v>
      </c>
      <c r="AC26" t="s">
        <v>93</v>
      </c>
      <c r="AD26" t="s">
        <v>93</v>
      </c>
      <c r="AE26" t="s">
        <v>93</v>
      </c>
      <c r="AF26" t="s">
        <v>93</v>
      </c>
      <c r="AG26" t="s">
        <v>93</v>
      </c>
      <c r="AH26" t="s">
        <v>93</v>
      </c>
      <c r="AI26" t="s">
        <v>93</v>
      </c>
      <c r="AJ26" t="s">
        <v>137</v>
      </c>
      <c r="AK26" t="s">
        <v>93</v>
      </c>
      <c r="AL26" t="s">
        <v>93</v>
      </c>
      <c r="AM26" t="s">
        <v>93</v>
      </c>
      <c r="AN26" t="s">
        <v>218</v>
      </c>
      <c r="AO26" t="s">
        <v>93</v>
      </c>
      <c r="AP26" t="s">
        <v>93</v>
      </c>
      <c r="AQ26" t="s">
        <v>93</v>
      </c>
      <c r="AR26" t="s">
        <v>93</v>
      </c>
      <c r="AS26" t="s">
        <v>93</v>
      </c>
      <c r="AT26" t="s">
        <v>93</v>
      </c>
      <c r="AU26" t="s">
        <v>93</v>
      </c>
      <c r="AV26" t="s">
        <v>93</v>
      </c>
      <c r="AW26" t="s">
        <v>93</v>
      </c>
      <c r="AX26" t="s">
        <v>93</v>
      </c>
      <c r="AY26" t="s">
        <v>93</v>
      </c>
      <c r="AZ26" t="s">
        <v>93</v>
      </c>
      <c r="BA26" t="s">
        <v>93</v>
      </c>
      <c r="BB26" t="s">
        <v>93</v>
      </c>
      <c r="BC26" t="s">
        <v>93</v>
      </c>
      <c r="BD26" t="s">
        <v>93</v>
      </c>
      <c r="BE26" t="s">
        <v>93</v>
      </c>
      <c r="BF26" t="s">
        <v>93</v>
      </c>
      <c r="BG26" t="s">
        <v>93</v>
      </c>
      <c r="BH26" t="s">
        <v>93</v>
      </c>
      <c r="BI26" t="s">
        <v>93</v>
      </c>
      <c r="BJ26" t="s">
        <v>93</v>
      </c>
      <c r="BK26" t="s">
        <v>93</v>
      </c>
      <c r="BL26" t="s">
        <v>93</v>
      </c>
      <c r="BM26" t="s">
        <v>93</v>
      </c>
      <c r="BN26" t="s">
        <v>93</v>
      </c>
      <c r="BO26" t="s">
        <v>93</v>
      </c>
      <c r="BP26" t="s">
        <v>93</v>
      </c>
      <c r="BQ26" t="s">
        <v>93</v>
      </c>
      <c r="BR26" t="s">
        <v>93</v>
      </c>
      <c r="BS26" t="s">
        <v>93</v>
      </c>
      <c r="BT26" t="s">
        <v>93</v>
      </c>
      <c r="BU26" t="s">
        <v>93</v>
      </c>
      <c r="BV26" t="s">
        <v>93</v>
      </c>
      <c r="BW26" t="s">
        <v>93</v>
      </c>
      <c r="BX26" t="s">
        <v>93</v>
      </c>
      <c r="BY26" t="s">
        <v>93</v>
      </c>
      <c r="BZ26" t="s">
        <v>93</v>
      </c>
      <c r="CA26" t="s">
        <v>93</v>
      </c>
      <c r="CB26" t="s">
        <v>93</v>
      </c>
      <c r="CC26" t="s">
        <v>93</v>
      </c>
      <c r="CD26" t="s">
        <v>93</v>
      </c>
      <c r="CE26" t="s">
        <v>93</v>
      </c>
      <c r="CF26" t="s">
        <v>93</v>
      </c>
      <c r="CG26" t="s">
        <v>93</v>
      </c>
      <c r="CH26" t="s">
        <v>93</v>
      </c>
      <c r="CI26" t="s">
        <v>93</v>
      </c>
    </row>
    <row r="27" spans="1:87" x14ac:dyDescent="0.3">
      <c r="A27" t="s">
        <v>87</v>
      </c>
      <c r="B27" t="s">
        <v>90</v>
      </c>
      <c r="C27" t="s">
        <v>89</v>
      </c>
      <c r="D27" t="s">
        <v>96</v>
      </c>
      <c r="E27">
        <v>2023</v>
      </c>
      <c r="F27" t="s">
        <v>88</v>
      </c>
      <c r="G27" t="s">
        <v>91</v>
      </c>
      <c r="H27" t="s">
        <v>92</v>
      </c>
      <c r="I27" t="s">
        <v>93</v>
      </c>
      <c r="J27" t="s">
        <v>94</v>
      </c>
      <c r="K27" t="s">
        <v>95</v>
      </c>
      <c r="L27" t="s">
        <v>97</v>
      </c>
      <c r="M27" s="1">
        <v>45730.974872685183</v>
      </c>
      <c r="N27" s="1">
        <v>45730.974872685183</v>
      </c>
      <c r="O27" t="s">
        <v>93</v>
      </c>
      <c r="P27" t="s">
        <v>93</v>
      </c>
      <c r="Q27" t="s">
        <v>93</v>
      </c>
      <c r="T27" t="s">
        <v>93</v>
      </c>
      <c r="U27" t="s">
        <v>93</v>
      </c>
      <c r="V27" t="s">
        <v>93</v>
      </c>
      <c r="W27" t="s">
        <v>98</v>
      </c>
      <c r="X27" t="s">
        <v>93</v>
      </c>
      <c r="Y27" t="s">
        <v>93</v>
      </c>
      <c r="Z27" t="s">
        <v>93</v>
      </c>
      <c r="AA27" t="s">
        <v>99</v>
      </c>
      <c r="AB27" t="s">
        <v>100</v>
      </c>
      <c r="AC27" t="s">
        <v>93</v>
      </c>
      <c r="AD27" t="s">
        <v>93</v>
      </c>
      <c r="AE27" t="s">
        <v>93</v>
      </c>
      <c r="AF27" t="s">
        <v>93</v>
      </c>
      <c r="AG27" t="s">
        <v>93</v>
      </c>
      <c r="AH27" t="s">
        <v>93</v>
      </c>
      <c r="AI27" t="s">
        <v>93</v>
      </c>
      <c r="AJ27" t="s">
        <v>101</v>
      </c>
      <c r="AK27" t="s">
        <v>93</v>
      </c>
      <c r="AL27" t="s">
        <v>93</v>
      </c>
      <c r="AM27" t="s">
        <v>93</v>
      </c>
      <c r="AN27" t="s">
        <v>102</v>
      </c>
      <c r="AO27" t="s">
        <v>93</v>
      </c>
      <c r="AP27" t="s">
        <v>93</v>
      </c>
      <c r="AQ27" t="s">
        <v>93</v>
      </c>
      <c r="AR27" t="s">
        <v>93</v>
      </c>
      <c r="AS27" t="s">
        <v>93</v>
      </c>
      <c r="AT27" t="s">
        <v>93</v>
      </c>
      <c r="AU27" t="s">
        <v>93</v>
      </c>
      <c r="AV27" t="s">
        <v>93</v>
      </c>
      <c r="AW27" t="s">
        <v>93</v>
      </c>
      <c r="AX27" t="s">
        <v>93</v>
      </c>
      <c r="AY27" t="s">
        <v>93</v>
      </c>
      <c r="AZ27" t="s">
        <v>93</v>
      </c>
      <c r="BA27" t="s">
        <v>93</v>
      </c>
      <c r="BB27" t="s">
        <v>93</v>
      </c>
      <c r="BC27" t="s">
        <v>93</v>
      </c>
      <c r="BD27" t="s">
        <v>93</v>
      </c>
      <c r="BE27" t="s">
        <v>93</v>
      </c>
      <c r="BF27" t="s">
        <v>93</v>
      </c>
      <c r="BG27" t="s">
        <v>93</v>
      </c>
      <c r="BH27" t="s">
        <v>93</v>
      </c>
      <c r="BI27" t="s">
        <v>93</v>
      </c>
      <c r="BJ27" t="s">
        <v>93</v>
      </c>
      <c r="BK27" t="s">
        <v>93</v>
      </c>
      <c r="BL27" t="s">
        <v>93</v>
      </c>
      <c r="BM27" t="s">
        <v>93</v>
      </c>
      <c r="BN27" t="s">
        <v>93</v>
      </c>
      <c r="BO27" t="s">
        <v>93</v>
      </c>
      <c r="BP27" t="s">
        <v>93</v>
      </c>
      <c r="BQ27" t="s">
        <v>93</v>
      </c>
      <c r="BR27" t="s">
        <v>93</v>
      </c>
      <c r="BS27" t="s">
        <v>93</v>
      </c>
      <c r="BT27" t="s">
        <v>93</v>
      </c>
      <c r="BU27" t="s">
        <v>93</v>
      </c>
      <c r="BV27" t="s">
        <v>93</v>
      </c>
      <c r="BW27" t="s">
        <v>93</v>
      </c>
      <c r="BX27" t="s">
        <v>93</v>
      </c>
      <c r="BY27" t="s">
        <v>93</v>
      </c>
      <c r="BZ27" t="s">
        <v>93</v>
      </c>
      <c r="CA27" t="s">
        <v>93</v>
      </c>
      <c r="CB27" t="s">
        <v>93</v>
      </c>
      <c r="CC27" t="s">
        <v>93</v>
      </c>
      <c r="CD27" t="s">
        <v>93</v>
      </c>
      <c r="CE27" t="s">
        <v>93</v>
      </c>
      <c r="CF27" t="s">
        <v>93</v>
      </c>
      <c r="CG27" t="s">
        <v>93</v>
      </c>
      <c r="CH27" t="s">
        <v>93</v>
      </c>
      <c r="CI27" t="s">
        <v>93</v>
      </c>
    </row>
    <row r="28" spans="1:87" x14ac:dyDescent="0.3">
      <c r="A28" t="s">
        <v>299</v>
      </c>
      <c r="B28" t="s">
        <v>301</v>
      </c>
      <c r="C28" t="s">
        <v>300</v>
      </c>
      <c r="D28" t="s">
        <v>306</v>
      </c>
      <c r="E28">
        <v>2023</v>
      </c>
      <c r="F28" t="s">
        <v>88</v>
      </c>
      <c r="G28" t="s">
        <v>302</v>
      </c>
      <c r="H28" t="s">
        <v>303</v>
      </c>
      <c r="I28" t="s">
        <v>93</v>
      </c>
      <c r="J28" t="s">
        <v>304</v>
      </c>
      <c r="K28" t="s">
        <v>305</v>
      </c>
      <c r="L28" t="s">
        <v>97</v>
      </c>
      <c r="M28" s="1">
        <v>45730.97488425926</v>
      </c>
      <c r="N28" s="1">
        <v>45730.97488425926</v>
      </c>
      <c r="O28" t="s">
        <v>93</v>
      </c>
      <c r="P28" t="s">
        <v>307</v>
      </c>
      <c r="Q28" t="s">
        <v>93</v>
      </c>
      <c r="T28" t="s">
        <v>93</v>
      </c>
      <c r="U28" t="s">
        <v>93</v>
      </c>
      <c r="V28" t="s">
        <v>93</v>
      </c>
      <c r="W28" t="s">
        <v>308</v>
      </c>
      <c r="X28" t="s">
        <v>93</v>
      </c>
      <c r="Y28" t="s">
        <v>93</v>
      </c>
      <c r="Z28" t="s">
        <v>93</v>
      </c>
      <c r="AA28" t="s">
        <v>99</v>
      </c>
      <c r="AB28" t="s">
        <v>100</v>
      </c>
      <c r="AC28" t="s">
        <v>93</v>
      </c>
      <c r="AD28" t="s">
        <v>93</v>
      </c>
      <c r="AE28" t="s">
        <v>93</v>
      </c>
      <c r="AF28" t="s">
        <v>93</v>
      </c>
      <c r="AG28" t="s">
        <v>93</v>
      </c>
      <c r="AH28" t="s">
        <v>93</v>
      </c>
      <c r="AI28" t="s">
        <v>93</v>
      </c>
      <c r="AJ28" t="s">
        <v>309</v>
      </c>
      <c r="AK28" t="s">
        <v>93</v>
      </c>
      <c r="AL28" t="s">
        <v>93</v>
      </c>
      <c r="AM28" t="s">
        <v>93</v>
      </c>
      <c r="AN28" t="s">
        <v>93</v>
      </c>
      <c r="AO28" t="s">
        <v>93</v>
      </c>
      <c r="AP28" t="s">
        <v>93</v>
      </c>
      <c r="AQ28" t="s">
        <v>93</v>
      </c>
      <c r="AR28" t="s">
        <v>93</v>
      </c>
      <c r="AS28" t="s">
        <v>93</v>
      </c>
      <c r="AT28" t="s">
        <v>93</v>
      </c>
      <c r="AU28" t="s">
        <v>93</v>
      </c>
      <c r="AV28" t="s">
        <v>93</v>
      </c>
      <c r="AW28" t="s">
        <v>93</v>
      </c>
      <c r="AX28" t="s">
        <v>93</v>
      </c>
      <c r="AY28" t="s">
        <v>93</v>
      </c>
      <c r="AZ28" t="s">
        <v>93</v>
      </c>
      <c r="BA28" t="s">
        <v>93</v>
      </c>
      <c r="BB28" t="s">
        <v>93</v>
      </c>
      <c r="BC28" t="s">
        <v>93</v>
      </c>
      <c r="BD28" t="s">
        <v>93</v>
      </c>
      <c r="BE28" t="s">
        <v>93</v>
      </c>
      <c r="BF28" t="s">
        <v>93</v>
      </c>
      <c r="BG28" t="s">
        <v>93</v>
      </c>
      <c r="BH28" t="s">
        <v>93</v>
      </c>
      <c r="BI28" t="s">
        <v>93</v>
      </c>
      <c r="BJ28" t="s">
        <v>93</v>
      </c>
      <c r="BK28" t="s">
        <v>93</v>
      </c>
      <c r="BL28" t="s">
        <v>93</v>
      </c>
      <c r="BM28" t="s">
        <v>93</v>
      </c>
      <c r="BN28" t="s">
        <v>93</v>
      </c>
      <c r="BO28" t="s">
        <v>93</v>
      </c>
      <c r="BP28" t="s">
        <v>93</v>
      </c>
      <c r="BQ28" t="s">
        <v>93</v>
      </c>
      <c r="BR28" t="s">
        <v>93</v>
      </c>
      <c r="BS28" t="s">
        <v>93</v>
      </c>
      <c r="BT28" t="s">
        <v>93</v>
      </c>
      <c r="BU28" t="s">
        <v>93</v>
      </c>
      <c r="BV28" t="s">
        <v>93</v>
      </c>
      <c r="BW28" t="s">
        <v>93</v>
      </c>
      <c r="BX28" t="s">
        <v>93</v>
      </c>
      <c r="BY28" t="s">
        <v>93</v>
      </c>
      <c r="BZ28" t="s">
        <v>93</v>
      </c>
      <c r="CA28" t="s">
        <v>93</v>
      </c>
      <c r="CB28" t="s">
        <v>93</v>
      </c>
      <c r="CC28" t="s">
        <v>93</v>
      </c>
      <c r="CD28" t="s">
        <v>93</v>
      </c>
      <c r="CE28" t="s">
        <v>93</v>
      </c>
      <c r="CF28" t="s">
        <v>93</v>
      </c>
      <c r="CG28" t="s">
        <v>93</v>
      </c>
      <c r="CH28" t="s">
        <v>93</v>
      </c>
      <c r="CI28" t="s">
        <v>93</v>
      </c>
    </row>
    <row r="29" spans="1:87" x14ac:dyDescent="0.3">
      <c r="A29" t="s">
        <v>333</v>
      </c>
      <c r="B29" t="s">
        <v>335</v>
      </c>
      <c r="C29" t="s">
        <v>334</v>
      </c>
      <c r="D29" t="s">
        <v>340</v>
      </c>
      <c r="E29">
        <v>2022</v>
      </c>
      <c r="F29" t="s">
        <v>88</v>
      </c>
      <c r="G29" t="s">
        <v>336</v>
      </c>
      <c r="H29" t="s">
        <v>337</v>
      </c>
      <c r="I29" t="s">
        <v>93</v>
      </c>
      <c r="J29" t="s">
        <v>338</v>
      </c>
      <c r="K29" t="s">
        <v>339</v>
      </c>
      <c r="L29" t="s">
        <v>194</v>
      </c>
      <c r="M29" s="1">
        <v>45730.97488425926</v>
      </c>
      <c r="N29" s="1">
        <v>45730.97488425926</v>
      </c>
      <c r="O29" t="s">
        <v>93</v>
      </c>
      <c r="P29" t="s">
        <v>341</v>
      </c>
      <c r="Q29" t="s">
        <v>93</v>
      </c>
      <c r="T29" t="s">
        <v>93</v>
      </c>
      <c r="U29" t="s">
        <v>93</v>
      </c>
      <c r="V29" t="s">
        <v>93</v>
      </c>
      <c r="W29" t="s">
        <v>342</v>
      </c>
      <c r="X29" t="s">
        <v>93</v>
      </c>
      <c r="Y29" t="s">
        <v>93</v>
      </c>
      <c r="Z29" t="s">
        <v>93</v>
      </c>
      <c r="AA29" t="s">
        <v>99</v>
      </c>
      <c r="AB29" t="s">
        <v>100</v>
      </c>
      <c r="AC29" t="s">
        <v>93</v>
      </c>
      <c r="AD29" t="s">
        <v>93</v>
      </c>
      <c r="AE29" t="s">
        <v>93</v>
      </c>
      <c r="AF29" t="s">
        <v>93</v>
      </c>
      <c r="AG29" t="s">
        <v>93</v>
      </c>
      <c r="AH29" t="s">
        <v>93</v>
      </c>
      <c r="AI29" t="s">
        <v>93</v>
      </c>
      <c r="AJ29" t="s">
        <v>343</v>
      </c>
      <c r="AK29" t="s">
        <v>93</v>
      </c>
      <c r="AL29" t="s">
        <v>93</v>
      </c>
      <c r="AM29" t="s">
        <v>93</v>
      </c>
      <c r="AN29" t="s">
        <v>344</v>
      </c>
      <c r="AO29" t="s">
        <v>93</v>
      </c>
      <c r="AP29" t="s">
        <v>93</v>
      </c>
      <c r="AQ29" t="s">
        <v>93</v>
      </c>
      <c r="AR29" t="s">
        <v>93</v>
      </c>
      <c r="AS29" t="s">
        <v>93</v>
      </c>
      <c r="AT29" t="s">
        <v>93</v>
      </c>
      <c r="AU29" t="s">
        <v>93</v>
      </c>
      <c r="AV29" t="s">
        <v>93</v>
      </c>
      <c r="AW29" t="s">
        <v>93</v>
      </c>
      <c r="AX29" t="s">
        <v>93</v>
      </c>
      <c r="AY29" t="s">
        <v>93</v>
      </c>
      <c r="AZ29" t="s">
        <v>93</v>
      </c>
      <c r="BA29" t="s">
        <v>93</v>
      </c>
      <c r="BB29" t="s">
        <v>93</v>
      </c>
      <c r="BC29" t="s">
        <v>93</v>
      </c>
      <c r="BD29" t="s">
        <v>93</v>
      </c>
      <c r="BE29" t="s">
        <v>93</v>
      </c>
      <c r="BF29" t="s">
        <v>93</v>
      </c>
      <c r="BG29" t="s">
        <v>93</v>
      </c>
      <c r="BH29" t="s">
        <v>93</v>
      </c>
      <c r="BI29" t="s">
        <v>93</v>
      </c>
      <c r="BJ29" t="s">
        <v>93</v>
      </c>
      <c r="BK29" t="s">
        <v>93</v>
      </c>
      <c r="BL29" t="s">
        <v>93</v>
      </c>
      <c r="BM29" t="s">
        <v>93</v>
      </c>
      <c r="BN29" t="s">
        <v>93</v>
      </c>
      <c r="BO29" t="s">
        <v>93</v>
      </c>
      <c r="BP29" t="s">
        <v>93</v>
      </c>
      <c r="BQ29" t="s">
        <v>93</v>
      </c>
      <c r="BR29" t="s">
        <v>93</v>
      </c>
      <c r="BS29" t="s">
        <v>93</v>
      </c>
      <c r="BT29" t="s">
        <v>93</v>
      </c>
      <c r="BU29" t="s">
        <v>93</v>
      </c>
      <c r="BV29" t="s">
        <v>93</v>
      </c>
      <c r="BW29" t="s">
        <v>93</v>
      </c>
      <c r="BX29" t="s">
        <v>93</v>
      </c>
      <c r="BY29" t="s">
        <v>93</v>
      </c>
      <c r="BZ29" t="s">
        <v>93</v>
      </c>
      <c r="CA29" t="s">
        <v>93</v>
      </c>
      <c r="CB29" t="s">
        <v>93</v>
      </c>
      <c r="CC29" t="s">
        <v>93</v>
      </c>
      <c r="CD29" t="s">
        <v>93</v>
      </c>
      <c r="CE29" t="s">
        <v>93</v>
      </c>
      <c r="CF29" t="s">
        <v>93</v>
      </c>
      <c r="CG29" t="s">
        <v>93</v>
      </c>
      <c r="CH29" t="s">
        <v>93</v>
      </c>
      <c r="CI29" t="s">
        <v>93</v>
      </c>
    </row>
    <row r="30" spans="1:87" x14ac:dyDescent="0.3">
      <c r="A30" t="s">
        <v>352</v>
      </c>
      <c r="B30" t="s">
        <v>354</v>
      </c>
      <c r="C30" t="s">
        <v>353</v>
      </c>
      <c r="D30" t="s">
        <v>359</v>
      </c>
      <c r="E30">
        <v>2023</v>
      </c>
      <c r="F30" t="s">
        <v>88</v>
      </c>
      <c r="G30" t="s">
        <v>355</v>
      </c>
      <c r="H30" t="s">
        <v>356</v>
      </c>
      <c r="I30" t="s">
        <v>93</v>
      </c>
      <c r="J30" t="s">
        <v>357</v>
      </c>
      <c r="K30" t="s">
        <v>358</v>
      </c>
      <c r="L30" t="s">
        <v>97</v>
      </c>
      <c r="M30" s="1">
        <v>45730.97488425926</v>
      </c>
      <c r="N30" s="1">
        <v>45730.97488425926</v>
      </c>
      <c r="O30" t="s">
        <v>93</v>
      </c>
      <c r="P30" t="s">
        <v>360</v>
      </c>
      <c r="Q30" t="s">
        <v>93</v>
      </c>
      <c r="T30" t="s">
        <v>93</v>
      </c>
      <c r="U30" t="s">
        <v>93</v>
      </c>
      <c r="V30" t="s">
        <v>93</v>
      </c>
      <c r="W30" t="s">
        <v>361</v>
      </c>
      <c r="X30" t="s">
        <v>93</v>
      </c>
      <c r="Y30" t="s">
        <v>93</v>
      </c>
      <c r="Z30" t="s">
        <v>93</v>
      </c>
      <c r="AA30" t="s">
        <v>99</v>
      </c>
      <c r="AB30" t="s">
        <v>100</v>
      </c>
      <c r="AC30" t="s">
        <v>93</v>
      </c>
      <c r="AD30" t="s">
        <v>93</v>
      </c>
      <c r="AE30" t="s">
        <v>93</v>
      </c>
      <c r="AF30" t="s">
        <v>93</v>
      </c>
      <c r="AG30" t="s">
        <v>93</v>
      </c>
      <c r="AH30" t="s">
        <v>93</v>
      </c>
      <c r="AI30" t="s">
        <v>93</v>
      </c>
      <c r="AJ30" t="s">
        <v>362</v>
      </c>
      <c r="AK30" t="s">
        <v>93</v>
      </c>
      <c r="AL30" t="s">
        <v>93</v>
      </c>
      <c r="AM30" t="s">
        <v>93</v>
      </c>
      <c r="AN30" t="s">
        <v>363</v>
      </c>
      <c r="AO30" t="s">
        <v>93</v>
      </c>
      <c r="AP30" t="s">
        <v>93</v>
      </c>
      <c r="AQ30" t="s">
        <v>93</v>
      </c>
      <c r="AR30" t="s">
        <v>93</v>
      </c>
      <c r="AS30" t="s">
        <v>93</v>
      </c>
      <c r="AT30" t="s">
        <v>93</v>
      </c>
      <c r="AU30" t="s">
        <v>93</v>
      </c>
      <c r="AV30" t="s">
        <v>93</v>
      </c>
      <c r="AW30" t="s">
        <v>93</v>
      </c>
      <c r="AX30" t="s">
        <v>93</v>
      </c>
      <c r="AY30" t="s">
        <v>93</v>
      </c>
      <c r="AZ30" t="s">
        <v>93</v>
      </c>
      <c r="BA30" t="s">
        <v>93</v>
      </c>
      <c r="BB30" t="s">
        <v>93</v>
      </c>
      <c r="BC30" t="s">
        <v>93</v>
      </c>
      <c r="BD30" t="s">
        <v>93</v>
      </c>
      <c r="BE30" t="s">
        <v>93</v>
      </c>
      <c r="BF30" t="s">
        <v>93</v>
      </c>
      <c r="BG30" t="s">
        <v>93</v>
      </c>
      <c r="BH30" t="s">
        <v>93</v>
      </c>
      <c r="BI30" t="s">
        <v>93</v>
      </c>
      <c r="BJ30" t="s">
        <v>93</v>
      </c>
      <c r="BK30" t="s">
        <v>93</v>
      </c>
      <c r="BL30" t="s">
        <v>93</v>
      </c>
      <c r="BM30" t="s">
        <v>93</v>
      </c>
      <c r="BN30" t="s">
        <v>93</v>
      </c>
      <c r="BO30" t="s">
        <v>93</v>
      </c>
      <c r="BP30" t="s">
        <v>93</v>
      </c>
      <c r="BQ30" t="s">
        <v>93</v>
      </c>
      <c r="BR30" t="s">
        <v>93</v>
      </c>
      <c r="BS30" t="s">
        <v>93</v>
      </c>
      <c r="BT30" t="s">
        <v>93</v>
      </c>
      <c r="BU30" t="s">
        <v>93</v>
      </c>
      <c r="BV30" t="s">
        <v>93</v>
      </c>
      <c r="BW30" t="s">
        <v>93</v>
      </c>
      <c r="BX30" t="s">
        <v>93</v>
      </c>
      <c r="BY30" t="s">
        <v>93</v>
      </c>
      <c r="BZ30" t="s">
        <v>93</v>
      </c>
      <c r="CA30" t="s">
        <v>93</v>
      </c>
      <c r="CB30" t="s">
        <v>93</v>
      </c>
      <c r="CC30" t="s">
        <v>93</v>
      </c>
      <c r="CD30" t="s">
        <v>93</v>
      </c>
      <c r="CE30" t="s">
        <v>93</v>
      </c>
      <c r="CF30" t="s">
        <v>93</v>
      </c>
      <c r="CG30" t="s">
        <v>93</v>
      </c>
      <c r="CH30" t="s">
        <v>93</v>
      </c>
      <c r="CI30" t="s">
        <v>93</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96615-3C99-423A-BBAA-FFAE243D2C53}">
  <dimension ref="A1:J20"/>
  <sheetViews>
    <sheetView workbookViewId="0">
      <selection activeCell="A10" sqref="A10"/>
    </sheetView>
  </sheetViews>
  <sheetFormatPr baseColWidth="10" defaultRowHeight="14.4" x14ac:dyDescent="0.3"/>
  <cols>
    <col min="1" max="1" width="9" bestFit="1" customWidth="1"/>
    <col min="2" max="3" width="80.88671875" bestFit="1" customWidth="1"/>
    <col min="4" max="4" width="19.44140625" bestFit="1" customWidth="1"/>
    <col min="5" max="5" width="80.88671875" bestFit="1" customWidth="1"/>
    <col min="6" max="6" width="66.21875" bestFit="1" customWidth="1"/>
    <col min="7" max="10" width="80.88671875" bestFit="1" customWidth="1"/>
  </cols>
  <sheetData>
    <row r="1" spans="1:10" x14ac:dyDescent="0.3">
      <c r="A1" t="s">
        <v>8583</v>
      </c>
      <c r="B1" t="s">
        <v>8584</v>
      </c>
      <c r="C1" t="s">
        <v>8614</v>
      </c>
      <c r="D1" t="s">
        <v>9190</v>
      </c>
      <c r="E1" t="s">
        <v>8615</v>
      </c>
      <c r="F1" t="s">
        <v>8616</v>
      </c>
      <c r="G1" t="s">
        <v>8617</v>
      </c>
      <c r="H1" t="s">
        <v>8618</v>
      </c>
      <c r="I1" t="s">
        <v>8619</v>
      </c>
      <c r="J1" t="s">
        <v>8620</v>
      </c>
    </row>
    <row r="2" spans="1:10" x14ac:dyDescent="0.3">
      <c r="A2" t="s">
        <v>514</v>
      </c>
      <c r="B2" t="s">
        <v>2703</v>
      </c>
      <c r="C2" t="s">
        <v>8646</v>
      </c>
      <c r="D2">
        <v>2024</v>
      </c>
      <c r="E2" t="s">
        <v>9220</v>
      </c>
      <c r="F2" t="s">
        <v>8668</v>
      </c>
      <c r="G2" t="s">
        <v>9221</v>
      </c>
      <c r="H2" t="s">
        <v>9153</v>
      </c>
      <c r="I2" t="s">
        <v>9222</v>
      </c>
      <c r="J2" t="s">
        <v>9223</v>
      </c>
    </row>
    <row r="3" spans="1:10" x14ac:dyDescent="0.3">
      <c r="A3" t="s">
        <v>514</v>
      </c>
      <c r="B3" t="s">
        <v>3281</v>
      </c>
      <c r="C3" t="s">
        <v>8645</v>
      </c>
      <c r="D3">
        <v>2023</v>
      </c>
      <c r="E3" t="s">
        <v>9224</v>
      </c>
      <c r="F3" t="s">
        <v>8668</v>
      </c>
      <c r="G3" t="s">
        <v>9225</v>
      </c>
      <c r="H3" t="s">
        <v>9226</v>
      </c>
      <c r="I3" t="s">
        <v>9227</v>
      </c>
      <c r="J3" t="s">
        <v>9228</v>
      </c>
    </row>
    <row r="4" spans="1:10" x14ac:dyDescent="0.3">
      <c r="A4" t="s">
        <v>514</v>
      </c>
      <c r="B4" t="s">
        <v>1001</v>
      </c>
      <c r="C4" t="s">
        <v>8643</v>
      </c>
      <c r="D4">
        <v>2024</v>
      </c>
      <c r="E4" t="s">
        <v>9229</v>
      </c>
      <c r="F4" t="s">
        <v>9230</v>
      </c>
      <c r="G4" t="s">
        <v>9231</v>
      </c>
      <c r="H4" t="s">
        <v>9232</v>
      </c>
      <c r="I4" t="s">
        <v>9233</v>
      </c>
      <c r="J4" t="s">
        <v>9234</v>
      </c>
    </row>
    <row r="5" spans="1:10" x14ac:dyDescent="0.3">
      <c r="A5" t="s">
        <v>514</v>
      </c>
      <c r="B5" t="s">
        <v>2678</v>
      </c>
      <c r="C5" t="s">
        <v>9235</v>
      </c>
      <c r="D5">
        <v>2024</v>
      </c>
      <c r="E5" t="s">
        <v>9236</v>
      </c>
      <c r="F5" t="s">
        <v>9237</v>
      </c>
      <c r="G5" t="s">
        <v>9238</v>
      </c>
      <c r="H5" t="s">
        <v>9239</v>
      </c>
      <c r="I5" t="s">
        <v>9240</v>
      </c>
      <c r="J5" t="s">
        <v>9241</v>
      </c>
    </row>
    <row r="6" spans="1:10" x14ac:dyDescent="0.3">
      <c r="A6" t="s">
        <v>514</v>
      </c>
      <c r="B6" t="s">
        <v>2590</v>
      </c>
      <c r="C6" t="s">
        <v>8640</v>
      </c>
      <c r="D6">
        <v>2024</v>
      </c>
      <c r="E6" t="s">
        <v>9242</v>
      </c>
      <c r="F6" t="s">
        <v>9243</v>
      </c>
      <c r="G6" t="s">
        <v>9244</v>
      </c>
      <c r="H6" t="s">
        <v>9245</v>
      </c>
      <c r="I6" t="s">
        <v>9246</v>
      </c>
      <c r="J6" t="s">
        <v>9247</v>
      </c>
    </row>
    <row r="7" spans="1:10" x14ac:dyDescent="0.3">
      <c r="A7" t="s">
        <v>514</v>
      </c>
      <c r="B7" t="s">
        <v>1677</v>
      </c>
      <c r="E7" t="s">
        <v>9248</v>
      </c>
      <c r="F7" t="s">
        <v>9249</v>
      </c>
      <c r="G7" t="s">
        <v>9250</v>
      </c>
      <c r="H7" t="s">
        <v>9251</v>
      </c>
      <c r="I7" t="s">
        <v>9252</v>
      </c>
      <c r="J7" t="s">
        <v>9253</v>
      </c>
    </row>
    <row r="8" spans="1:10" x14ac:dyDescent="0.3">
      <c r="A8" t="s">
        <v>514</v>
      </c>
      <c r="B8" t="s">
        <v>9181</v>
      </c>
      <c r="E8" t="s">
        <v>9254</v>
      </c>
      <c r="F8" t="s">
        <v>9255</v>
      </c>
      <c r="G8" t="s">
        <v>9256</v>
      </c>
      <c r="H8" t="s">
        <v>9257</v>
      </c>
      <c r="I8" t="s">
        <v>9258</v>
      </c>
      <c r="J8" t="s">
        <v>9259</v>
      </c>
    </row>
    <row r="9" spans="1:10" x14ac:dyDescent="0.3">
      <c r="A9" t="s">
        <v>514</v>
      </c>
      <c r="B9" t="s">
        <v>2980</v>
      </c>
      <c r="E9" t="s">
        <v>9260</v>
      </c>
      <c r="F9" t="s">
        <v>9261</v>
      </c>
      <c r="G9" t="s">
        <v>9262</v>
      </c>
      <c r="H9" t="s">
        <v>9263</v>
      </c>
      <c r="I9" t="s">
        <v>9264</v>
      </c>
      <c r="J9" t="s">
        <v>9265</v>
      </c>
    </row>
    <row r="10" spans="1:10" x14ac:dyDescent="0.3">
      <c r="A10" t="s">
        <v>514</v>
      </c>
      <c r="B10" t="s">
        <v>2882</v>
      </c>
      <c r="E10" t="s">
        <v>9266</v>
      </c>
      <c r="F10" t="s">
        <v>8845</v>
      </c>
      <c r="G10" t="s">
        <v>9267</v>
      </c>
      <c r="H10" t="s">
        <v>9268</v>
      </c>
      <c r="I10" t="s">
        <v>9269</v>
      </c>
      <c r="J10" t="s">
        <v>9270</v>
      </c>
    </row>
    <row r="11" spans="1:10" x14ac:dyDescent="0.3">
      <c r="A11" t="s">
        <v>514</v>
      </c>
      <c r="B11" t="s">
        <v>1812</v>
      </c>
      <c r="C11" t="s">
        <v>8663</v>
      </c>
      <c r="D11">
        <v>2024</v>
      </c>
      <c r="E11" t="s">
        <v>9271</v>
      </c>
      <c r="F11" t="s">
        <v>9272</v>
      </c>
      <c r="G11" t="s">
        <v>9273</v>
      </c>
      <c r="H11" t="s">
        <v>9274</v>
      </c>
      <c r="I11" t="s">
        <v>9275</v>
      </c>
      <c r="J11" t="s">
        <v>8673</v>
      </c>
    </row>
    <row r="12" spans="1:10" x14ac:dyDescent="0.3">
      <c r="A12" t="s">
        <v>514</v>
      </c>
      <c r="B12" t="s">
        <v>2272</v>
      </c>
      <c r="C12" t="s">
        <v>8660</v>
      </c>
      <c r="D12">
        <v>2024</v>
      </c>
      <c r="E12" t="s">
        <v>9276</v>
      </c>
      <c r="F12" t="s">
        <v>9277</v>
      </c>
      <c r="G12" t="s">
        <v>9278</v>
      </c>
      <c r="H12" t="s">
        <v>9279</v>
      </c>
      <c r="I12" t="s">
        <v>9280</v>
      </c>
      <c r="J12" t="s">
        <v>9281</v>
      </c>
    </row>
    <row r="13" spans="1:10" x14ac:dyDescent="0.3">
      <c r="A13" t="s">
        <v>514</v>
      </c>
      <c r="B13" t="s">
        <v>771</v>
      </c>
      <c r="C13" t="s">
        <v>8665</v>
      </c>
      <c r="D13">
        <v>2024</v>
      </c>
      <c r="E13" t="s">
        <v>9282</v>
      </c>
      <c r="F13" t="s">
        <v>9283</v>
      </c>
      <c r="G13" t="s">
        <v>9284</v>
      </c>
      <c r="H13" t="s">
        <v>9285</v>
      </c>
      <c r="I13" t="s">
        <v>9286</v>
      </c>
      <c r="J13" t="s">
        <v>9287</v>
      </c>
    </row>
    <row r="14" spans="1:10" x14ac:dyDescent="0.3">
      <c r="A14" t="s">
        <v>514</v>
      </c>
      <c r="B14" t="s">
        <v>1740</v>
      </c>
      <c r="C14" t="s">
        <v>8658</v>
      </c>
      <c r="D14">
        <v>2022</v>
      </c>
      <c r="E14" t="s">
        <v>9288</v>
      </c>
      <c r="F14" t="s">
        <v>9104</v>
      </c>
      <c r="G14" t="s">
        <v>9289</v>
      </c>
      <c r="H14" t="s">
        <v>9290</v>
      </c>
      <c r="I14" t="s">
        <v>9291</v>
      </c>
      <c r="J14" t="s">
        <v>9292</v>
      </c>
    </row>
    <row r="15" spans="1:10" x14ac:dyDescent="0.3">
      <c r="A15" t="s">
        <v>514</v>
      </c>
      <c r="B15" t="s">
        <v>2818</v>
      </c>
      <c r="C15" t="s">
        <v>8656</v>
      </c>
      <c r="D15">
        <v>2024</v>
      </c>
      <c r="E15" t="s">
        <v>9293</v>
      </c>
      <c r="F15" t="s">
        <v>9294</v>
      </c>
      <c r="G15" t="s">
        <v>9295</v>
      </c>
      <c r="H15" t="s">
        <v>9296</v>
      </c>
      <c r="I15" t="s">
        <v>9297</v>
      </c>
      <c r="J15" t="s">
        <v>9155</v>
      </c>
    </row>
    <row r="16" spans="1:10" x14ac:dyDescent="0.3">
      <c r="A16" t="s">
        <v>514</v>
      </c>
      <c r="B16" t="s">
        <v>9298</v>
      </c>
      <c r="C16" t="s">
        <v>9299</v>
      </c>
      <c r="D16">
        <v>2025</v>
      </c>
      <c r="E16" t="s">
        <v>9300</v>
      </c>
      <c r="F16" t="s">
        <v>9301</v>
      </c>
      <c r="G16" t="s">
        <v>9302</v>
      </c>
      <c r="H16" t="s">
        <v>9303</v>
      </c>
      <c r="I16" t="s">
        <v>9304</v>
      </c>
      <c r="J16" t="s">
        <v>9305</v>
      </c>
    </row>
    <row r="17" spans="1:10" x14ac:dyDescent="0.3">
      <c r="A17" t="s">
        <v>514</v>
      </c>
      <c r="B17" t="s">
        <v>9188</v>
      </c>
      <c r="C17" t="s">
        <v>8649</v>
      </c>
      <c r="D17">
        <v>2025</v>
      </c>
      <c r="E17" t="s">
        <v>9306</v>
      </c>
      <c r="F17" t="s">
        <v>8752</v>
      </c>
      <c r="G17" t="s">
        <v>9307</v>
      </c>
      <c r="H17" t="s">
        <v>9308</v>
      </c>
      <c r="I17" t="s">
        <v>9309</v>
      </c>
      <c r="J17" t="s">
        <v>9310</v>
      </c>
    </row>
    <row r="18" spans="1:10" x14ac:dyDescent="0.3">
      <c r="A18" t="s">
        <v>514</v>
      </c>
      <c r="B18" t="s">
        <v>2613</v>
      </c>
      <c r="C18" t="s">
        <v>8651</v>
      </c>
      <c r="D18">
        <v>2023</v>
      </c>
      <c r="E18" t="s">
        <v>9311</v>
      </c>
      <c r="F18" t="s">
        <v>8622</v>
      </c>
      <c r="G18" t="s">
        <v>9312</v>
      </c>
      <c r="H18" t="s">
        <v>9313</v>
      </c>
      <c r="I18" t="s">
        <v>9314</v>
      </c>
      <c r="J18" t="s">
        <v>9315</v>
      </c>
    </row>
    <row r="19" spans="1:10" x14ac:dyDescent="0.3">
      <c r="A19" t="s">
        <v>514</v>
      </c>
      <c r="B19" t="s">
        <v>2947</v>
      </c>
      <c r="C19" t="s">
        <v>8652</v>
      </c>
      <c r="D19">
        <v>2022</v>
      </c>
      <c r="E19" t="s">
        <v>9316</v>
      </c>
      <c r="F19" t="s">
        <v>8622</v>
      </c>
      <c r="G19" t="s">
        <v>9317</v>
      </c>
      <c r="H19" t="s">
        <v>9318</v>
      </c>
      <c r="I19" t="s">
        <v>9319</v>
      </c>
      <c r="J19" t="s">
        <v>9320</v>
      </c>
    </row>
    <row r="20" spans="1:10" x14ac:dyDescent="0.3">
      <c r="A20" t="s">
        <v>514</v>
      </c>
      <c r="B20" t="s">
        <v>3236</v>
      </c>
      <c r="C20" t="s">
        <v>8654</v>
      </c>
      <c r="D20">
        <v>2024</v>
      </c>
      <c r="E20" t="s">
        <v>9321</v>
      </c>
      <c r="F20" t="s">
        <v>8622</v>
      </c>
      <c r="G20" t="s">
        <v>9322</v>
      </c>
      <c r="H20" t="s">
        <v>9323</v>
      </c>
      <c r="I20" t="s">
        <v>9324</v>
      </c>
      <c r="J20" t="s">
        <v>9325</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11974-57F8-42E2-BB07-E4109CFD1208}">
  <dimension ref="A1:J316"/>
  <sheetViews>
    <sheetView topLeftCell="A4" workbookViewId="0"/>
  </sheetViews>
  <sheetFormatPr baseColWidth="10" defaultRowHeight="14.4" x14ac:dyDescent="0.3"/>
  <cols>
    <col min="1" max="1" width="9" bestFit="1" customWidth="1"/>
    <col min="2" max="3" width="80.88671875" bestFit="1" customWidth="1"/>
    <col min="4" max="4" width="20.88671875" bestFit="1" customWidth="1"/>
    <col min="5" max="10" width="80.88671875" bestFit="1" customWidth="1"/>
  </cols>
  <sheetData>
    <row r="1" spans="1:10" x14ac:dyDescent="0.3">
      <c r="A1" t="s">
        <v>8583</v>
      </c>
      <c r="B1" t="s">
        <v>8584</v>
      </c>
      <c r="C1" t="s">
        <v>8614</v>
      </c>
      <c r="D1" t="s">
        <v>9190</v>
      </c>
      <c r="E1" t="s">
        <v>8615</v>
      </c>
      <c r="F1" t="s">
        <v>8616</v>
      </c>
      <c r="G1" t="s">
        <v>8617</v>
      </c>
      <c r="H1" t="s">
        <v>8618</v>
      </c>
      <c r="I1" t="s">
        <v>8619</v>
      </c>
      <c r="J1" t="s">
        <v>8620</v>
      </c>
    </row>
    <row r="2" spans="1:10" x14ac:dyDescent="0.3">
      <c r="A2" t="s">
        <v>3484</v>
      </c>
      <c r="B2" t="s">
        <v>3897</v>
      </c>
      <c r="C2" t="s">
        <v>9327</v>
      </c>
      <c r="D2" t="s">
        <v>111</v>
      </c>
      <c r="E2" t="s">
        <v>9328</v>
      </c>
      <c r="F2" t="s">
        <v>9329</v>
      </c>
      <c r="G2" t="s">
        <v>9330</v>
      </c>
      <c r="H2" t="s">
        <v>9331</v>
      </c>
      <c r="I2" t="s">
        <v>9332</v>
      </c>
      <c r="J2" t="s">
        <v>9333</v>
      </c>
    </row>
    <row r="3" spans="1:10" x14ac:dyDescent="0.3">
      <c r="A3" t="s">
        <v>3484</v>
      </c>
      <c r="B3" t="s">
        <v>4359</v>
      </c>
      <c r="C3" t="s">
        <v>8686</v>
      </c>
      <c r="D3" t="s">
        <v>111</v>
      </c>
      <c r="E3" t="s">
        <v>9334</v>
      </c>
      <c r="F3" t="s">
        <v>9335</v>
      </c>
      <c r="G3" t="s">
        <v>9336</v>
      </c>
      <c r="H3" t="s">
        <v>9337</v>
      </c>
      <c r="I3" t="s">
        <v>9338</v>
      </c>
      <c r="J3" t="s">
        <v>9339</v>
      </c>
    </row>
    <row r="4" spans="1:10" x14ac:dyDescent="0.3">
      <c r="A4" t="s">
        <v>3484</v>
      </c>
      <c r="B4" t="s">
        <v>4850</v>
      </c>
      <c r="C4" t="s">
        <v>9340</v>
      </c>
      <c r="D4" t="s">
        <v>111</v>
      </c>
      <c r="E4" t="s">
        <v>9341</v>
      </c>
      <c r="F4" t="s">
        <v>9342</v>
      </c>
      <c r="G4" t="s">
        <v>9343</v>
      </c>
      <c r="H4" t="s">
        <v>9344</v>
      </c>
      <c r="I4" t="s">
        <v>9345</v>
      </c>
      <c r="J4" t="s">
        <v>9346</v>
      </c>
    </row>
    <row r="5" spans="1:10" x14ac:dyDescent="0.3">
      <c r="A5" t="s">
        <v>3484</v>
      </c>
      <c r="B5" t="s">
        <v>6512</v>
      </c>
      <c r="C5" t="s">
        <v>8689</v>
      </c>
      <c r="D5" t="s">
        <v>97</v>
      </c>
      <c r="E5" t="s">
        <v>9347</v>
      </c>
      <c r="F5" t="s">
        <v>9348</v>
      </c>
      <c r="G5" t="s">
        <v>9349</v>
      </c>
      <c r="H5" t="s">
        <v>9350</v>
      </c>
      <c r="I5" t="s">
        <v>9351</v>
      </c>
      <c r="J5" t="s">
        <v>9352</v>
      </c>
    </row>
    <row r="6" spans="1:10" x14ac:dyDescent="0.3">
      <c r="A6" t="s">
        <v>3484</v>
      </c>
      <c r="B6" t="s">
        <v>2226</v>
      </c>
      <c r="C6" t="s">
        <v>9353</v>
      </c>
      <c r="D6" t="s">
        <v>194</v>
      </c>
      <c r="E6" t="s">
        <v>9354</v>
      </c>
      <c r="F6" t="s">
        <v>9355</v>
      </c>
      <c r="G6" t="s">
        <v>9356</v>
      </c>
      <c r="H6" t="s">
        <v>9357</v>
      </c>
      <c r="I6" t="s">
        <v>9358</v>
      </c>
      <c r="J6" t="s">
        <v>9359</v>
      </c>
    </row>
    <row r="7" spans="1:10" x14ac:dyDescent="0.3">
      <c r="A7" t="s">
        <v>3484</v>
      </c>
      <c r="B7" t="s">
        <v>1750</v>
      </c>
      <c r="C7" t="s">
        <v>9641</v>
      </c>
      <c r="D7" t="s">
        <v>194</v>
      </c>
      <c r="E7" t="s">
        <v>9642</v>
      </c>
      <c r="F7" t="s">
        <v>9643</v>
      </c>
      <c r="G7" t="s">
        <v>9644</v>
      </c>
      <c r="H7" t="s">
        <v>9645</v>
      </c>
      <c r="I7" t="s">
        <v>9646</v>
      </c>
      <c r="J7" t="s">
        <v>9647</v>
      </c>
    </row>
    <row r="8" spans="1:10" x14ac:dyDescent="0.3">
      <c r="A8" t="s">
        <v>3484</v>
      </c>
      <c r="B8" t="s">
        <v>4425</v>
      </c>
      <c r="C8" t="s">
        <v>9648</v>
      </c>
      <c r="D8" t="s">
        <v>111</v>
      </c>
      <c r="E8" t="s">
        <v>9649</v>
      </c>
      <c r="F8" t="s">
        <v>9650</v>
      </c>
      <c r="G8" t="s">
        <v>9651</v>
      </c>
      <c r="H8" t="s">
        <v>9652</v>
      </c>
      <c r="I8" t="s">
        <v>9653</v>
      </c>
      <c r="J8" t="s">
        <v>9654</v>
      </c>
    </row>
    <row r="9" spans="1:10" x14ac:dyDescent="0.3">
      <c r="A9" t="s">
        <v>3484</v>
      </c>
      <c r="B9" t="s">
        <v>5010</v>
      </c>
      <c r="C9" t="s">
        <v>8694</v>
      </c>
      <c r="D9" t="s">
        <v>97</v>
      </c>
      <c r="E9" t="s">
        <v>9655</v>
      </c>
      <c r="F9" t="s">
        <v>9656</v>
      </c>
      <c r="G9" t="s">
        <v>9657</v>
      </c>
      <c r="H9" t="s">
        <v>9658</v>
      </c>
      <c r="I9" t="s">
        <v>9659</v>
      </c>
      <c r="J9" t="s">
        <v>9660</v>
      </c>
    </row>
    <row r="10" spans="1:10" x14ac:dyDescent="0.3">
      <c r="A10" t="s">
        <v>3484</v>
      </c>
      <c r="B10" t="s">
        <v>1721</v>
      </c>
      <c r="C10" t="s">
        <v>9661</v>
      </c>
      <c r="D10" t="s">
        <v>194</v>
      </c>
      <c r="E10" t="s">
        <v>9662</v>
      </c>
      <c r="F10" t="s">
        <v>9663</v>
      </c>
      <c r="G10" t="s">
        <v>9664</v>
      </c>
      <c r="H10" t="s">
        <v>9665</v>
      </c>
      <c r="I10" t="s">
        <v>9666</v>
      </c>
      <c r="J10" t="s">
        <v>9667</v>
      </c>
    </row>
    <row r="11" spans="1:10" x14ac:dyDescent="0.3">
      <c r="A11" t="s">
        <v>3484</v>
      </c>
      <c r="B11" t="s">
        <v>2119</v>
      </c>
      <c r="C11" t="s">
        <v>8697</v>
      </c>
      <c r="D11" t="s">
        <v>194</v>
      </c>
      <c r="E11" t="s">
        <v>9668</v>
      </c>
      <c r="F11" t="s">
        <v>9669</v>
      </c>
      <c r="G11" t="s">
        <v>9670</v>
      </c>
      <c r="H11" t="s">
        <v>9671</v>
      </c>
      <c r="I11" t="s">
        <v>9672</v>
      </c>
      <c r="J11" t="s">
        <v>9673</v>
      </c>
    </row>
    <row r="12" spans="1:10" x14ac:dyDescent="0.3">
      <c r="A12" t="s">
        <v>3484</v>
      </c>
      <c r="B12" t="s">
        <v>9993</v>
      </c>
      <c r="C12" t="s">
        <v>8827</v>
      </c>
      <c r="D12" t="s">
        <v>97</v>
      </c>
      <c r="E12" t="s">
        <v>9994</v>
      </c>
      <c r="F12" t="s">
        <v>9995</v>
      </c>
      <c r="G12" t="s">
        <v>9996</v>
      </c>
      <c r="H12" t="s">
        <v>9997</v>
      </c>
      <c r="I12" t="s">
        <v>9998</v>
      </c>
      <c r="J12" t="s">
        <v>9999</v>
      </c>
    </row>
    <row r="13" spans="1:10" x14ac:dyDescent="0.3">
      <c r="A13" t="s">
        <v>3484</v>
      </c>
      <c r="B13" t="s">
        <v>2466</v>
      </c>
      <c r="C13" t="s">
        <v>8829</v>
      </c>
      <c r="D13" t="s">
        <v>111</v>
      </c>
      <c r="E13" t="s">
        <v>9975</v>
      </c>
      <c r="F13" t="s">
        <v>9976</v>
      </c>
      <c r="G13" t="s">
        <v>9977</v>
      </c>
      <c r="H13" t="s">
        <v>9978</v>
      </c>
      <c r="I13" t="s">
        <v>9979</v>
      </c>
      <c r="J13" t="s">
        <v>9980</v>
      </c>
    </row>
    <row r="14" spans="1:10" x14ac:dyDescent="0.3">
      <c r="A14" t="s">
        <v>3484</v>
      </c>
      <c r="B14" t="s">
        <v>5962</v>
      </c>
      <c r="C14" t="s">
        <v>8831</v>
      </c>
      <c r="D14" t="s">
        <v>194</v>
      </c>
      <c r="E14" t="s">
        <v>10000</v>
      </c>
      <c r="F14" t="s">
        <v>10001</v>
      </c>
      <c r="G14" t="s">
        <v>10002</v>
      </c>
      <c r="H14" t="s">
        <v>10003</v>
      </c>
      <c r="I14" t="s">
        <v>10004</v>
      </c>
      <c r="J14" t="s">
        <v>10005</v>
      </c>
    </row>
    <row r="15" spans="1:10" x14ac:dyDescent="0.3">
      <c r="A15" t="s">
        <v>3484</v>
      </c>
      <c r="B15" t="s">
        <v>1458</v>
      </c>
      <c r="C15" t="s">
        <v>8833</v>
      </c>
      <c r="D15" t="s">
        <v>97</v>
      </c>
      <c r="E15" t="s">
        <v>9981</v>
      </c>
      <c r="F15" t="s">
        <v>9982</v>
      </c>
      <c r="G15" t="s">
        <v>9983</v>
      </c>
      <c r="H15" t="s">
        <v>9984</v>
      </c>
      <c r="I15" t="s">
        <v>9985</v>
      </c>
      <c r="J15" t="s">
        <v>9986</v>
      </c>
    </row>
    <row r="16" spans="1:10" x14ac:dyDescent="0.3">
      <c r="A16" t="s">
        <v>3484</v>
      </c>
      <c r="B16" t="s">
        <v>7187</v>
      </c>
      <c r="C16" t="s">
        <v>8820</v>
      </c>
      <c r="D16" t="s">
        <v>194</v>
      </c>
      <c r="E16" t="s">
        <v>9987</v>
      </c>
      <c r="F16" t="s">
        <v>9988</v>
      </c>
      <c r="G16" t="s">
        <v>9989</v>
      </c>
      <c r="H16" t="s">
        <v>9990</v>
      </c>
      <c r="I16" t="s">
        <v>9991</v>
      </c>
      <c r="J16" t="s">
        <v>9992</v>
      </c>
    </row>
    <row r="17" spans="1:10" x14ac:dyDescent="0.3">
      <c r="A17" t="s">
        <v>3484</v>
      </c>
      <c r="B17" t="s">
        <v>10325</v>
      </c>
      <c r="C17" t="s">
        <v>8822</v>
      </c>
      <c r="D17" t="s">
        <v>194</v>
      </c>
      <c r="E17" t="s">
        <v>10326</v>
      </c>
      <c r="F17" t="s">
        <v>10327</v>
      </c>
      <c r="G17" t="s">
        <v>10328</v>
      </c>
      <c r="H17" t="s">
        <v>10329</v>
      </c>
      <c r="I17" t="s">
        <v>10330</v>
      </c>
      <c r="J17" t="s">
        <v>10331</v>
      </c>
    </row>
    <row r="18" spans="1:10" x14ac:dyDescent="0.3">
      <c r="A18" t="s">
        <v>3484</v>
      </c>
      <c r="B18" t="s">
        <v>6205</v>
      </c>
      <c r="C18" t="s">
        <v>10332</v>
      </c>
      <c r="D18" t="s">
        <v>97</v>
      </c>
      <c r="E18" t="s">
        <v>10333</v>
      </c>
      <c r="F18" t="s">
        <v>10334</v>
      </c>
      <c r="G18" t="s">
        <v>10335</v>
      </c>
      <c r="H18" t="s">
        <v>10336</v>
      </c>
      <c r="I18" t="s">
        <v>10337</v>
      </c>
      <c r="J18" t="s">
        <v>10338</v>
      </c>
    </row>
    <row r="19" spans="1:10" x14ac:dyDescent="0.3">
      <c r="A19" t="s">
        <v>3484</v>
      </c>
      <c r="B19" t="s">
        <v>10339</v>
      </c>
      <c r="C19" t="s">
        <v>10340</v>
      </c>
      <c r="D19" t="s">
        <v>194</v>
      </c>
      <c r="E19" t="s">
        <v>10341</v>
      </c>
      <c r="F19" t="s">
        <v>10342</v>
      </c>
      <c r="G19" t="s">
        <v>10343</v>
      </c>
      <c r="H19" t="s">
        <v>10344</v>
      </c>
      <c r="I19" t="s">
        <v>10345</v>
      </c>
      <c r="J19" t="s">
        <v>10346</v>
      </c>
    </row>
    <row r="20" spans="1:10" x14ac:dyDescent="0.3">
      <c r="A20" t="s">
        <v>3484</v>
      </c>
      <c r="B20" t="s">
        <v>823</v>
      </c>
      <c r="C20" t="s">
        <v>10347</v>
      </c>
      <c r="D20" t="s">
        <v>111</v>
      </c>
      <c r="E20" t="s">
        <v>10348</v>
      </c>
      <c r="F20" t="s">
        <v>10349</v>
      </c>
      <c r="G20" t="s">
        <v>10350</v>
      </c>
      <c r="H20" t="s">
        <v>10351</v>
      </c>
      <c r="I20" t="s">
        <v>10352</v>
      </c>
      <c r="J20" t="s">
        <v>10353</v>
      </c>
    </row>
    <row r="21" spans="1:10" x14ac:dyDescent="0.3">
      <c r="A21" t="s">
        <v>3484</v>
      </c>
      <c r="B21" t="s">
        <v>3582</v>
      </c>
      <c r="C21" t="s">
        <v>10354</v>
      </c>
      <c r="D21" t="s">
        <v>111</v>
      </c>
      <c r="E21" t="s">
        <v>10355</v>
      </c>
      <c r="F21" t="s">
        <v>8730</v>
      </c>
      <c r="G21" t="s">
        <v>10356</v>
      </c>
      <c r="H21" t="s">
        <v>10357</v>
      </c>
      <c r="I21" t="s">
        <v>10358</v>
      </c>
      <c r="J21" t="s">
        <v>10359</v>
      </c>
    </row>
    <row r="22" spans="1:10" x14ac:dyDescent="0.3">
      <c r="A22" t="s">
        <v>3484</v>
      </c>
      <c r="B22" t="s">
        <v>10644</v>
      </c>
      <c r="C22" t="s">
        <v>9024</v>
      </c>
      <c r="D22" t="s">
        <v>111</v>
      </c>
      <c r="E22" t="s">
        <v>10645</v>
      </c>
      <c r="F22" t="s">
        <v>10646</v>
      </c>
      <c r="G22" t="s">
        <v>10647</v>
      </c>
      <c r="H22" t="s">
        <v>10648</v>
      </c>
      <c r="I22" t="s">
        <v>10649</v>
      </c>
      <c r="J22" t="s">
        <v>10650</v>
      </c>
    </row>
    <row r="23" spans="1:10" x14ac:dyDescent="0.3">
      <c r="A23" t="s">
        <v>3484</v>
      </c>
      <c r="B23" t="s">
        <v>1699</v>
      </c>
      <c r="C23" t="s">
        <v>9022</v>
      </c>
      <c r="D23" t="s">
        <v>97</v>
      </c>
      <c r="E23" t="s">
        <v>10651</v>
      </c>
      <c r="F23" t="s">
        <v>10652</v>
      </c>
      <c r="G23" t="s">
        <v>10653</v>
      </c>
      <c r="H23" t="s">
        <v>10654</v>
      </c>
      <c r="I23" t="s">
        <v>10655</v>
      </c>
      <c r="J23" t="s">
        <v>10656</v>
      </c>
    </row>
    <row r="24" spans="1:10" x14ac:dyDescent="0.3">
      <c r="A24" t="s">
        <v>3484</v>
      </c>
      <c r="B24" t="s">
        <v>2526</v>
      </c>
      <c r="C24" t="s">
        <v>9010</v>
      </c>
      <c r="D24" t="s">
        <v>111</v>
      </c>
      <c r="E24" t="s">
        <v>10657</v>
      </c>
      <c r="F24" t="s">
        <v>10658</v>
      </c>
      <c r="G24" t="s">
        <v>10659</v>
      </c>
      <c r="H24" t="s">
        <v>10660</v>
      </c>
      <c r="I24" t="s">
        <v>10661</v>
      </c>
      <c r="J24" t="s">
        <v>10662</v>
      </c>
    </row>
    <row r="25" spans="1:10" x14ac:dyDescent="0.3">
      <c r="A25" t="s">
        <v>3484</v>
      </c>
      <c r="B25" t="s">
        <v>10663</v>
      </c>
      <c r="C25" t="s">
        <v>10664</v>
      </c>
      <c r="D25" t="s">
        <v>97</v>
      </c>
      <c r="E25" t="s">
        <v>10665</v>
      </c>
      <c r="F25" t="s">
        <v>10666</v>
      </c>
      <c r="G25" t="s">
        <v>10667</v>
      </c>
      <c r="H25" t="s">
        <v>10668</v>
      </c>
      <c r="I25" t="s">
        <v>10669</v>
      </c>
      <c r="J25" t="s">
        <v>10670</v>
      </c>
    </row>
    <row r="26" spans="1:10" x14ac:dyDescent="0.3">
      <c r="A26" t="s">
        <v>3484</v>
      </c>
      <c r="B26" t="s">
        <v>10671</v>
      </c>
      <c r="C26" t="s">
        <v>9020</v>
      </c>
      <c r="D26" t="s">
        <v>97</v>
      </c>
      <c r="E26" t="s">
        <v>10672</v>
      </c>
      <c r="F26" t="s">
        <v>10673</v>
      </c>
      <c r="G26" t="s">
        <v>10674</v>
      </c>
      <c r="H26" t="s">
        <v>10675</v>
      </c>
      <c r="I26" t="s">
        <v>10676</v>
      </c>
      <c r="J26" t="s">
        <v>10677</v>
      </c>
    </row>
    <row r="27" spans="1:10" x14ac:dyDescent="0.3">
      <c r="A27" t="s">
        <v>3484</v>
      </c>
      <c r="B27" t="s">
        <v>1792</v>
      </c>
      <c r="C27" t="s">
        <v>9012</v>
      </c>
      <c r="D27" t="s">
        <v>97</v>
      </c>
      <c r="E27" t="s">
        <v>10981</v>
      </c>
      <c r="F27" t="s">
        <v>9945</v>
      </c>
      <c r="G27" t="s">
        <v>10982</v>
      </c>
      <c r="H27" t="s">
        <v>10983</v>
      </c>
      <c r="I27" t="s">
        <v>10984</v>
      </c>
      <c r="J27" t="s">
        <v>8673</v>
      </c>
    </row>
    <row r="28" spans="1:10" x14ac:dyDescent="0.3">
      <c r="A28" t="s">
        <v>3484</v>
      </c>
      <c r="B28" t="s">
        <v>3121</v>
      </c>
      <c r="C28" t="s">
        <v>9014</v>
      </c>
      <c r="D28" t="s">
        <v>111</v>
      </c>
      <c r="E28" t="s">
        <v>10985</v>
      </c>
      <c r="F28" t="s">
        <v>8997</v>
      </c>
      <c r="G28" t="s">
        <v>10986</v>
      </c>
      <c r="H28" t="s">
        <v>10987</v>
      </c>
      <c r="I28" t="s">
        <v>10988</v>
      </c>
      <c r="J28" t="s">
        <v>10989</v>
      </c>
    </row>
    <row r="29" spans="1:10" x14ac:dyDescent="0.3">
      <c r="A29" t="s">
        <v>3484</v>
      </c>
      <c r="B29" t="s">
        <v>6811</v>
      </c>
      <c r="C29" t="s">
        <v>9016</v>
      </c>
      <c r="D29" t="s">
        <v>194</v>
      </c>
      <c r="E29" t="s">
        <v>10975</v>
      </c>
      <c r="F29" t="s">
        <v>10976</v>
      </c>
      <c r="G29" t="s">
        <v>10977</v>
      </c>
      <c r="H29" t="s">
        <v>10978</v>
      </c>
      <c r="I29" t="s">
        <v>10979</v>
      </c>
      <c r="J29" t="s">
        <v>10980</v>
      </c>
    </row>
    <row r="30" spans="1:10" x14ac:dyDescent="0.3">
      <c r="A30" t="s">
        <v>3484</v>
      </c>
      <c r="B30" t="s">
        <v>6042</v>
      </c>
      <c r="C30" t="s">
        <v>9005</v>
      </c>
      <c r="D30" t="s">
        <v>194</v>
      </c>
      <c r="E30" t="s">
        <v>10990</v>
      </c>
      <c r="F30" t="s">
        <v>10991</v>
      </c>
      <c r="G30" t="s">
        <v>10992</v>
      </c>
      <c r="H30" t="s">
        <v>10993</v>
      </c>
      <c r="I30" t="s">
        <v>10994</v>
      </c>
      <c r="J30" t="s">
        <v>10995</v>
      </c>
    </row>
    <row r="31" spans="1:10" x14ac:dyDescent="0.3">
      <c r="A31" t="s">
        <v>3484</v>
      </c>
      <c r="B31" t="s">
        <v>10996</v>
      </c>
      <c r="C31" t="s">
        <v>9026</v>
      </c>
      <c r="D31" t="s">
        <v>97</v>
      </c>
      <c r="E31" t="s">
        <v>10997</v>
      </c>
      <c r="F31" t="s">
        <v>10998</v>
      </c>
      <c r="G31" t="s">
        <v>10999</v>
      </c>
      <c r="H31" t="s">
        <v>11000</v>
      </c>
      <c r="I31" t="s">
        <v>11001</v>
      </c>
      <c r="J31" t="s">
        <v>11002</v>
      </c>
    </row>
    <row r="32" spans="1:10" x14ac:dyDescent="0.3">
      <c r="A32" t="s">
        <v>3484</v>
      </c>
      <c r="B32" t="s">
        <v>11126</v>
      </c>
      <c r="C32" t="s">
        <v>9066</v>
      </c>
      <c r="D32" t="s">
        <v>97</v>
      </c>
      <c r="E32" t="s">
        <v>11127</v>
      </c>
      <c r="F32" t="s">
        <v>8707</v>
      </c>
      <c r="G32" t="s">
        <v>11128</v>
      </c>
      <c r="H32" t="s">
        <v>11129</v>
      </c>
      <c r="I32" t="s">
        <v>11130</v>
      </c>
      <c r="J32" t="s">
        <v>11131</v>
      </c>
    </row>
    <row r="33" spans="1:10" x14ac:dyDescent="0.3">
      <c r="A33" t="s">
        <v>3484</v>
      </c>
      <c r="B33" t="s">
        <v>11132</v>
      </c>
      <c r="C33" t="s">
        <v>9068</v>
      </c>
      <c r="D33" t="s">
        <v>123</v>
      </c>
      <c r="E33" t="s">
        <v>11133</v>
      </c>
      <c r="F33" t="s">
        <v>11134</v>
      </c>
      <c r="G33" t="s">
        <v>11135</v>
      </c>
      <c r="H33" t="s">
        <v>11136</v>
      </c>
      <c r="I33" t="s">
        <v>11137</v>
      </c>
      <c r="J33" t="s">
        <v>11138</v>
      </c>
    </row>
    <row r="34" spans="1:10" x14ac:dyDescent="0.3">
      <c r="A34" t="s">
        <v>3484</v>
      </c>
      <c r="B34" t="s">
        <v>11139</v>
      </c>
      <c r="C34" t="s">
        <v>9070</v>
      </c>
      <c r="D34" t="s">
        <v>97</v>
      </c>
      <c r="E34" t="s">
        <v>11140</v>
      </c>
      <c r="F34" t="s">
        <v>11141</v>
      </c>
      <c r="G34" t="s">
        <v>11142</v>
      </c>
      <c r="H34" t="s">
        <v>11143</v>
      </c>
      <c r="I34" t="s">
        <v>11144</v>
      </c>
      <c r="J34" t="s">
        <v>11145</v>
      </c>
    </row>
    <row r="35" spans="1:10" x14ac:dyDescent="0.3">
      <c r="A35" t="s">
        <v>3484</v>
      </c>
      <c r="B35" t="s">
        <v>5971</v>
      </c>
      <c r="C35" t="s">
        <v>11146</v>
      </c>
      <c r="D35" t="s">
        <v>97</v>
      </c>
      <c r="E35" t="s">
        <v>11147</v>
      </c>
      <c r="F35" t="s">
        <v>11148</v>
      </c>
      <c r="G35" t="s">
        <v>11149</v>
      </c>
      <c r="H35" t="s">
        <v>9153</v>
      </c>
      <c r="I35" t="s">
        <v>11150</v>
      </c>
      <c r="J35" t="s">
        <v>11151</v>
      </c>
    </row>
    <row r="36" spans="1:10" x14ac:dyDescent="0.3">
      <c r="A36" t="s">
        <v>3484</v>
      </c>
      <c r="B36" t="s">
        <v>2733</v>
      </c>
      <c r="C36" t="s">
        <v>9072</v>
      </c>
      <c r="D36" t="s">
        <v>194</v>
      </c>
      <c r="E36" t="s">
        <v>11152</v>
      </c>
      <c r="F36" t="s">
        <v>11153</v>
      </c>
      <c r="G36" t="s">
        <v>11154</v>
      </c>
      <c r="H36" t="s">
        <v>11155</v>
      </c>
      <c r="I36" t="s">
        <v>11156</v>
      </c>
      <c r="J36" t="s">
        <v>11157</v>
      </c>
    </row>
    <row r="37" spans="1:10" x14ac:dyDescent="0.3">
      <c r="A37" t="s">
        <v>3484</v>
      </c>
      <c r="B37" t="s">
        <v>2002</v>
      </c>
      <c r="C37" t="s">
        <v>11158</v>
      </c>
      <c r="D37" t="s">
        <v>97</v>
      </c>
      <c r="E37" t="s">
        <v>11159</v>
      </c>
      <c r="F37" t="s">
        <v>11160</v>
      </c>
      <c r="G37" t="s">
        <v>11161</v>
      </c>
      <c r="H37" t="s">
        <v>11162</v>
      </c>
      <c r="I37" t="s">
        <v>11163</v>
      </c>
      <c r="J37" t="s">
        <v>11164</v>
      </c>
    </row>
    <row r="38" spans="1:10" x14ac:dyDescent="0.3">
      <c r="A38" t="s">
        <v>3484</v>
      </c>
      <c r="B38" t="s">
        <v>4188</v>
      </c>
      <c r="C38" t="s">
        <v>9074</v>
      </c>
      <c r="D38" t="s">
        <v>111</v>
      </c>
      <c r="E38" t="s">
        <v>11165</v>
      </c>
      <c r="F38" t="s">
        <v>11166</v>
      </c>
      <c r="G38" t="s">
        <v>11167</v>
      </c>
      <c r="H38" t="s">
        <v>11168</v>
      </c>
      <c r="I38" t="s">
        <v>11169</v>
      </c>
      <c r="J38" t="s">
        <v>11170</v>
      </c>
    </row>
    <row r="39" spans="1:10" x14ac:dyDescent="0.3">
      <c r="A39" t="s">
        <v>3484</v>
      </c>
      <c r="B39" t="s">
        <v>3908</v>
      </c>
      <c r="C39" t="s">
        <v>11186</v>
      </c>
      <c r="D39" t="s">
        <v>123</v>
      </c>
      <c r="E39" t="s">
        <v>11187</v>
      </c>
      <c r="F39" t="s">
        <v>11188</v>
      </c>
      <c r="G39" t="s">
        <v>11189</v>
      </c>
      <c r="H39" t="s">
        <v>11190</v>
      </c>
      <c r="I39" t="s">
        <v>11191</v>
      </c>
      <c r="J39" t="s">
        <v>11192</v>
      </c>
    </row>
    <row r="40" spans="1:10" x14ac:dyDescent="0.3">
      <c r="A40" t="s">
        <v>3484</v>
      </c>
      <c r="B40" t="s">
        <v>5692</v>
      </c>
      <c r="C40" t="s">
        <v>11171</v>
      </c>
      <c r="D40" t="s">
        <v>111</v>
      </c>
      <c r="E40" t="s">
        <v>11172</v>
      </c>
      <c r="F40" t="s">
        <v>11173</v>
      </c>
      <c r="G40" t="s">
        <v>11174</v>
      </c>
      <c r="H40" t="s">
        <v>11175</v>
      </c>
      <c r="I40" t="s">
        <v>11176</v>
      </c>
      <c r="J40" t="s">
        <v>11177</v>
      </c>
    </row>
    <row r="41" spans="1:10" x14ac:dyDescent="0.3">
      <c r="A41" t="s">
        <v>3484</v>
      </c>
      <c r="B41" t="s">
        <v>11178</v>
      </c>
      <c r="C41" t="s">
        <v>11179</v>
      </c>
      <c r="D41" t="s">
        <v>194</v>
      </c>
      <c r="E41" t="s">
        <v>11180</v>
      </c>
      <c r="F41" t="s">
        <v>11181</v>
      </c>
      <c r="G41" t="s">
        <v>11182</v>
      </c>
      <c r="H41" t="s">
        <v>11183</v>
      </c>
      <c r="I41" t="s">
        <v>11184</v>
      </c>
      <c r="J41" t="s">
        <v>11185</v>
      </c>
    </row>
    <row r="42" spans="1:10" x14ac:dyDescent="0.3">
      <c r="A42" t="s">
        <v>3484</v>
      </c>
      <c r="B42" t="s">
        <v>4856</v>
      </c>
      <c r="C42" t="s">
        <v>8810</v>
      </c>
      <c r="D42" t="s">
        <v>111</v>
      </c>
      <c r="E42" t="s">
        <v>11193</v>
      </c>
      <c r="F42" t="s">
        <v>11194</v>
      </c>
      <c r="G42" t="s">
        <v>11195</v>
      </c>
      <c r="H42" t="s">
        <v>11196</v>
      </c>
      <c r="I42" t="s">
        <v>11197</v>
      </c>
      <c r="J42" t="s">
        <v>11198</v>
      </c>
    </row>
    <row r="43" spans="1:10" x14ac:dyDescent="0.3">
      <c r="A43" t="s">
        <v>3484</v>
      </c>
      <c r="B43" t="s">
        <v>11199</v>
      </c>
      <c r="C43" t="s">
        <v>9083</v>
      </c>
      <c r="D43" t="s">
        <v>97</v>
      </c>
      <c r="E43" t="s">
        <v>11200</v>
      </c>
      <c r="F43" t="s">
        <v>11201</v>
      </c>
      <c r="G43" t="s">
        <v>11202</v>
      </c>
      <c r="H43" t="s">
        <v>11203</v>
      </c>
      <c r="I43" t="s">
        <v>11204</v>
      </c>
      <c r="J43" t="s">
        <v>11205</v>
      </c>
    </row>
    <row r="44" spans="1:10" x14ac:dyDescent="0.3">
      <c r="A44" t="s">
        <v>3484</v>
      </c>
      <c r="B44" t="s">
        <v>2968</v>
      </c>
      <c r="C44" t="s">
        <v>9085</v>
      </c>
      <c r="D44" t="s">
        <v>111</v>
      </c>
      <c r="E44" t="s">
        <v>11206</v>
      </c>
      <c r="F44" t="s">
        <v>11207</v>
      </c>
      <c r="G44" t="s">
        <v>11208</v>
      </c>
      <c r="H44" t="s">
        <v>11209</v>
      </c>
      <c r="I44" t="s">
        <v>11210</v>
      </c>
      <c r="J44" t="s">
        <v>11211</v>
      </c>
    </row>
    <row r="45" spans="1:10" x14ac:dyDescent="0.3">
      <c r="A45" t="s">
        <v>3484</v>
      </c>
      <c r="B45" t="s">
        <v>4561</v>
      </c>
      <c r="C45" t="s">
        <v>9087</v>
      </c>
      <c r="D45" t="s">
        <v>97</v>
      </c>
      <c r="E45" t="s">
        <v>11212</v>
      </c>
      <c r="F45" t="s">
        <v>11213</v>
      </c>
      <c r="G45" t="s">
        <v>11214</v>
      </c>
      <c r="H45" t="s">
        <v>11215</v>
      </c>
      <c r="I45" t="s">
        <v>11216</v>
      </c>
      <c r="J45" t="s">
        <v>11217</v>
      </c>
    </row>
    <row r="46" spans="1:10" x14ac:dyDescent="0.3">
      <c r="A46" t="s">
        <v>3484</v>
      </c>
      <c r="B46" t="s">
        <v>1972</v>
      </c>
      <c r="C46" t="s">
        <v>9089</v>
      </c>
      <c r="D46" t="s">
        <v>194</v>
      </c>
      <c r="E46" t="s">
        <v>11218</v>
      </c>
      <c r="F46" t="s">
        <v>11219</v>
      </c>
      <c r="G46" t="s">
        <v>11220</v>
      </c>
      <c r="H46" t="s">
        <v>11221</v>
      </c>
      <c r="I46" t="s">
        <v>11222</v>
      </c>
      <c r="J46" t="s">
        <v>11223</v>
      </c>
    </row>
    <row r="47" spans="1:10" x14ac:dyDescent="0.3">
      <c r="A47" t="s">
        <v>3484</v>
      </c>
      <c r="B47" t="s">
        <v>8608</v>
      </c>
      <c r="C47" t="s">
        <v>9091</v>
      </c>
      <c r="D47" t="s">
        <v>111</v>
      </c>
      <c r="E47" t="s">
        <v>9367</v>
      </c>
      <c r="F47" t="s">
        <v>8622</v>
      </c>
      <c r="G47" t="s">
        <v>9368</v>
      </c>
      <c r="H47" t="s">
        <v>9369</v>
      </c>
      <c r="I47" t="s">
        <v>9370</v>
      </c>
      <c r="J47" t="s">
        <v>9371</v>
      </c>
    </row>
    <row r="48" spans="1:10" x14ac:dyDescent="0.3">
      <c r="A48" t="s">
        <v>3484</v>
      </c>
      <c r="B48" t="s">
        <v>4333</v>
      </c>
      <c r="C48" t="s">
        <v>9372</v>
      </c>
      <c r="D48" t="s">
        <v>111</v>
      </c>
      <c r="E48" t="s">
        <v>9373</v>
      </c>
      <c r="F48" t="s">
        <v>9374</v>
      </c>
      <c r="G48" t="s">
        <v>9375</v>
      </c>
      <c r="H48" t="s">
        <v>9376</v>
      </c>
      <c r="I48" t="s">
        <v>9377</v>
      </c>
      <c r="J48" t="s">
        <v>9378</v>
      </c>
    </row>
    <row r="49" spans="1:10" x14ac:dyDescent="0.3">
      <c r="A49" t="s">
        <v>3484</v>
      </c>
      <c r="B49" t="s">
        <v>9360</v>
      </c>
      <c r="C49" t="s">
        <v>9094</v>
      </c>
      <c r="D49" t="s">
        <v>111</v>
      </c>
      <c r="E49" t="s">
        <v>9361</v>
      </c>
      <c r="F49" t="s">
        <v>9362</v>
      </c>
      <c r="G49" t="s">
        <v>9363</v>
      </c>
      <c r="H49" t="s">
        <v>9364</v>
      </c>
      <c r="I49" t="s">
        <v>9365</v>
      </c>
      <c r="J49" t="s">
        <v>9366</v>
      </c>
    </row>
    <row r="50" spans="1:10" x14ac:dyDescent="0.3">
      <c r="A50" t="s">
        <v>3484</v>
      </c>
      <c r="B50" t="s">
        <v>1688</v>
      </c>
      <c r="C50" t="s">
        <v>9096</v>
      </c>
      <c r="D50" t="s">
        <v>97</v>
      </c>
      <c r="E50" t="s">
        <v>9379</v>
      </c>
      <c r="F50" t="s">
        <v>9380</v>
      </c>
      <c r="G50" t="s">
        <v>9381</v>
      </c>
      <c r="H50" t="s">
        <v>9382</v>
      </c>
      <c r="I50" t="s">
        <v>9383</v>
      </c>
      <c r="J50" t="s">
        <v>9384</v>
      </c>
    </row>
    <row r="51" spans="1:10" x14ac:dyDescent="0.3">
      <c r="A51" t="s">
        <v>3484</v>
      </c>
      <c r="B51" t="s">
        <v>3019</v>
      </c>
      <c r="C51" t="s">
        <v>9098</v>
      </c>
      <c r="D51" t="s">
        <v>97</v>
      </c>
      <c r="E51" t="s">
        <v>9385</v>
      </c>
      <c r="F51" t="s">
        <v>9386</v>
      </c>
      <c r="G51" t="s">
        <v>9387</v>
      </c>
      <c r="H51" t="s">
        <v>9388</v>
      </c>
      <c r="I51" t="s">
        <v>9389</v>
      </c>
      <c r="J51" t="s">
        <v>9390</v>
      </c>
    </row>
    <row r="52" spans="1:10" x14ac:dyDescent="0.3">
      <c r="A52" t="s">
        <v>3484</v>
      </c>
      <c r="B52" t="s">
        <v>6867</v>
      </c>
      <c r="C52" t="s">
        <v>9112</v>
      </c>
      <c r="D52" t="s">
        <v>194</v>
      </c>
      <c r="E52" t="s">
        <v>9391</v>
      </c>
      <c r="F52" t="s">
        <v>9272</v>
      </c>
      <c r="G52" t="s">
        <v>9392</v>
      </c>
      <c r="H52" t="s">
        <v>9393</v>
      </c>
      <c r="I52" t="s">
        <v>9394</v>
      </c>
      <c r="J52" t="s">
        <v>9395</v>
      </c>
    </row>
    <row r="53" spans="1:10" x14ac:dyDescent="0.3">
      <c r="A53" t="s">
        <v>3484</v>
      </c>
      <c r="B53" t="s">
        <v>3109</v>
      </c>
      <c r="C53" t="s">
        <v>9110</v>
      </c>
      <c r="D53" t="s">
        <v>97</v>
      </c>
      <c r="E53" t="s">
        <v>9396</v>
      </c>
      <c r="F53" t="s">
        <v>9272</v>
      </c>
      <c r="G53" t="s">
        <v>9397</v>
      </c>
      <c r="H53" t="s">
        <v>9398</v>
      </c>
      <c r="I53" t="s">
        <v>9399</v>
      </c>
      <c r="J53" t="s">
        <v>9400</v>
      </c>
    </row>
    <row r="54" spans="1:10" x14ac:dyDescent="0.3">
      <c r="A54" t="s">
        <v>3484</v>
      </c>
      <c r="B54" t="s">
        <v>619</v>
      </c>
      <c r="C54" t="s">
        <v>9401</v>
      </c>
      <c r="D54" t="s">
        <v>111</v>
      </c>
      <c r="E54" t="s">
        <v>9402</v>
      </c>
      <c r="F54" t="s">
        <v>8672</v>
      </c>
      <c r="G54" t="s">
        <v>9403</v>
      </c>
      <c r="H54" t="s">
        <v>9153</v>
      </c>
      <c r="I54" t="s">
        <v>9153</v>
      </c>
      <c r="J54" t="s">
        <v>9404</v>
      </c>
    </row>
    <row r="55" spans="1:10" x14ac:dyDescent="0.3">
      <c r="A55" t="s">
        <v>3484</v>
      </c>
      <c r="B55" t="s">
        <v>2335</v>
      </c>
      <c r="C55" t="s">
        <v>9106</v>
      </c>
      <c r="D55" t="s">
        <v>194</v>
      </c>
      <c r="E55" t="s">
        <v>9405</v>
      </c>
      <c r="F55" t="s">
        <v>9406</v>
      </c>
      <c r="G55" t="s">
        <v>9407</v>
      </c>
      <c r="H55" t="s">
        <v>9408</v>
      </c>
      <c r="I55" t="s">
        <v>9409</v>
      </c>
      <c r="J55" t="s">
        <v>9410</v>
      </c>
    </row>
    <row r="56" spans="1:10" x14ac:dyDescent="0.3">
      <c r="A56" t="s">
        <v>3484</v>
      </c>
      <c r="B56" t="s">
        <v>9411</v>
      </c>
      <c r="C56" t="s">
        <v>9108</v>
      </c>
      <c r="D56" t="s">
        <v>194</v>
      </c>
      <c r="E56" t="s">
        <v>9412</v>
      </c>
      <c r="F56" t="s">
        <v>9413</v>
      </c>
      <c r="G56" t="s">
        <v>9414</v>
      </c>
      <c r="H56" t="s">
        <v>9415</v>
      </c>
      <c r="I56" t="s">
        <v>9416</v>
      </c>
      <c r="J56" t="s">
        <v>9417</v>
      </c>
    </row>
    <row r="57" spans="1:10" x14ac:dyDescent="0.3">
      <c r="A57" t="s">
        <v>3484</v>
      </c>
      <c r="B57" t="s">
        <v>2687</v>
      </c>
      <c r="C57" t="s">
        <v>9115</v>
      </c>
      <c r="D57" t="s">
        <v>111</v>
      </c>
      <c r="E57" t="s">
        <v>9418</v>
      </c>
      <c r="F57" t="s">
        <v>9299</v>
      </c>
      <c r="G57" t="s">
        <v>9419</v>
      </c>
      <c r="H57" t="s">
        <v>9420</v>
      </c>
      <c r="I57" t="s">
        <v>9421</v>
      </c>
      <c r="J57" t="s">
        <v>9422</v>
      </c>
    </row>
    <row r="58" spans="1:10" x14ac:dyDescent="0.3">
      <c r="A58" t="s">
        <v>3484</v>
      </c>
      <c r="B58" t="s">
        <v>2807</v>
      </c>
      <c r="C58" t="s">
        <v>9117</v>
      </c>
      <c r="D58" t="s">
        <v>111</v>
      </c>
      <c r="E58" t="s">
        <v>9423</v>
      </c>
      <c r="F58" t="s">
        <v>8622</v>
      </c>
      <c r="G58" t="s">
        <v>9424</v>
      </c>
      <c r="H58" t="s">
        <v>9425</v>
      </c>
      <c r="I58" t="s">
        <v>9426</v>
      </c>
      <c r="J58" t="s">
        <v>9299</v>
      </c>
    </row>
    <row r="59" spans="1:10" x14ac:dyDescent="0.3">
      <c r="A59" t="s">
        <v>3484</v>
      </c>
      <c r="B59" t="s">
        <v>5766</v>
      </c>
      <c r="C59" t="s">
        <v>9100</v>
      </c>
      <c r="D59" t="s">
        <v>97</v>
      </c>
      <c r="E59" t="s">
        <v>9431</v>
      </c>
      <c r="F59" t="s">
        <v>8622</v>
      </c>
      <c r="G59" t="s">
        <v>9432</v>
      </c>
      <c r="H59" t="s">
        <v>9299</v>
      </c>
      <c r="I59" t="s">
        <v>9433</v>
      </c>
      <c r="J59" t="s">
        <v>9299</v>
      </c>
    </row>
    <row r="60" spans="1:10" x14ac:dyDescent="0.3">
      <c r="A60" t="s">
        <v>3484</v>
      </c>
      <c r="B60" t="s">
        <v>1245</v>
      </c>
      <c r="C60" t="s">
        <v>9102</v>
      </c>
      <c r="D60" t="s">
        <v>111</v>
      </c>
      <c r="E60" t="s">
        <v>9427</v>
      </c>
      <c r="F60" t="s">
        <v>8622</v>
      </c>
      <c r="G60" t="s">
        <v>9428</v>
      </c>
      <c r="H60" t="s">
        <v>9429</v>
      </c>
      <c r="I60" t="s">
        <v>9430</v>
      </c>
      <c r="J60" t="s">
        <v>9299</v>
      </c>
    </row>
    <row r="61" spans="1:10" x14ac:dyDescent="0.3">
      <c r="A61" t="s">
        <v>3484</v>
      </c>
      <c r="B61" t="s">
        <v>5290</v>
      </c>
      <c r="C61" t="s">
        <v>9434</v>
      </c>
      <c r="D61" t="s">
        <v>97</v>
      </c>
      <c r="E61" t="s">
        <v>9435</v>
      </c>
      <c r="F61" t="s">
        <v>8622</v>
      </c>
      <c r="G61" t="s">
        <v>9436</v>
      </c>
      <c r="H61" t="s">
        <v>9437</v>
      </c>
      <c r="I61" t="s">
        <v>9438</v>
      </c>
      <c r="J61" t="s">
        <v>9439</v>
      </c>
    </row>
    <row r="62" spans="1:10" x14ac:dyDescent="0.3">
      <c r="A62" t="s">
        <v>3484</v>
      </c>
      <c r="B62" t="s">
        <v>2084</v>
      </c>
      <c r="C62" t="s">
        <v>9132</v>
      </c>
      <c r="D62" t="s">
        <v>97</v>
      </c>
      <c r="E62" t="s">
        <v>9440</v>
      </c>
      <c r="F62" t="s">
        <v>9441</v>
      </c>
      <c r="G62" t="s">
        <v>9442</v>
      </c>
      <c r="H62" t="s">
        <v>9443</v>
      </c>
      <c r="I62" t="s">
        <v>9444</v>
      </c>
      <c r="J62" t="s">
        <v>9445</v>
      </c>
    </row>
    <row r="63" spans="1:10" x14ac:dyDescent="0.3">
      <c r="A63" t="s">
        <v>3484</v>
      </c>
      <c r="B63" t="s">
        <v>2294</v>
      </c>
      <c r="C63" t="s">
        <v>9134</v>
      </c>
      <c r="D63" t="s">
        <v>97</v>
      </c>
      <c r="E63" t="s">
        <v>9446</v>
      </c>
      <c r="F63" t="s">
        <v>9447</v>
      </c>
      <c r="G63" t="s">
        <v>9448</v>
      </c>
      <c r="H63" t="s">
        <v>9449</v>
      </c>
      <c r="I63" t="s">
        <v>9450</v>
      </c>
      <c r="J63" t="s">
        <v>9451</v>
      </c>
    </row>
    <row r="64" spans="1:10" x14ac:dyDescent="0.3">
      <c r="A64" t="s">
        <v>3484</v>
      </c>
      <c r="B64" t="s">
        <v>6214</v>
      </c>
      <c r="C64" t="s">
        <v>9136</v>
      </c>
      <c r="D64" t="s">
        <v>97</v>
      </c>
      <c r="E64" t="s">
        <v>9452</v>
      </c>
      <c r="F64" t="s">
        <v>9453</v>
      </c>
      <c r="G64" t="s">
        <v>9454</v>
      </c>
      <c r="H64" t="s">
        <v>9455</v>
      </c>
      <c r="I64" t="s">
        <v>9456</v>
      </c>
      <c r="J64" t="s">
        <v>9457</v>
      </c>
    </row>
    <row r="65" spans="1:10" x14ac:dyDescent="0.3">
      <c r="A65" t="s">
        <v>3484</v>
      </c>
      <c r="B65" t="s">
        <v>6158</v>
      </c>
      <c r="C65" t="s">
        <v>8909</v>
      </c>
      <c r="D65" t="s">
        <v>97</v>
      </c>
      <c r="E65" t="s">
        <v>9458</v>
      </c>
      <c r="F65" t="s">
        <v>9459</v>
      </c>
      <c r="G65" t="s">
        <v>9460</v>
      </c>
      <c r="H65" t="s">
        <v>9461</v>
      </c>
      <c r="I65" t="s">
        <v>9462</v>
      </c>
      <c r="J65" t="s">
        <v>9463</v>
      </c>
    </row>
    <row r="66" spans="1:10" x14ac:dyDescent="0.3">
      <c r="A66" t="s">
        <v>3484</v>
      </c>
      <c r="B66" t="s">
        <v>2572</v>
      </c>
      <c r="C66" t="s">
        <v>9464</v>
      </c>
      <c r="D66" t="s">
        <v>97</v>
      </c>
      <c r="E66" t="s">
        <v>9465</v>
      </c>
      <c r="F66" t="s">
        <v>9301</v>
      </c>
      <c r="G66" t="s">
        <v>9466</v>
      </c>
      <c r="H66" t="s">
        <v>9467</v>
      </c>
      <c r="I66" t="s">
        <v>9468</v>
      </c>
      <c r="J66" t="s">
        <v>9469</v>
      </c>
    </row>
    <row r="67" spans="1:10" x14ac:dyDescent="0.3">
      <c r="A67" t="s">
        <v>3484</v>
      </c>
      <c r="B67" t="s">
        <v>4042</v>
      </c>
      <c r="C67" t="s">
        <v>9121</v>
      </c>
      <c r="D67" t="s">
        <v>123</v>
      </c>
      <c r="E67" t="s">
        <v>9470</v>
      </c>
      <c r="F67" t="s">
        <v>9471</v>
      </c>
      <c r="G67" t="s">
        <v>9472</v>
      </c>
      <c r="H67" t="s">
        <v>9473</v>
      </c>
      <c r="I67" t="s">
        <v>9474</v>
      </c>
      <c r="J67" t="s">
        <v>9475</v>
      </c>
    </row>
    <row r="68" spans="1:10" x14ac:dyDescent="0.3">
      <c r="A68" t="s">
        <v>3484</v>
      </c>
      <c r="B68" t="s">
        <v>1497</v>
      </c>
      <c r="C68" t="s">
        <v>9124</v>
      </c>
      <c r="D68" t="s">
        <v>194</v>
      </c>
      <c r="E68" t="s">
        <v>9492</v>
      </c>
      <c r="F68" t="s">
        <v>8672</v>
      </c>
      <c r="G68" t="s">
        <v>9493</v>
      </c>
      <c r="H68" t="s">
        <v>9494</v>
      </c>
      <c r="I68" t="s">
        <v>9495</v>
      </c>
      <c r="J68" t="s">
        <v>9496</v>
      </c>
    </row>
    <row r="69" spans="1:10" x14ac:dyDescent="0.3">
      <c r="A69" t="s">
        <v>3484</v>
      </c>
      <c r="B69" t="s">
        <v>1178</v>
      </c>
      <c r="C69" t="s">
        <v>9126</v>
      </c>
      <c r="D69" t="s">
        <v>194</v>
      </c>
      <c r="E69" t="s">
        <v>9481</v>
      </c>
      <c r="F69" t="s">
        <v>9482</v>
      </c>
      <c r="G69" t="s">
        <v>9483</v>
      </c>
      <c r="H69" t="s">
        <v>9484</v>
      </c>
      <c r="I69" t="s">
        <v>9485</v>
      </c>
      <c r="J69" t="s">
        <v>9486</v>
      </c>
    </row>
    <row r="70" spans="1:10" x14ac:dyDescent="0.3">
      <c r="A70" t="s">
        <v>3484</v>
      </c>
      <c r="B70" t="s">
        <v>607</v>
      </c>
      <c r="C70" t="s">
        <v>9130</v>
      </c>
      <c r="D70" t="s">
        <v>97</v>
      </c>
      <c r="E70" t="s">
        <v>9487</v>
      </c>
      <c r="F70" t="s">
        <v>8672</v>
      </c>
      <c r="G70" t="s">
        <v>9488</v>
      </c>
      <c r="H70" t="s">
        <v>9489</v>
      </c>
      <c r="I70" t="s">
        <v>9490</v>
      </c>
      <c r="J70" t="s">
        <v>9491</v>
      </c>
    </row>
    <row r="71" spans="1:10" x14ac:dyDescent="0.3">
      <c r="A71" t="s">
        <v>3484</v>
      </c>
      <c r="B71" t="s">
        <v>691</v>
      </c>
      <c r="C71" t="s">
        <v>9128</v>
      </c>
      <c r="D71" t="s">
        <v>111</v>
      </c>
      <c r="E71" t="s">
        <v>9476</v>
      </c>
      <c r="F71" t="s">
        <v>8672</v>
      </c>
      <c r="G71" t="s">
        <v>9477</v>
      </c>
      <c r="H71" t="s">
        <v>9478</v>
      </c>
      <c r="I71" t="s">
        <v>9479</v>
      </c>
      <c r="J71" t="s">
        <v>9480</v>
      </c>
    </row>
    <row r="72" spans="1:10" x14ac:dyDescent="0.3">
      <c r="A72" t="s">
        <v>3484</v>
      </c>
      <c r="B72" t="s">
        <v>691</v>
      </c>
      <c r="C72" t="s">
        <v>9140</v>
      </c>
      <c r="D72" t="s">
        <v>194</v>
      </c>
      <c r="E72" t="s">
        <v>9497</v>
      </c>
      <c r="F72" t="s">
        <v>9498</v>
      </c>
      <c r="G72" t="s">
        <v>9499</v>
      </c>
      <c r="H72" t="s">
        <v>9500</v>
      </c>
      <c r="I72" t="s">
        <v>9501</v>
      </c>
      <c r="J72" t="s">
        <v>9502</v>
      </c>
    </row>
    <row r="73" spans="1:10" x14ac:dyDescent="0.3">
      <c r="A73" t="s">
        <v>3484</v>
      </c>
      <c r="B73" t="s">
        <v>1264</v>
      </c>
      <c r="C73" t="s">
        <v>9510</v>
      </c>
      <c r="D73" t="s">
        <v>97</v>
      </c>
      <c r="E73" t="s">
        <v>9511</v>
      </c>
      <c r="F73" t="s">
        <v>8707</v>
      </c>
      <c r="G73" t="s">
        <v>9512</v>
      </c>
      <c r="H73" t="s">
        <v>9513</v>
      </c>
      <c r="I73" t="s">
        <v>9514</v>
      </c>
      <c r="J73" t="s">
        <v>9515</v>
      </c>
    </row>
    <row r="74" spans="1:10" x14ac:dyDescent="0.3">
      <c r="A74" t="s">
        <v>3484</v>
      </c>
      <c r="B74" t="s">
        <v>9523</v>
      </c>
      <c r="C74" t="s">
        <v>9524</v>
      </c>
      <c r="D74" t="s">
        <v>111</v>
      </c>
      <c r="E74" t="s">
        <v>9525</v>
      </c>
      <c r="F74" t="s">
        <v>9526</v>
      </c>
      <c r="G74" t="s">
        <v>9527</v>
      </c>
      <c r="H74" t="s">
        <v>9528</v>
      </c>
      <c r="I74" t="s">
        <v>9529</v>
      </c>
      <c r="J74" t="s">
        <v>9530</v>
      </c>
    </row>
    <row r="75" spans="1:10" x14ac:dyDescent="0.3">
      <c r="A75" t="s">
        <v>3484</v>
      </c>
      <c r="B75" t="s">
        <v>834</v>
      </c>
      <c r="C75" t="s">
        <v>9516</v>
      </c>
      <c r="D75" t="s">
        <v>97</v>
      </c>
      <c r="E75" t="s">
        <v>9517</v>
      </c>
      <c r="F75" t="s">
        <v>9518</v>
      </c>
      <c r="G75" t="s">
        <v>9519</v>
      </c>
      <c r="H75" t="s">
        <v>9520</v>
      </c>
      <c r="I75" t="s">
        <v>9521</v>
      </c>
      <c r="J75" t="s">
        <v>9522</v>
      </c>
    </row>
    <row r="76" spans="1:10" x14ac:dyDescent="0.3">
      <c r="A76" t="s">
        <v>3484</v>
      </c>
      <c r="B76" t="s">
        <v>2492</v>
      </c>
      <c r="C76" t="s">
        <v>9503</v>
      </c>
      <c r="D76" t="s">
        <v>194</v>
      </c>
      <c r="E76" t="s">
        <v>9504</v>
      </c>
      <c r="F76" t="s">
        <v>9505</v>
      </c>
      <c r="G76" t="s">
        <v>9506</v>
      </c>
      <c r="H76" t="s">
        <v>9507</v>
      </c>
      <c r="I76" t="s">
        <v>9508</v>
      </c>
      <c r="J76" t="s">
        <v>9509</v>
      </c>
    </row>
    <row r="77" spans="1:10" x14ac:dyDescent="0.3">
      <c r="A77" t="s">
        <v>3484</v>
      </c>
      <c r="B77" t="s">
        <v>7161</v>
      </c>
      <c r="C77" t="s">
        <v>9531</v>
      </c>
      <c r="D77" t="s">
        <v>194</v>
      </c>
      <c r="E77" t="s">
        <v>9532</v>
      </c>
      <c r="F77" t="s">
        <v>9533</v>
      </c>
      <c r="G77" t="s">
        <v>9534</v>
      </c>
      <c r="H77" t="s">
        <v>9535</v>
      </c>
      <c r="I77" t="s">
        <v>9536</v>
      </c>
      <c r="J77" t="s">
        <v>9537</v>
      </c>
    </row>
    <row r="78" spans="1:10" x14ac:dyDescent="0.3">
      <c r="A78" t="s">
        <v>3484</v>
      </c>
      <c r="B78" t="s">
        <v>1364</v>
      </c>
      <c r="C78" t="s">
        <v>9551</v>
      </c>
      <c r="D78" t="s">
        <v>194</v>
      </c>
      <c r="E78" t="s">
        <v>9552</v>
      </c>
      <c r="F78" t="s">
        <v>9553</v>
      </c>
      <c r="G78" t="s">
        <v>9554</v>
      </c>
      <c r="H78" t="s">
        <v>9555</v>
      </c>
      <c r="I78" t="s">
        <v>9556</v>
      </c>
      <c r="J78" t="s">
        <v>9557</v>
      </c>
    </row>
    <row r="79" spans="1:10" x14ac:dyDescent="0.3">
      <c r="A79" t="s">
        <v>3484</v>
      </c>
      <c r="B79" t="s">
        <v>1903</v>
      </c>
      <c r="C79" t="s">
        <v>9146</v>
      </c>
      <c r="D79" t="s">
        <v>97</v>
      </c>
      <c r="E79" t="s">
        <v>9538</v>
      </c>
      <c r="F79" t="s">
        <v>9539</v>
      </c>
      <c r="G79" t="s">
        <v>9540</v>
      </c>
      <c r="H79" t="s">
        <v>9541</v>
      </c>
      <c r="I79" t="s">
        <v>9542</v>
      </c>
      <c r="J79" t="s">
        <v>9543</v>
      </c>
    </row>
    <row r="80" spans="1:10" x14ac:dyDescent="0.3">
      <c r="A80" t="s">
        <v>3484</v>
      </c>
      <c r="B80" t="s">
        <v>3228</v>
      </c>
      <c r="C80" t="s">
        <v>9544</v>
      </c>
      <c r="D80" t="s">
        <v>97</v>
      </c>
      <c r="E80" t="s">
        <v>9545</v>
      </c>
      <c r="F80" t="s">
        <v>9546</v>
      </c>
      <c r="G80" t="s">
        <v>9547</v>
      </c>
      <c r="H80" t="s">
        <v>9548</v>
      </c>
      <c r="I80" t="s">
        <v>9549</v>
      </c>
      <c r="J80" t="s">
        <v>9550</v>
      </c>
    </row>
    <row r="81" spans="1:10" x14ac:dyDescent="0.3">
      <c r="A81" t="s">
        <v>3484</v>
      </c>
      <c r="B81" t="s">
        <v>4400</v>
      </c>
      <c r="C81" t="s">
        <v>9149</v>
      </c>
      <c r="D81" t="s">
        <v>111</v>
      </c>
      <c r="E81" t="s">
        <v>9558</v>
      </c>
      <c r="F81" t="s">
        <v>9559</v>
      </c>
      <c r="G81" t="s">
        <v>9560</v>
      </c>
      <c r="H81" t="s">
        <v>9561</v>
      </c>
      <c r="I81" t="s">
        <v>9562</v>
      </c>
      <c r="J81" t="s">
        <v>9563</v>
      </c>
    </row>
    <row r="82" spans="1:10" x14ac:dyDescent="0.3">
      <c r="A82" t="s">
        <v>3484</v>
      </c>
      <c r="B82" t="s">
        <v>5121</v>
      </c>
      <c r="C82" t="s">
        <v>9165</v>
      </c>
      <c r="D82" t="s">
        <v>111</v>
      </c>
      <c r="E82" t="s">
        <v>9564</v>
      </c>
      <c r="F82" t="s">
        <v>9565</v>
      </c>
      <c r="G82" t="s">
        <v>9566</v>
      </c>
      <c r="H82" t="s">
        <v>9567</v>
      </c>
      <c r="I82" t="s">
        <v>9568</v>
      </c>
      <c r="J82" t="s">
        <v>9569</v>
      </c>
    </row>
    <row r="83" spans="1:10" x14ac:dyDescent="0.3">
      <c r="A83" t="s">
        <v>3484</v>
      </c>
      <c r="B83" t="s">
        <v>4067</v>
      </c>
      <c r="C83" t="s">
        <v>9163</v>
      </c>
      <c r="D83" t="s">
        <v>111</v>
      </c>
      <c r="E83" t="s">
        <v>9587</v>
      </c>
      <c r="F83" t="s">
        <v>8672</v>
      </c>
      <c r="G83" t="s">
        <v>9588</v>
      </c>
      <c r="H83" t="s">
        <v>8672</v>
      </c>
      <c r="I83" t="s">
        <v>9589</v>
      </c>
      <c r="J83" t="s">
        <v>9590</v>
      </c>
    </row>
    <row r="84" spans="1:10" x14ac:dyDescent="0.3">
      <c r="A84" t="s">
        <v>3484</v>
      </c>
      <c r="B84" t="s">
        <v>9570</v>
      </c>
      <c r="C84" t="s">
        <v>9161</v>
      </c>
      <c r="D84" t="s">
        <v>111</v>
      </c>
      <c r="E84" t="s">
        <v>9571</v>
      </c>
      <c r="F84" t="s">
        <v>8905</v>
      </c>
      <c r="G84" t="s">
        <v>9572</v>
      </c>
      <c r="H84" t="s">
        <v>9573</v>
      </c>
      <c r="I84" t="s">
        <v>9574</v>
      </c>
      <c r="J84" t="s">
        <v>9575</v>
      </c>
    </row>
    <row r="85" spans="1:10" x14ac:dyDescent="0.3">
      <c r="A85" t="s">
        <v>3484</v>
      </c>
      <c r="B85" t="s">
        <v>2695</v>
      </c>
      <c r="C85" t="s">
        <v>9157</v>
      </c>
      <c r="D85" t="s">
        <v>194</v>
      </c>
      <c r="E85" t="s">
        <v>9576</v>
      </c>
      <c r="F85" t="s">
        <v>8672</v>
      </c>
      <c r="G85" t="s">
        <v>9577</v>
      </c>
      <c r="H85" t="s">
        <v>9578</v>
      </c>
      <c r="I85" t="s">
        <v>9579</v>
      </c>
      <c r="J85" t="s">
        <v>9580</v>
      </c>
    </row>
    <row r="86" spans="1:10" x14ac:dyDescent="0.3">
      <c r="A86" t="s">
        <v>3484</v>
      </c>
      <c r="B86" t="s">
        <v>9581</v>
      </c>
      <c r="C86" t="s">
        <v>9159</v>
      </c>
      <c r="D86" t="s">
        <v>111</v>
      </c>
      <c r="E86" t="s">
        <v>9582</v>
      </c>
      <c r="F86" t="s">
        <v>8672</v>
      </c>
      <c r="G86" t="s">
        <v>9583</v>
      </c>
      <c r="H86" t="s">
        <v>9584</v>
      </c>
      <c r="I86" t="s">
        <v>9585</v>
      </c>
      <c r="J86" t="s">
        <v>9586</v>
      </c>
    </row>
    <row r="87" spans="1:10" x14ac:dyDescent="0.3">
      <c r="A87" t="s">
        <v>3484</v>
      </c>
      <c r="B87" t="s">
        <v>6884</v>
      </c>
      <c r="C87" t="s">
        <v>9150</v>
      </c>
      <c r="D87" t="s">
        <v>194</v>
      </c>
      <c r="E87" t="s">
        <v>9596</v>
      </c>
      <c r="F87" t="s">
        <v>9272</v>
      </c>
      <c r="G87" t="s">
        <v>9597</v>
      </c>
      <c r="H87" t="s">
        <v>9598</v>
      </c>
      <c r="I87" t="s">
        <v>9599</v>
      </c>
    </row>
    <row r="88" spans="1:10" x14ac:dyDescent="0.3">
      <c r="A88" t="s">
        <v>3484</v>
      </c>
      <c r="B88" t="s">
        <v>6859</v>
      </c>
      <c r="C88" t="s">
        <v>9151</v>
      </c>
      <c r="D88" t="s">
        <v>194</v>
      </c>
      <c r="E88" t="s">
        <v>9600</v>
      </c>
      <c r="F88" t="s">
        <v>9601</v>
      </c>
      <c r="G88" t="s">
        <v>9602</v>
      </c>
      <c r="H88" t="s">
        <v>9603</v>
      </c>
      <c r="I88" t="s">
        <v>9604</v>
      </c>
    </row>
    <row r="89" spans="1:10" x14ac:dyDescent="0.3">
      <c r="A89" t="s">
        <v>3484</v>
      </c>
      <c r="B89" t="s">
        <v>4271</v>
      </c>
      <c r="C89" t="s">
        <v>9299</v>
      </c>
      <c r="D89" s="20" t="s">
        <v>9299</v>
      </c>
      <c r="E89" t="s">
        <v>9299</v>
      </c>
      <c r="F89" t="s">
        <v>9299</v>
      </c>
      <c r="G89" t="s">
        <v>9299</v>
      </c>
      <c r="H89" t="s">
        <v>9299</v>
      </c>
      <c r="I89" t="s">
        <v>9299</v>
      </c>
    </row>
    <row r="90" spans="1:10" x14ac:dyDescent="0.3">
      <c r="A90" t="s">
        <v>3484</v>
      </c>
      <c r="B90" t="s">
        <v>3993</v>
      </c>
      <c r="C90" t="s">
        <v>9154</v>
      </c>
      <c r="D90" t="s">
        <v>111</v>
      </c>
      <c r="E90" t="s">
        <v>9605</v>
      </c>
      <c r="F90" t="s">
        <v>9606</v>
      </c>
      <c r="G90" t="s">
        <v>9607</v>
      </c>
      <c r="H90" t="s">
        <v>9608</v>
      </c>
      <c r="I90" t="s">
        <v>9609</v>
      </c>
    </row>
    <row r="91" spans="1:10" x14ac:dyDescent="0.3">
      <c r="A91" t="s">
        <v>3484</v>
      </c>
      <c r="B91" t="s">
        <v>1156</v>
      </c>
      <c r="C91" t="s">
        <v>9156</v>
      </c>
      <c r="D91" t="s">
        <v>111</v>
      </c>
      <c r="E91" t="s">
        <v>9591</v>
      </c>
      <c r="F91" t="s">
        <v>9592</v>
      </c>
      <c r="G91" t="s">
        <v>9593</v>
      </c>
      <c r="H91" t="s">
        <v>9594</v>
      </c>
      <c r="I91" t="s">
        <v>9595</v>
      </c>
    </row>
    <row r="92" spans="1:10" x14ac:dyDescent="0.3">
      <c r="A92" t="s">
        <v>3484</v>
      </c>
      <c r="B92" t="s">
        <v>230</v>
      </c>
      <c r="C92" t="s">
        <v>8667</v>
      </c>
      <c r="D92" t="s">
        <v>194</v>
      </c>
      <c r="E92" t="s">
        <v>9610</v>
      </c>
      <c r="F92" t="s">
        <v>9272</v>
      </c>
      <c r="G92" t="s">
        <v>9611</v>
      </c>
      <c r="H92" t="s">
        <v>9612</v>
      </c>
      <c r="I92" t="s">
        <v>9613</v>
      </c>
      <c r="J92" t="s">
        <v>9614</v>
      </c>
    </row>
    <row r="93" spans="1:10" x14ac:dyDescent="0.3">
      <c r="A93" t="s">
        <v>3484</v>
      </c>
      <c r="B93" t="s">
        <v>9615</v>
      </c>
      <c r="C93" t="s">
        <v>8670</v>
      </c>
      <c r="D93" t="s">
        <v>97</v>
      </c>
      <c r="E93" t="s">
        <v>9616</v>
      </c>
      <c r="F93" t="s">
        <v>9617</v>
      </c>
      <c r="G93" t="s">
        <v>9618</v>
      </c>
      <c r="H93" t="s">
        <v>9619</v>
      </c>
      <c r="I93" t="s">
        <v>9620</v>
      </c>
      <c r="J93" t="s">
        <v>9621</v>
      </c>
    </row>
    <row r="94" spans="1:10" x14ac:dyDescent="0.3">
      <c r="A94" t="s">
        <v>3484</v>
      </c>
      <c r="B94" t="s">
        <v>7233</v>
      </c>
      <c r="C94" t="s">
        <v>8671</v>
      </c>
      <c r="D94" t="s">
        <v>194</v>
      </c>
      <c r="E94" t="s">
        <v>9622</v>
      </c>
      <c r="F94" t="s">
        <v>8752</v>
      </c>
      <c r="G94" t="s">
        <v>9623</v>
      </c>
      <c r="H94" t="s">
        <v>9624</v>
      </c>
      <c r="I94" t="s">
        <v>9625</v>
      </c>
      <c r="J94" t="s">
        <v>9626</v>
      </c>
    </row>
    <row r="95" spans="1:10" x14ac:dyDescent="0.3">
      <c r="A95" t="s">
        <v>3484</v>
      </c>
      <c r="B95" t="s">
        <v>2556</v>
      </c>
      <c r="C95" t="s">
        <v>8678</v>
      </c>
      <c r="D95" t="s">
        <v>194</v>
      </c>
      <c r="E95" t="s">
        <v>9681</v>
      </c>
      <c r="F95" t="s">
        <v>9682</v>
      </c>
      <c r="G95" t="s">
        <v>9683</v>
      </c>
      <c r="H95" t="s">
        <v>9684</v>
      </c>
      <c r="I95" t="s">
        <v>9685</v>
      </c>
      <c r="J95" t="s">
        <v>9686</v>
      </c>
    </row>
    <row r="96" spans="1:10" x14ac:dyDescent="0.3">
      <c r="A96" t="s">
        <v>3484</v>
      </c>
      <c r="B96" t="s">
        <v>9674</v>
      </c>
      <c r="C96" t="s">
        <v>8676</v>
      </c>
      <c r="D96" t="s">
        <v>111</v>
      </c>
      <c r="E96" t="s">
        <v>9675</v>
      </c>
      <c r="F96" t="s">
        <v>9676</v>
      </c>
      <c r="G96" t="s">
        <v>9677</v>
      </c>
      <c r="H96" t="s">
        <v>9678</v>
      </c>
      <c r="I96" t="s">
        <v>9679</v>
      </c>
      <c r="J96" t="s">
        <v>9680</v>
      </c>
    </row>
    <row r="97" spans="1:10" x14ac:dyDescent="0.3">
      <c r="A97" t="s">
        <v>3484</v>
      </c>
      <c r="B97" t="s">
        <v>4587</v>
      </c>
      <c r="C97" t="s">
        <v>8680</v>
      </c>
      <c r="D97" t="s">
        <v>111</v>
      </c>
      <c r="E97" t="s">
        <v>9687</v>
      </c>
      <c r="F97" t="s">
        <v>9688</v>
      </c>
      <c r="G97" t="s">
        <v>9689</v>
      </c>
      <c r="H97" t="s">
        <v>9690</v>
      </c>
      <c r="I97" t="s">
        <v>9691</v>
      </c>
      <c r="J97" t="s">
        <v>9692</v>
      </c>
    </row>
    <row r="98" spans="1:10" x14ac:dyDescent="0.3">
      <c r="A98" t="s">
        <v>3484</v>
      </c>
      <c r="B98" t="s">
        <v>4444</v>
      </c>
      <c r="C98" t="s">
        <v>9627</v>
      </c>
      <c r="D98" t="s">
        <v>97</v>
      </c>
      <c r="E98" t="s">
        <v>9628</v>
      </c>
      <c r="F98" t="s">
        <v>9629</v>
      </c>
      <c r="G98" t="s">
        <v>9630</v>
      </c>
      <c r="H98" t="s">
        <v>9631</v>
      </c>
      <c r="I98" t="s">
        <v>9632</v>
      </c>
      <c r="J98" t="s">
        <v>9633</v>
      </c>
    </row>
    <row r="99" spans="1:10" x14ac:dyDescent="0.3">
      <c r="A99" t="s">
        <v>3484</v>
      </c>
      <c r="B99" t="s">
        <v>1135</v>
      </c>
      <c r="C99" t="s">
        <v>9634</v>
      </c>
      <c r="D99" t="s">
        <v>97</v>
      </c>
      <c r="E99" t="s">
        <v>9635</v>
      </c>
      <c r="F99" t="s">
        <v>9636</v>
      </c>
      <c r="G99" t="s">
        <v>9637</v>
      </c>
      <c r="H99" t="s">
        <v>9638</v>
      </c>
      <c r="I99" t="s">
        <v>9639</v>
      </c>
      <c r="J99" t="s">
        <v>9640</v>
      </c>
    </row>
    <row r="100" spans="1:10" x14ac:dyDescent="0.3">
      <c r="A100" t="s">
        <v>3484</v>
      </c>
      <c r="B100" t="s">
        <v>7690</v>
      </c>
      <c r="C100" t="s">
        <v>8682</v>
      </c>
      <c r="D100" t="s">
        <v>111</v>
      </c>
      <c r="E100" t="s">
        <v>9693</v>
      </c>
      <c r="F100" t="s">
        <v>9694</v>
      </c>
      <c r="G100" t="s">
        <v>9695</v>
      </c>
      <c r="H100" t="s">
        <v>9696</v>
      </c>
      <c r="I100" t="s">
        <v>9697</v>
      </c>
      <c r="J100" t="s">
        <v>9698</v>
      </c>
    </row>
    <row r="101" spans="1:10" x14ac:dyDescent="0.3">
      <c r="A101" t="s">
        <v>3484</v>
      </c>
      <c r="B101" t="s">
        <v>6231</v>
      </c>
      <c r="C101" t="s">
        <v>8684</v>
      </c>
      <c r="D101" t="s">
        <v>194</v>
      </c>
      <c r="E101" t="s">
        <v>9699</v>
      </c>
      <c r="F101" t="s">
        <v>9700</v>
      </c>
      <c r="G101" t="s">
        <v>9701</v>
      </c>
      <c r="H101" t="s">
        <v>9702</v>
      </c>
      <c r="I101" t="s">
        <v>9703</v>
      </c>
      <c r="J101" t="s">
        <v>9704</v>
      </c>
    </row>
    <row r="102" spans="1:10" x14ac:dyDescent="0.3">
      <c r="A102" t="s">
        <v>3484</v>
      </c>
      <c r="B102" t="s">
        <v>3645</v>
      </c>
      <c r="C102" t="s">
        <v>9732</v>
      </c>
      <c r="D102" t="s">
        <v>111</v>
      </c>
      <c r="E102" t="s">
        <v>9733</v>
      </c>
      <c r="F102" t="s">
        <v>9734</v>
      </c>
      <c r="G102" t="s">
        <v>9735</v>
      </c>
      <c r="H102" t="s">
        <v>9736</v>
      </c>
      <c r="I102" t="s">
        <v>9737</v>
      </c>
      <c r="J102" t="s">
        <v>9738</v>
      </c>
    </row>
    <row r="103" spans="1:10" x14ac:dyDescent="0.3">
      <c r="A103" t="s">
        <v>3484</v>
      </c>
      <c r="B103" t="s">
        <v>6475</v>
      </c>
      <c r="C103" t="s">
        <v>9705</v>
      </c>
      <c r="D103" t="s">
        <v>97</v>
      </c>
      <c r="E103" t="s">
        <v>9706</v>
      </c>
      <c r="F103" t="s">
        <v>9707</v>
      </c>
      <c r="G103" t="s">
        <v>9708</v>
      </c>
      <c r="H103" t="s">
        <v>9709</v>
      </c>
      <c r="I103" t="s">
        <v>9710</v>
      </c>
      <c r="J103" t="s">
        <v>9711</v>
      </c>
    </row>
    <row r="104" spans="1:10" x14ac:dyDescent="0.3">
      <c r="A104" t="s">
        <v>3484</v>
      </c>
      <c r="B104" t="s">
        <v>1582</v>
      </c>
      <c r="C104" t="s">
        <v>9712</v>
      </c>
      <c r="D104" t="s">
        <v>97</v>
      </c>
      <c r="E104" t="s">
        <v>9713</v>
      </c>
      <c r="F104" t="s">
        <v>9714</v>
      </c>
      <c r="G104" t="s">
        <v>9715</v>
      </c>
      <c r="H104" t="s">
        <v>9716</v>
      </c>
      <c r="I104" t="s">
        <v>9717</v>
      </c>
      <c r="J104" t="s">
        <v>9718</v>
      </c>
    </row>
    <row r="105" spans="1:10" x14ac:dyDescent="0.3">
      <c r="A105" t="s">
        <v>3484</v>
      </c>
      <c r="B105" t="s">
        <v>3511</v>
      </c>
      <c r="C105" t="s">
        <v>9719</v>
      </c>
      <c r="D105" t="s">
        <v>111</v>
      </c>
      <c r="E105" t="s">
        <v>9720</v>
      </c>
      <c r="F105" t="s">
        <v>8672</v>
      </c>
      <c r="G105" t="s">
        <v>9721</v>
      </c>
      <c r="H105" t="s">
        <v>9722</v>
      </c>
      <c r="I105" t="s">
        <v>9723</v>
      </c>
      <c r="J105" t="s">
        <v>9724</v>
      </c>
    </row>
    <row r="106" spans="1:10" x14ac:dyDescent="0.3">
      <c r="A106" t="s">
        <v>3484</v>
      </c>
      <c r="B106" t="s">
        <v>5894</v>
      </c>
      <c r="C106" t="s">
        <v>9725</v>
      </c>
      <c r="D106" t="s">
        <v>97</v>
      </c>
      <c r="E106" t="s">
        <v>9726</v>
      </c>
      <c r="F106" t="s">
        <v>9727</v>
      </c>
      <c r="G106" t="s">
        <v>9728</v>
      </c>
      <c r="H106" t="s">
        <v>9729</v>
      </c>
      <c r="I106" t="s">
        <v>9730</v>
      </c>
      <c r="J106" t="s">
        <v>9731</v>
      </c>
    </row>
    <row r="107" spans="1:10" x14ac:dyDescent="0.3">
      <c r="A107" t="s">
        <v>3484</v>
      </c>
      <c r="B107" t="s">
        <v>2829</v>
      </c>
      <c r="C107" t="s">
        <v>9739</v>
      </c>
      <c r="D107" t="s">
        <v>97</v>
      </c>
      <c r="E107" t="s">
        <v>9740</v>
      </c>
      <c r="F107" t="s">
        <v>8997</v>
      </c>
      <c r="G107" t="s">
        <v>9741</v>
      </c>
      <c r="H107" t="s">
        <v>9742</v>
      </c>
      <c r="I107" t="s">
        <v>9743</v>
      </c>
      <c r="J107" t="s">
        <v>9744</v>
      </c>
    </row>
    <row r="108" spans="1:10" x14ac:dyDescent="0.3">
      <c r="A108" t="s">
        <v>3484</v>
      </c>
      <c r="B108" t="s">
        <v>3293</v>
      </c>
      <c r="C108" t="s">
        <v>9745</v>
      </c>
      <c r="D108" t="s">
        <v>111</v>
      </c>
      <c r="E108" t="s">
        <v>9746</v>
      </c>
      <c r="F108" t="s">
        <v>9747</v>
      </c>
      <c r="G108" t="s">
        <v>9748</v>
      </c>
      <c r="H108" t="s">
        <v>9749</v>
      </c>
      <c r="I108" t="s">
        <v>9750</v>
      </c>
      <c r="J108" t="s">
        <v>9751</v>
      </c>
    </row>
    <row r="109" spans="1:10" x14ac:dyDescent="0.3">
      <c r="A109" t="s">
        <v>3484</v>
      </c>
      <c r="B109" t="s">
        <v>4483</v>
      </c>
      <c r="C109" t="s">
        <v>9752</v>
      </c>
      <c r="D109" t="s">
        <v>111</v>
      </c>
      <c r="E109" t="s">
        <v>9753</v>
      </c>
      <c r="F109" t="s">
        <v>9118</v>
      </c>
      <c r="G109" t="s">
        <v>9754</v>
      </c>
      <c r="H109" t="s">
        <v>9755</v>
      </c>
      <c r="I109" t="s">
        <v>9756</v>
      </c>
      <c r="J109" t="s">
        <v>9757</v>
      </c>
    </row>
    <row r="110" spans="1:10" x14ac:dyDescent="0.3">
      <c r="A110" t="s">
        <v>3484</v>
      </c>
      <c r="B110" t="s">
        <v>1571</v>
      </c>
      <c r="C110" t="s">
        <v>9758</v>
      </c>
      <c r="D110" t="s">
        <v>194</v>
      </c>
      <c r="E110" t="s">
        <v>9759</v>
      </c>
      <c r="F110" t="s">
        <v>9760</v>
      </c>
      <c r="G110" t="s">
        <v>9761</v>
      </c>
      <c r="H110" t="s">
        <v>9762</v>
      </c>
      <c r="I110" t="s">
        <v>9763</v>
      </c>
      <c r="J110" t="s">
        <v>9764</v>
      </c>
    </row>
    <row r="111" spans="1:10" x14ac:dyDescent="0.3">
      <c r="A111" t="s">
        <v>3484</v>
      </c>
      <c r="B111" t="s">
        <v>1666</v>
      </c>
      <c r="C111" t="s">
        <v>9765</v>
      </c>
      <c r="D111" t="s">
        <v>194</v>
      </c>
      <c r="E111" t="s">
        <v>9766</v>
      </c>
      <c r="F111" t="s">
        <v>9767</v>
      </c>
      <c r="G111" t="s">
        <v>9768</v>
      </c>
      <c r="H111" t="s">
        <v>9769</v>
      </c>
      <c r="I111" t="s">
        <v>9770</v>
      </c>
      <c r="J111" t="s">
        <v>9771</v>
      </c>
    </row>
    <row r="112" spans="1:10" x14ac:dyDescent="0.3">
      <c r="A112" t="s">
        <v>3484</v>
      </c>
      <c r="B112" t="s">
        <v>2357</v>
      </c>
      <c r="C112" t="s">
        <v>8635</v>
      </c>
      <c r="D112" t="s">
        <v>97</v>
      </c>
      <c r="E112" t="s">
        <v>9772</v>
      </c>
      <c r="F112" t="s">
        <v>8672</v>
      </c>
      <c r="G112" t="s">
        <v>9773</v>
      </c>
      <c r="H112" t="s">
        <v>9774</v>
      </c>
      <c r="I112" t="s">
        <v>9775</v>
      </c>
      <c r="J112" t="s">
        <v>9776</v>
      </c>
    </row>
    <row r="113" spans="1:10" x14ac:dyDescent="0.3">
      <c r="A113" t="s">
        <v>3484</v>
      </c>
      <c r="B113" t="s">
        <v>6850</v>
      </c>
      <c r="C113" t="s">
        <v>8716</v>
      </c>
      <c r="D113" t="s">
        <v>194</v>
      </c>
      <c r="E113" t="s">
        <v>9777</v>
      </c>
      <c r="F113" t="s">
        <v>8709</v>
      </c>
      <c r="G113" t="s">
        <v>9778</v>
      </c>
      <c r="H113" t="s">
        <v>9779</v>
      </c>
      <c r="I113" t="s">
        <v>9780</v>
      </c>
      <c r="J113" t="s">
        <v>9781</v>
      </c>
    </row>
    <row r="114" spans="1:10" x14ac:dyDescent="0.3">
      <c r="A114" t="s">
        <v>3484</v>
      </c>
      <c r="B114" t="s">
        <v>3030</v>
      </c>
      <c r="C114" t="s">
        <v>8717</v>
      </c>
      <c r="D114" t="s">
        <v>123</v>
      </c>
      <c r="E114" t="s">
        <v>9782</v>
      </c>
      <c r="F114" t="s">
        <v>8672</v>
      </c>
      <c r="G114" t="s">
        <v>9783</v>
      </c>
      <c r="H114" t="s">
        <v>9784</v>
      </c>
      <c r="I114" t="s">
        <v>9785</v>
      </c>
      <c r="J114" t="s">
        <v>9786</v>
      </c>
    </row>
    <row r="115" spans="1:10" x14ac:dyDescent="0.3">
      <c r="A115" t="s">
        <v>3484</v>
      </c>
      <c r="B115" t="s">
        <v>2434</v>
      </c>
      <c r="C115" t="s">
        <v>8719</v>
      </c>
      <c r="D115" t="s">
        <v>111</v>
      </c>
      <c r="E115" t="s">
        <v>9787</v>
      </c>
      <c r="F115" t="s">
        <v>9788</v>
      </c>
      <c r="G115" t="s">
        <v>9789</v>
      </c>
      <c r="H115" t="s">
        <v>9790</v>
      </c>
      <c r="I115" t="s">
        <v>9791</v>
      </c>
      <c r="J115" t="s">
        <v>9792</v>
      </c>
    </row>
    <row r="116" spans="1:10" x14ac:dyDescent="0.3">
      <c r="A116" t="s">
        <v>3484</v>
      </c>
      <c r="B116" t="s">
        <v>8602</v>
      </c>
      <c r="C116" t="s">
        <v>8635</v>
      </c>
      <c r="D116" t="s">
        <v>97</v>
      </c>
      <c r="E116" t="s">
        <v>9793</v>
      </c>
      <c r="F116" t="s">
        <v>8672</v>
      </c>
      <c r="G116" t="s">
        <v>9794</v>
      </c>
      <c r="H116" t="s">
        <v>9795</v>
      </c>
      <c r="I116" t="s">
        <v>9796</v>
      </c>
      <c r="J116" t="s">
        <v>9797</v>
      </c>
    </row>
    <row r="117" spans="1:10" x14ac:dyDescent="0.3">
      <c r="A117" t="s">
        <v>3484</v>
      </c>
      <c r="B117" t="s">
        <v>4166</v>
      </c>
      <c r="C117" t="s">
        <v>9299</v>
      </c>
      <c r="D117" s="14" t="s">
        <v>9299</v>
      </c>
      <c r="E117" t="s">
        <v>9798</v>
      </c>
      <c r="F117" t="s">
        <v>8622</v>
      </c>
      <c r="G117" t="s">
        <v>9799</v>
      </c>
      <c r="H117" t="s">
        <v>8622</v>
      </c>
      <c r="I117" t="s">
        <v>9800</v>
      </c>
    </row>
    <row r="118" spans="1:10" x14ac:dyDescent="0.3">
      <c r="A118" t="s">
        <v>3484</v>
      </c>
      <c r="B118" t="s">
        <v>7999</v>
      </c>
      <c r="C118" t="s">
        <v>9299</v>
      </c>
      <c r="D118" s="14" t="s">
        <v>9299</v>
      </c>
      <c r="E118" t="s">
        <v>9801</v>
      </c>
      <c r="F118" t="s">
        <v>8622</v>
      </c>
      <c r="G118" t="s">
        <v>9802</v>
      </c>
      <c r="H118" t="s">
        <v>8622</v>
      </c>
      <c r="I118" t="s">
        <v>8622</v>
      </c>
    </row>
    <row r="119" spans="1:10" x14ac:dyDescent="0.3">
      <c r="A119" t="s">
        <v>3484</v>
      </c>
      <c r="B119" t="s">
        <v>1447</v>
      </c>
      <c r="C119" t="s">
        <v>8713</v>
      </c>
      <c r="D119" t="s">
        <v>111</v>
      </c>
      <c r="E119" t="s">
        <v>9803</v>
      </c>
      <c r="F119" t="s">
        <v>8622</v>
      </c>
      <c r="G119" t="s">
        <v>9804</v>
      </c>
      <c r="H119" t="s">
        <v>9805</v>
      </c>
      <c r="I119" t="s">
        <v>9806</v>
      </c>
    </row>
    <row r="120" spans="1:10" x14ac:dyDescent="0.3">
      <c r="A120" t="s">
        <v>3484</v>
      </c>
      <c r="B120" t="s">
        <v>779</v>
      </c>
      <c r="C120" t="s">
        <v>8714</v>
      </c>
      <c r="D120" t="s">
        <v>97</v>
      </c>
      <c r="E120" t="s">
        <v>9807</v>
      </c>
      <c r="F120" t="s">
        <v>9808</v>
      </c>
      <c r="G120" t="s">
        <v>9809</v>
      </c>
      <c r="H120" t="s">
        <v>9810</v>
      </c>
      <c r="I120" t="s">
        <v>9811</v>
      </c>
    </row>
    <row r="121" spans="1:10" x14ac:dyDescent="0.3">
      <c r="A121" t="s">
        <v>3484</v>
      </c>
      <c r="B121" t="s">
        <v>9812</v>
      </c>
      <c r="C121" t="s">
        <v>9813</v>
      </c>
      <c r="D121" t="s">
        <v>111</v>
      </c>
      <c r="E121" t="s">
        <v>9814</v>
      </c>
      <c r="F121" t="s">
        <v>9815</v>
      </c>
      <c r="G121" t="s">
        <v>9816</v>
      </c>
      <c r="H121" t="s">
        <v>9817</v>
      </c>
      <c r="I121" t="s">
        <v>9818</v>
      </c>
    </row>
    <row r="122" spans="1:10" x14ac:dyDescent="0.3">
      <c r="A122" t="s">
        <v>3484</v>
      </c>
      <c r="B122" t="s">
        <v>9819</v>
      </c>
      <c r="C122" t="s">
        <v>8728</v>
      </c>
      <c r="D122" t="s">
        <v>97</v>
      </c>
      <c r="E122" t="s">
        <v>9820</v>
      </c>
      <c r="F122" t="s">
        <v>9821</v>
      </c>
      <c r="G122" t="s">
        <v>9822</v>
      </c>
      <c r="H122" t="s">
        <v>9823</v>
      </c>
      <c r="I122" t="s">
        <v>9824</v>
      </c>
      <c r="J122" t="s">
        <v>9825</v>
      </c>
    </row>
    <row r="123" spans="1:10" x14ac:dyDescent="0.3">
      <c r="A123" t="s">
        <v>3484</v>
      </c>
      <c r="B123" t="s">
        <v>2064</v>
      </c>
      <c r="C123" t="s">
        <v>9826</v>
      </c>
      <c r="D123" t="s">
        <v>97</v>
      </c>
      <c r="E123" t="s">
        <v>9827</v>
      </c>
      <c r="F123" t="s">
        <v>8894</v>
      </c>
      <c r="G123" t="s">
        <v>9828</v>
      </c>
      <c r="H123" t="s">
        <v>9829</v>
      </c>
      <c r="I123" t="s">
        <v>9830</v>
      </c>
      <c r="J123" t="s">
        <v>9831</v>
      </c>
    </row>
    <row r="124" spans="1:10" x14ac:dyDescent="0.3">
      <c r="A124" t="s">
        <v>3484</v>
      </c>
      <c r="B124" t="s">
        <v>5328</v>
      </c>
      <c r="C124" t="s">
        <v>9832</v>
      </c>
      <c r="D124" t="s">
        <v>97</v>
      </c>
      <c r="E124" t="s">
        <v>9833</v>
      </c>
      <c r="F124" t="s">
        <v>9834</v>
      </c>
      <c r="G124" t="s">
        <v>9835</v>
      </c>
      <c r="H124" t="s">
        <v>9836</v>
      </c>
      <c r="I124" t="s">
        <v>9837</v>
      </c>
      <c r="J124" t="s">
        <v>9718</v>
      </c>
    </row>
    <row r="125" spans="1:10" x14ac:dyDescent="0.3">
      <c r="A125" t="s">
        <v>3484</v>
      </c>
      <c r="B125" t="s">
        <v>4891</v>
      </c>
      <c r="C125" t="s">
        <v>9838</v>
      </c>
      <c r="D125" t="s">
        <v>97</v>
      </c>
      <c r="E125" t="s">
        <v>9839</v>
      </c>
      <c r="F125" t="s">
        <v>9840</v>
      </c>
      <c r="G125" t="s">
        <v>9841</v>
      </c>
      <c r="H125" t="s">
        <v>9842</v>
      </c>
      <c r="I125" t="s">
        <v>9843</v>
      </c>
      <c r="J125" t="s">
        <v>9844</v>
      </c>
    </row>
    <row r="126" spans="1:10" x14ac:dyDescent="0.3">
      <c r="A126" t="s">
        <v>3484</v>
      </c>
      <c r="B126" t="s">
        <v>2655</v>
      </c>
      <c r="C126" t="s">
        <v>9845</v>
      </c>
      <c r="D126" t="s">
        <v>97</v>
      </c>
      <c r="E126" t="s">
        <v>9846</v>
      </c>
      <c r="F126" t="s">
        <v>9847</v>
      </c>
      <c r="G126" t="s">
        <v>9848</v>
      </c>
      <c r="H126" t="s">
        <v>9849</v>
      </c>
      <c r="I126" t="s">
        <v>9850</v>
      </c>
      <c r="J126" t="s">
        <v>9851</v>
      </c>
    </row>
    <row r="127" spans="1:10" x14ac:dyDescent="0.3">
      <c r="A127" t="s">
        <v>3484</v>
      </c>
      <c r="B127" t="s">
        <v>5060</v>
      </c>
      <c r="C127" t="s">
        <v>8722</v>
      </c>
      <c r="D127" t="s">
        <v>97</v>
      </c>
      <c r="E127" t="s">
        <v>9866</v>
      </c>
      <c r="F127" t="s">
        <v>9867</v>
      </c>
      <c r="G127" t="s">
        <v>9868</v>
      </c>
      <c r="H127" t="s">
        <v>9869</v>
      </c>
      <c r="I127" t="s">
        <v>9870</v>
      </c>
      <c r="J127" t="s">
        <v>9871</v>
      </c>
    </row>
    <row r="128" spans="1:10" x14ac:dyDescent="0.3">
      <c r="A128" t="s">
        <v>3484</v>
      </c>
      <c r="B128" t="s">
        <v>7265</v>
      </c>
      <c r="C128" t="s">
        <v>9872</v>
      </c>
      <c r="D128" t="s">
        <v>194</v>
      </c>
      <c r="E128" t="s">
        <v>9873</v>
      </c>
      <c r="F128" t="s">
        <v>9874</v>
      </c>
      <c r="G128" t="s">
        <v>9875</v>
      </c>
      <c r="H128" t="s">
        <v>9876</v>
      </c>
      <c r="I128" t="s">
        <v>9877</v>
      </c>
      <c r="J128" t="s">
        <v>9878</v>
      </c>
    </row>
    <row r="129" spans="1:10" x14ac:dyDescent="0.3">
      <c r="A129" t="s">
        <v>3484</v>
      </c>
      <c r="B129" t="s">
        <v>913</v>
      </c>
      <c r="C129" t="s">
        <v>9852</v>
      </c>
      <c r="D129" t="s">
        <v>111</v>
      </c>
      <c r="E129" t="s">
        <v>9853</v>
      </c>
      <c r="F129" t="s">
        <v>9854</v>
      </c>
      <c r="G129" t="s">
        <v>9855</v>
      </c>
      <c r="H129" t="s">
        <v>9856</v>
      </c>
      <c r="I129" t="s">
        <v>9857</v>
      </c>
      <c r="J129" t="s">
        <v>9858</v>
      </c>
    </row>
    <row r="130" spans="1:10" x14ac:dyDescent="0.3">
      <c r="A130" t="s">
        <v>3484</v>
      </c>
      <c r="B130" t="s">
        <v>1560</v>
      </c>
      <c r="C130" t="s">
        <v>9859</v>
      </c>
      <c r="D130" t="s">
        <v>97</v>
      </c>
      <c r="E130" t="s">
        <v>9860</v>
      </c>
      <c r="F130" t="s">
        <v>9861</v>
      </c>
      <c r="G130" t="s">
        <v>9862</v>
      </c>
      <c r="H130" t="s">
        <v>9863</v>
      </c>
      <c r="I130" t="s">
        <v>9864</v>
      </c>
      <c r="J130" t="s">
        <v>9865</v>
      </c>
    </row>
    <row r="131" spans="1:10" x14ac:dyDescent="0.3">
      <c r="A131" t="s">
        <v>3484</v>
      </c>
      <c r="B131" t="s">
        <v>1654</v>
      </c>
      <c r="C131" t="s">
        <v>9879</v>
      </c>
      <c r="D131" t="s">
        <v>194</v>
      </c>
      <c r="E131" t="s">
        <v>9880</v>
      </c>
      <c r="F131" t="s">
        <v>9881</v>
      </c>
      <c r="G131" t="s">
        <v>9882</v>
      </c>
      <c r="H131" t="s">
        <v>9883</v>
      </c>
      <c r="I131" t="s">
        <v>9884</v>
      </c>
      <c r="J131" t="s">
        <v>9885</v>
      </c>
    </row>
    <row r="132" spans="1:10" x14ac:dyDescent="0.3">
      <c r="A132" t="s">
        <v>3484</v>
      </c>
      <c r="B132" t="s">
        <v>596</v>
      </c>
      <c r="C132" t="s">
        <v>8734</v>
      </c>
      <c r="D132" t="s">
        <v>194</v>
      </c>
      <c r="E132" t="s">
        <v>9886</v>
      </c>
      <c r="F132" t="s">
        <v>9887</v>
      </c>
      <c r="G132" t="s">
        <v>9888</v>
      </c>
      <c r="H132" t="s">
        <v>9889</v>
      </c>
      <c r="I132" t="s">
        <v>9890</v>
      </c>
      <c r="J132" t="s">
        <v>9891</v>
      </c>
    </row>
    <row r="133" spans="1:10" x14ac:dyDescent="0.3">
      <c r="A133" t="s">
        <v>3484</v>
      </c>
      <c r="B133" t="s">
        <v>3635</v>
      </c>
      <c r="C133" t="s">
        <v>8736</v>
      </c>
      <c r="D133" t="s">
        <v>111</v>
      </c>
      <c r="E133" t="s">
        <v>9892</v>
      </c>
      <c r="F133" t="s">
        <v>9893</v>
      </c>
      <c r="G133" t="s">
        <v>9894</v>
      </c>
      <c r="H133" t="s">
        <v>9895</v>
      </c>
      <c r="I133" t="s">
        <v>9896</v>
      </c>
      <c r="J133" t="s">
        <v>9897</v>
      </c>
    </row>
    <row r="134" spans="1:10" x14ac:dyDescent="0.3">
      <c r="A134" t="s">
        <v>3484</v>
      </c>
      <c r="B134" t="s">
        <v>9898</v>
      </c>
      <c r="C134" t="s">
        <v>9899</v>
      </c>
      <c r="D134" t="s">
        <v>111</v>
      </c>
      <c r="E134" t="s">
        <v>9900</v>
      </c>
      <c r="F134" t="s">
        <v>9901</v>
      </c>
      <c r="G134" t="s">
        <v>9902</v>
      </c>
      <c r="H134" t="s">
        <v>9903</v>
      </c>
      <c r="I134" t="s">
        <v>9904</v>
      </c>
      <c r="J134" t="s">
        <v>9905</v>
      </c>
    </row>
    <row r="135" spans="1:10" x14ac:dyDescent="0.3">
      <c r="A135" t="s">
        <v>3484</v>
      </c>
      <c r="B135" t="s">
        <v>641</v>
      </c>
      <c r="C135" t="s">
        <v>8738</v>
      </c>
      <c r="D135" t="s">
        <v>194</v>
      </c>
      <c r="E135" t="s">
        <v>9906</v>
      </c>
      <c r="F135" t="s">
        <v>8916</v>
      </c>
      <c r="G135" t="s">
        <v>9907</v>
      </c>
      <c r="H135" t="s">
        <v>9908</v>
      </c>
      <c r="I135" t="s">
        <v>9909</v>
      </c>
      <c r="J135" t="s">
        <v>9910</v>
      </c>
    </row>
    <row r="136" spans="1:10" x14ac:dyDescent="0.3">
      <c r="A136" t="s">
        <v>3484</v>
      </c>
      <c r="B136" t="s">
        <v>2365</v>
      </c>
      <c r="C136" t="s">
        <v>8740</v>
      </c>
      <c r="D136" t="s">
        <v>111</v>
      </c>
      <c r="E136" t="s">
        <v>9911</v>
      </c>
      <c r="F136" t="s">
        <v>9912</v>
      </c>
      <c r="G136" t="s">
        <v>9913</v>
      </c>
      <c r="H136" t="s">
        <v>9914</v>
      </c>
      <c r="I136" t="s">
        <v>9915</v>
      </c>
      <c r="J136" t="s">
        <v>9916</v>
      </c>
    </row>
    <row r="137" spans="1:10" x14ac:dyDescent="0.3">
      <c r="A137" t="s">
        <v>3484</v>
      </c>
      <c r="B137" t="s">
        <v>1593</v>
      </c>
      <c r="C137" t="s">
        <v>9917</v>
      </c>
      <c r="D137" t="s">
        <v>97</v>
      </c>
      <c r="E137" t="s">
        <v>9918</v>
      </c>
      <c r="F137" t="s">
        <v>9153</v>
      </c>
      <c r="G137" t="s">
        <v>9919</v>
      </c>
      <c r="H137" t="s">
        <v>9920</v>
      </c>
      <c r="I137" t="s">
        <v>9921</v>
      </c>
      <c r="J137" t="s">
        <v>9922</v>
      </c>
    </row>
    <row r="138" spans="1:10" x14ac:dyDescent="0.3">
      <c r="A138" t="s">
        <v>3484</v>
      </c>
      <c r="B138" t="s">
        <v>129</v>
      </c>
      <c r="C138" t="s">
        <v>8743</v>
      </c>
      <c r="D138" t="s">
        <v>97</v>
      </c>
      <c r="E138" t="s">
        <v>9933</v>
      </c>
      <c r="F138" t="s">
        <v>8672</v>
      </c>
      <c r="G138" t="s">
        <v>9934</v>
      </c>
      <c r="H138" t="s">
        <v>9935</v>
      </c>
      <c r="I138" t="s">
        <v>9936</v>
      </c>
      <c r="J138" t="s">
        <v>9937</v>
      </c>
    </row>
    <row r="139" spans="1:10" x14ac:dyDescent="0.3">
      <c r="A139" t="s">
        <v>3484</v>
      </c>
      <c r="B139" t="s">
        <v>1439</v>
      </c>
      <c r="C139" t="s">
        <v>8745</v>
      </c>
      <c r="D139" t="s">
        <v>111</v>
      </c>
      <c r="E139" t="s">
        <v>9938</v>
      </c>
      <c r="F139" t="s">
        <v>8672</v>
      </c>
      <c r="G139" t="s">
        <v>9939</v>
      </c>
      <c r="H139" t="s">
        <v>9940</v>
      </c>
      <c r="I139" t="s">
        <v>9941</v>
      </c>
      <c r="J139" t="s">
        <v>9942</v>
      </c>
    </row>
    <row r="140" spans="1:10" x14ac:dyDescent="0.3">
      <c r="A140" t="s">
        <v>3484</v>
      </c>
      <c r="B140" t="s">
        <v>880</v>
      </c>
      <c r="C140" t="s">
        <v>8747</v>
      </c>
      <c r="D140" t="s">
        <v>97</v>
      </c>
      <c r="E140" t="s">
        <v>9923</v>
      </c>
      <c r="F140" t="s">
        <v>8672</v>
      </c>
      <c r="G140" t="s">
        <v>9924</v>
      </c>
      <c r="H140" t="s">
        <v>9925</v>
      </c>
      <c r="I140" t="s">
        <v>9926</v>
      </c>
      <c r="J140" t="s">
        <v>9927</v>
      </c>
    </row>
    <row r="141" spans="1:10" x14ac:dyDescent="0.3">
      <c r="A141" t="s">
        <v>3484</v>
      </c>
      <c r="B141" t="s">
        <v>6025</v>
      </c>
      <c r="C141" t="s">
        <v>8749</v>
      </c>
      <c r="D141" t="s">
        <v>97</v>
      </c>
      <c r="E141" t="s">
        <v>9928</v>
      </c>
      <c r="F141" t="s">
        <v>8672</v>
      </c>
      <c r="G141" t="s">
        <v>9929</v>
      </c>
      <c r="H141" t="s">
        <v>9930</v>
      </c>
      <c r="I141" t="s">
        <v>9931</v>
      </c>
      <c r="J141" t="s">
        <v>9932</v>
      </c>
    </row>
    <row r="142" spans="1:10" x14ac:dyDescent="0.3">
      <c r="A142" t="s">
        <v>3484</v>
      </c>
      <c r="B142" t="s">
        <v>6152</v>
      </c>
      <c r="C142" t="s">
        <v>9943</v>
      </c>
      <c r="D142" t="s">
        <v>97</v>
      </c>
      <c r="E142" t="s">
        <v>9944</v>
      </c>
      <c r="F142" t="s">
        <v>9945</v>
      </c>
      <c r="G142" t="s">
        <v>9946</v>
      </c>
      <c r="H142" t="s">
        <v>9947</v>
      </c>
      <c r="I142" t="s">
        <v>9948</v>
      </c>
      <c r="J142" t="s">
        <v>9949</v>
      </c>
    </row>
    <row r="143" spans="1:10" x14ac:dyDescent="0.3">
      <c r="A143" t="s">
        <v>3484</v>
      </c>
      <c r="B143" t="s">
        <v>7020</v>
      </c>
      <c r="C143" t="s">
        <v>9950</v>
      </c>
      <c r="D143" t="s">
        <v>194</v>
      </c>
      <c r="E143" t="s">
        <v>9951</v>
      </c>
      <c r="F143" t="s">
        <v>9952</v>
      </c>
      <c r="G143" t="s">
        <v>9953</v>
      </c>
      <c r="H143" t="s">
        <v>9954</v>
      </c>
      <c r="I143" t="s">
        <v>9955</v>
      </c>
      <c r="J143" t="s">
        <v>9956</v>
      </c>
    </row>
    <row r="144" spans="1:10" x14ac:dyDescent="0.3">
      <c r="A144" t="s">
        <v>3484</v>
      </c>
      <c r="B144" t="s">
        <v>680</v>
      </c>
      <c r="C144" t="s">
        <v>8751</v>
      </c>
      <c r="D144" t="s">
        <v>111</v>
      </c>
      <c r="E144" t="s">
        <v>9957</v>
      </c>
      <c r="F144" t="s">
        <v>9958</v>
      </c>
      <c r="G144" t="s">
        <v>9959</v>
      </c>
      <c r="H144" t="s">
        <v>9960</v>
      </c>
      <c r="I144" t="s">
        <v>9961</v>
      </c>
      <c r="J144" t="s">
        <v>9962</v>
      </c>
    </row>
    <row r="145" spans="1:10" x14ac:dyDescent="0.3">
      <c r="A145" t="s">
        <v>3484</v>
      </c>
      <c r="B145" t="s">
        <v>2601</v>
      </c>
      <c r="C145" t="s">
        <v>8762</v>
      </c>
      <c r="D145" t="s">
        <v>111</v>
      </c>
      <c r="E145" t="s">
        <v>9963</v>
      </c>
      <c r="F145" t="s">
        <v>9964</v>
      </c>
      <c r="G145" t="s">
        <v>9965</v>
      </c>
      <c r="H145" t="s">
        <v>9966</v>
      </c>
      <c r="I145" t="s">
        <v>9967</v>
      </c>
      <c r="J145" t="s">
        <v>9968</v>
      </c>
    </row>
    <row r="146" spans="1:10" x14ac:dyDescent="0.3">
      <c r="A146" t="s">
        <v>3484</v>
      </c>
      <c r="B146" t="s">
        <v>503</v>
      </c>
      <c r="C146" t="s">
        <v>9969</v>
      </c>
      <c r="D146" t="s">
        <v>97</v>
      </c>
      <c r="E146" t="s">
        <v>9970</v>
      </c>
      <c r="F146" t="s">
        <v>8952</v>
      </c>
      <c r="G146" t="s">
        <v>9971</v>
      </c>
      <c r="H146" t="s">
        <v>9972</v>
      </c>
      <c r="I146" t="s">
        <v>9973</v>
      </c>
      <c r="J146" t="s">
        <v>9974</v>
      </c>
    </row>
    <row r="147" spans="1:10" x14ac:dyDescent="0.3">
      <c r="A147" t="s">
        <v>3484</v>
      </c>
      <c r="B147" t="s">
        <v>6052</v>
      </c>
      <c r="C147" t="s">
        <v>9132</v>
      </c>
      <c r="D147" t="s">
        <v>97</v>
      </c>
      <c r="E147" t="s">
        <v>10012</v>
      </c>
      <c r="F147" t="s">
        <v>10013</v>
      </c>
      <c r="G147" t="s">
        <v>10014</v>
      </c>
      <c r="H147" t="s">
        <v>10015</v>
      </c>
      <c r="I147" t="s">
        <v>10016</v>
      </c>
      <c r="J147" t="s">
        <v>10017</v>
      </c>
    </row>
    <row r="148" spans="1:10" x14ac:dyDescent="0.3">
      <c r="A148" t="s">
        <v>3484</v>
      </c>
      <c r="B148" t="s">
        <v>1383</v>
      </c>
      <c r="C148" t="s">
        <v>8754</v>
      </c>
      <c r="D148" t="s">
        <v>111</v>
      </c>
      <c r="E148" t="s">
        <v>10006</v>
      </c>
      <c r="F148" t="s">
        <v>10007</v>
      </c>
      <c r="G148" t="s">
        <v>10008</v>
      </c>
      <c r="H148" t="s">
        <v>10009</v>
      </c>
      <c r="I148" t="s">
        <v>10010</v>
      </c>
      <c r="J148" t="s">
        <v>10011</v>
      </c>
    </row>
    <row r="149" spans="1:10" x14ac:dyDescent="0.3">
      <c r="A149" t="s">
        <v>3484</v>
      </c>
      <c r="B149" t="s">
        <v>7088</v>
      </c>
      <c r="C149" t="s">
        <v>10018</v>
      </c>
      <c r="D149" t="s">
        <v>194</v>
      </c>
      <c r="E149" t="s">
        <v>10019</v>
      </c>
      <c r="F149" t="s">
        <v>10020</v>
      </c>
      <c r="G149" t="s">
        <v>10021</v>
      </c>
      <c r="H149" t="s">
        <v>10022</v>
      </c>
      <c r="I149" t="s">
        <v>10023</v>
      </c>
      <c r="J149" t="s">
        <v>10024</v>
      </c>
    </row>
    <row r="150" spans="1:10" x14ac:dyDescent="0.3">
      <c r="A150" t="s">
        <v>3484</v>
      </c>
      <c r="B150" t="s">
        <v>2373</v>
      </c>
      <c r="C150" t="s">
        <v>10025</v>
      </c>
      <c r="D150" t="s">
        <v>97</v>
      </c>
      <c r="E150" t="s">
        <v>10026</v>
      </c>
      <c r="F150" t="s">
        <v>10027</v>
      </c>
      <c r="G150" t="s">
        <v>10028</v>
      </c>
      <c r="H150" t="s">
        <v>10029</v>
      </c>
      <c r="I150" t="s">
        <v>10030</v>
      </c>
      <c r="J150" t="s">
        <v>10031</v>
      </c>
    </row>
    <row r="151" spans="1:10" x14ac:dyDescent="0.3">
      <c r="A151" t="s">
        <v>3484</v>
      </c>
      <c r="B151" t="s">
        <v>3189</v>
      </c>
      <c r="C151" t="s">
        <v>10032</v>
      </c>
      <c r="D151" t="s">
        <v>194</v>
      </c>
      <c r="E151" t="s">
        <v>10033</v>
      </c>
      <c r="F151" t="s">
        <v>10034</v>
      </c>
      <c r="G151" t="s">
        <v>10035</v>
      </c>
      <c r="H151" t="s">
        <v>10036</v>
      </c>
      <c r="I151" t="s">
        <v>10037</v>
      </c>
      <c r="J151" t="s">
        <v>10038</v>
      </c>
    </row>
    <row r="152" spans="1:10" x14ac:dyDescent="0.3">
      <c r="A152" t="s">
        <v>3484</v>
      </c>
      <c r="B152" t="s">
        <v>6008</v>
      </c>
      <c r="C152" t="s">
        <v>8766</v>
      </c>
      <c r="D152" t="s">
        <v>194</v>
      </c>
      <c r="E152" t="s">
        <v>10039</v>
      </c>
      <c r="F152" t="s">
        <v>8941</v>
      </c>
      <c r="G152" t="s">
        <v>10040</v>
      </c>
      <c r="H152" t="s">
        <v>10041</v>
      </c>
      <c r="I152" t="s">
        <v>10042</v>
      </c>
      <c r="J152" t="s">
        <v>10043</v>
      </c>
    </row>
    <row r="153" spans="1:10" x14ac:dyDescent="0.3">
      <c r="A153" t="s">
        <v>3484</v>
      </c>
      <c r="B153" t="s">
        <v>746</v>
      </c>
      <c r="C153" t="s">
        <v>9299</v>
      </c>
      <c r="D153" t="s">
        <v>194</v>
      </c>
      <c r="E153" t="s">
        <v>10044</v>
      </c>
      <c r="F153" t="s">
        <v>8672</v>
      </c>
      <c r="G153" t="s">
        <v>10045</v>
      </c>
      <c r="H153" t="s">
        <v>10046</v>
      </c>
      <c r="I153" t="s">
        <v>10047</v>
      </c>
      <c r="J153" t="s">
        <v>9718</v>
      </c>
    </row>
    <row r="154" spans="1:10" x14ac:dyDescent="0.3">
      <c r="A154" t="s">
        <v>3484</v>
      </c>
      <c r="B154" t="s">
        <v>3173</v>
      </c>
      <c r="C154" t="s">
        <v>8769</v>
      </c>
      <c r="D154" t="s">
        <v>97</v>
      </c>
      <c r="E154" t="s">
        <v>10048</v>
      </c>
      <c r="F154" t="s">
        <v>10049</v>
      </c>
      <c r="G154" t="s">
        <v>10050</v>
      </c>
      <c r="H154" t="s">
        <v>10051</v>
      </c>
      <c r="I154" t="s">
        <v>10052</v>
      </c>
      <c r="J154" t="s">
        <v>10053</v>
      </c>
    </row>
    <row r="155" spans="1:10" x14ac:dyDescent="0.3">
      <c r="A155" t="s">
        <v>3484</v>
      </c>
      <c r="B155" t="s">
        <v>5616</v>
      </c>
      <c r="C155" t="s">
        <v>10054</v>
      </c>
      <c r="D155" t="s">
        <v>97</v>
      </c>
      <c r="E155" t="s">
        <v>10055</v>
      </c>
      <c r="F155" t="s">
        <v>8672</v>
      </c>
      <c r="G155" t="s">
        <v>10056</v>
      </c>
      <c r="H155" t="s">
        <v>10057</v>
      </c>
      <c r="I155" t="s">
        <v>10058</v>
      </c>
      <c r="J155" t="s">
        <v>10059</v>
      </c>
    </row>
    <row r="156" spans="1:10" x14ac:dyDescent="0.3">
      <c r="A156" t="s">
        <v>3484</v>
      </c>
      <c r="B156" t="s">
        <v>3977</v>
      </c>
      <c r="C156" t="s">
        <v>10060</v>
      </c>
      <c r="D156" t="s">
        <v>111</v>
      </c>
      <c r="E156" t="s">
        <v>10061</v>
      </c>
      <c r="F156" t="s">
        <v>9079</v>
      </c>
      <c r="G156" t="s">
        <v>10062</v>
      </c>
      <c r="H156" t="s">
        <v>10063</v>
      </c>
      <c r="I156" t="s">
        <v>10064</v>
      </c>
      <c r="J156" t="s">
        <v>10065</v>
      </c>
    </row>
    <row r="157" spans="1:10" x14ac:dyDescent="0.3">
      <c r="A157" t="s">
        <v>3484</v>
      </c>
      <c r="B157" t="s">
        <v>5512</v>
      </c>
      <c r="C157" t="s">
        <v>10066</v>
      </c>
      <c r="D157" t="s">
        <v>97</v>
      </c>
      <c r="E157" t="s">
        <v>10067</v>
      </c>
      <c r="F157" t="s">
        <v>8707</v>
      </c>
      <c r="G157" t="s">
        <v>10068</v>
      </c>
      <c r="H157" t="s">
        <v>10069</v>
      </c>
      <c r="I157" t="s">
        <v>10070</v>
      </c>
      <c r="J157" t="s">
        <v>10071</v>
      </c>
    </row>
    <row r="158" spans="1:10" x14ac:dyDescent="0.3">
      <c r="A158" t="s">
        <v>3484</v>
      </c>
      <c r="B158" t="s">
        <v>6577</v>
      </c>
      <c r="C158" t="s">
        <v>8774</v>
      </c>
      <c r="D158" t="s">
        <v>194</v>
      </c>
      <c r="E158" t="s">
        <v>10072</v>
      </c>
      <c r="F158" t="s">
        <v>9447</v>
      </c>
      <c r="G158" t="s">
        <v>10073</v>
      </c>
      <c r="H158" t="s">
        <v>10074</v>
      </c>
      <c r="I158" t="s">
        <v>10075</v>
      </c>
      <c r="J158" t="s">
        <v>10076</v>
      </c>
    </row>
    <row r="159" spans="1:10" x14ac:dyDescent="0.3">
      <c r="A159" t="s">
        <v>3484</v>
      </c>
      <c r="B159" t="s">
        <v>10077</v>
      </c>
      <c r="C159" t="s">
        <v>10078</v>
      </c>
      <c r="D159" t="s">
        <v>194</v>
      </c>
      <c r="E159" t="s">
        <v>10079</v>
      </c>
      <c r="F159" t="s">
        <v>10080</v>
      </c>
      <c r="G159" t="s">
        <v>10081</v>
      </c>
      <c r="H159" t="s">
        <v>10082</v>
      </c>
      <c r="I159" t="s">
        <v>10083</v>
      </c>
      <c r="J159" t="s">
        <v>10084</v>
      </c>
    </row>
    <row r="160" spans="1:10" x14ac:dyDescent="0.3">
      <c r="A160" t="s">
        <v>3484</v>
      </c>
      <c r="B160" t="s">
        <v>846</v>
      </c>
      <c r="C160" t="s">
        <v>10085</v>
      </c>
      <c r="D160" t="s">
        <v>97</v>
      </c>
      <c r="E160" t="s">
        <v>10086</v>
      </c>
      <c r="F160" t="s">
        <v>9617</v>
      </c>
      <c r="G160" t="s">
        <v>10087</v>
      </c>
      <c r="H160" t="s">
        <v>10088</v>
      </c>
      <c r="I160" t="s">
        <v>10089</v>
      </c>
      <c r="J160" t="s">
        <v>10090</v>
      </c>
    </row>
    <row r="161" spans="1:10" x14ac:dyDescent="0.3">
      <c r="A161" t="s">
        <v>3484</v>
      </c>
      <c r="B161" t="s">
        <v>2544</v>
      </c>
      <c r="C161" t="s">
        <v>10091</v>
      </c>
      <c r="D161" t="s">
        <v>97</v>
      </c>
      <c r="E161" t="s">
        <v>10092</v>
      </c>
      <c r="F161" t="s">
        <v>10093</v>
      </c>
      <c r="G161" t="s">
        <v>10094</v>
      </c>
      <c r="H161" t="s">
        <v>10095</v>
      </c>
      <c r="I161" t="s">
        <v>10096</v>
      </c>
      <c r="J161" t="s">
        <v>10097</v>
      </c>
    </row>
    <row r="162" spans="1:10" x14ac:dyDescent="0.3">
      <c r="A162" t="s">
        <v>3484</v>
      </c>
      <c r="B162" t="s">
        <v>445</v>
      </c>
      <c r="C162" t="s">
        <v>10098</v>
      </c>
      <c r="D162" t="s">
        <v>111</v>
      </c>
      <c r="E162" t="s">
        <v>10099</v>
      </c>
      <c r="F162" t="s">
        <v>10100</v>
      </c>
      <c r="G162" t="s">
        <v>10101</v>
      </c>
      <c r="H162" t="s">
        <v>10102</v>
      </c>
      <c r="I162" t="s">
        <v>10103</v>
      </c>
      <c r="J162" t="s">
        <v>10104</v>
      </c>
    </row>
    <row r="163" spans="1:10" x14ac:dyDescent="0.3">
      <c r="A163" t="s">
        <v>3484</v>
      </c>
      <c r="B163" t="s">
        <v>869</v>
      </c>
      <c r="C163" t="s">
        <v>10105</v>
      </c>
      <c r="D163" t="s">
        <v>97</v>
      </c>
      <c r="E163" t="s">
        <v>10106</v>
      </c>
      <c r="F163" t="s">
        <v>10107</v>
      </c>
      <c r="G163" t="s">
        <v>10108</v>
      </c>
      <c r="H163" t="s">
        <v>10109</v>
      </c>
      <c r="I163" t="s">
        <v>10110</v>
      </c>
      <c r="J163" t="s">
        <v>10111</v>
      </c>
    </row>
    <row r="164" spans="1:10" x14ac:dyDescent="0.3">
      <c r="A164" t="s">
        <v>3484</v>
      </c>
      <c r="B164" t="s">
        <v>6802</v>
      </c>
      <c r="C164" t="s">
        <v>10112</v>
      </c>
      <c r="D164" t="s">
        <v>194</v>
      </c>
      <c r="E164" t="s">
        <v>10113</v>
      </c>
      <c r="F164" t="s">
        <v>10114</v>
      </c>
      <c r="G164" t="s">
        <v>10115</v>
      </c>
      <c r="H164" t="s">
        <v>10116</v>
      </c>
      <c r="I164" t="s">
        <v>10117</v>
      </c>
      <c r="J164" t="s">
        <v>10118</v>
      </c>
    </row>
    <row r="165" spans="1:10" x14ac:dyDescent="0.3">
      <c r="A165" t="s">
        <v>3484</v>
      </c>
      <c r="B165" t="s">
        <v>1549</v>
      </c>
      <c r="C165" t="s">
        <v>10119</v>
      </c>
      <c r="D165" t="s">
        <v>97</v>
      </c>
      <c r="E165" t="s">
        <v>10120</v>
      </c>
      <c r="F165" t="s">
        <v>10121</v>
      </c>
      <c r="G165" t="s">
        <v>10122</v>
      </c>
      <c r="H165" t="s">
        <v>10123</v>
      </c>
      <c r="I165" t="s">
        <v>10124</v>
      </c>
      <c r="J165" t="s">
        <v>10125</v>
      </c>
    </row>
    <row r="166" spans="1:10" x14ac:dyDescent="0.3">
      <c r="A166" t="s">
        <v>3484</v>
      </c>
      <c r="B166" t="s">
        <v>6713</v>
      </c>
      <c r="C166" t="s">
        <v>10126</v>
      </c>
      <c r="D166" t="s">
        <v>194</v>
      </c>
      <c r="E166" t="s">
        <v>10127</v>
      </c>
      <c r="F166" t="s">
        <v>10128</v>
      </c>
      <c r="G166" t="s">
        <v>10129</v>
      </c>
      <c r="H166" t="s">
        <v>10130</v>
      </c>
      <c r="I166" t="s">
        <v>10131</v>
      </c>
      <c r="J166" t="s">
        <v>10132</v>
      </c>
    </row>
    <row r="167" spans="1:10" x14ac:dyDescent="0.3">
      <c r="A167" t="s">
        <v>3484</v>
      </c>
      <c r="B167" t="s">
        <v>1763</v>
      </c>
      <c r="C167" t="s">
        <v>10133</v>
      </c>
      <c r="D167" t="s">
        <v>111</v>
      </c>
      <c r="E167" t="s">
        <v>10134</v>
      </c>
      <c r="F167" t="s">
        <v>10135</v>
      </c>
      <c r="G167" t="s">
        <v>10136</v>
      </c>
      <c r="H167" t="s">
        <v>10137</v>
      </c>
      <c r="I167" t="s">
        <v>10138</v>
      </c>
      <c r="J167" t="s">
        <v>10139</v>
      </c>
    </row>
    <row r="168" spans="1:10" x14ac:dyDescent="0.3">
      <c r="A168" t="s">
        <v>3484</v>
      </c>
      <c r="B168" t="s">
        <v>1537</v>
      </c>
      <c r="C168" t="s">
        <v>10140</v>
      </c>
      <c r="D168" t="s">
        <v>97</v>
      </c>
      <c r="E168" t="s">
        <v>10141</v>
      </c>
      <c r="F168" t="s">
        <v>10142</v>
      </c>
      <c r="G168" t="s">
        <v>10143</v>
      </c>
      <c r="H168" t="s">
        <v>10144</v>
      </c>
      <c r="I168" t="s">
        <v>10145</v>
      </c>
      <c r="J168" t="s">
        <v>10146</v>
      </c>
    </row>
    <row r="169" spans="1:10" x14ac:dyDescent="0.3">
      <c r="A169" t="s">
        <v>3484</v>
      </c>
      <c r="B169" t="s">
        <v>924</v>
      </c>
      <c r="C169" t="s">
        <v>10147</v>
      </c>
      <c r="D169" t="s">
        <v>194</v>
      </c>
      <c r="E169" t="s">
        <v>10148</v>
      </c>
      <c r="F169" t="s">
        <v>10149</v>
      </c>
      <c r="G169" t="s">
        <v>10150</v>
      </c>
      <c r="H169" t="s">
        <v>10151</v>
      </c>
      <c r="I169" t="s">
        <v>10152</v>
      </c>
      <c r="J169" t="s">
        <v>10153</v>
      </c>
    </row>
    <row r="170" spans="1:10" x14ac:dyDescent="0.3">
      <c r="A170" t="s">
        <v>3484</v>
      </c>
      <c r="B170" t="s">
        <v>2564</v>
      </c>
      <c r="C170" t="s">
        <v>10154</v>
      </c>
      <c r="D170" t="s">
        <v>97</v>
      </c>
      <c r="E170" t="s">
        <v>10155</v>
      </c>
      <c r="F170" t="s">
        <v>8672</v>
      </c>
      <c r="G170" t="s">
        <v>10156</v>
      </c>
      <c r="H170" t="s">
        <v>10157</v>
      </c>
      <c r="I170" t="s">
        <v>10158</v>
      </c>
      <c r="J170" t="s">
        <v>10159</v>
      </c>
    </row>
    <row r="171" spans="1:10" x14ac:dyDescent="0.3">
      <c r="A171" t="s">
        <v>3484</v>
      </c>
      <c r="B171" t="s">
        <v>6745</v>
      </c>
      <c r="C171" t="s">
        <v>10160</v>
      </c>
      <c r="D171" t="s">
        <v>194</v>
      </c>
      <c r="E171" t="s">
        <v>10161</v>
      </c>
      <c r="F171" t="s">
        <v>8672</v>
      </c>
      <c r="G171" t="s">
        <v>10162</v>
      </c>
      <c r="H171" t="s">
        <v>10163</v>
      </c>
      <c r="I171" t="s">
        <v>10164</v>
      </c>
      <c r="J171" t="s">
        <v>10165</v>
      </c>
    </row>
    <row r="172" spans="1:10" x14ac:dyDescent="0.3">
      <c r="A172" t="s">
        <v>3484</v>
      </c>
      <c r="B172" t="s">
        <v>6549</v>
      </c>
      <c r="C172" t="s">
        <v>8798</v>
      </c>
      <c r="D172" t="s">
        <v>97</v>
      </c>
      <c r="E172" t="s">
        <v>10166</v>
      </c>
      <c r="F172" t="s">
        <v>10167</v>
      </c>
      <c r="G172" t="s">
        <v>10168</v>
      </c>
      <c r="H172" t="s">
        <v>10169</v>
      </c>
      <c r="I172" t="s">
        <v>10170</v>
      </c>
      <c r="J172" t="s">
        <v>10171</v>
      </c>
    </row>
    <row r="173" spans="1:10" x14ac:dyDescent="0.3">
      <c r="A173" t="s">
        <v>3484</v>
      </c>
      <c r="B173" t="s">
        <v>10172</v>
      </c>
      <c r="C173" t="s">
        <v>10173</v>
      </c>
      <c r="D173" t="s">
        <v>123</v>
      </c>
      <c r="E173" t="s">
        <v>10174</v>
      </c>
      <c r="F173" t="s">
        <v>10175</v>
      </c>
      <c r="G173" t="s">
        <v>10176</v>
      </c>
      <c r="H173" t="s">
        <v>10177</v>
      </c>
      <c r="I173" t="s">
        <v>10178</v>
      </c>
      <c r="J173" t="s">
        <v>10179</v>
      </c>
    </row>
    <row r="174" spans="1:10" x14ac:dyDescent="0.3">
      <c r="A174" t="s">
        <v>3484</v>
      </c>
      <c r="B174" t="s">
        <v>10180</v>
      </c>
      <c r="C174" t="s">
        <v>10181</v>
      </c>
      <c r="D174" t="s">
        <v>111</v>
      </c>
      <c r="E174" t="s">
        <v>10182</v>
      </c>
      <c r="F174" t="s">
        <v>10183</v>
      </c>
      <c r="G174" t="s">
        <v>10184</v>
      </c>
      <c r="H174" t="s">
        <v>10185</v>
      </c>
      <c r="I174" t="s">
        <v>10186</v>
      </c>
      <c r="J174" t="s">
        <v>10187</v>
      </c>
    </row>
    <row r="175" spans="1:10" x14ac:dyDescent="0.3">
      <c r="A175" t="s">
        <v>3484</v>
      </c>
      <c r="B175" t="s">
        <v>3936</v>
      </c>
      <c r="C175" t="s">
        <v>8802</v>
      </c>
      <c r="D175" t="s">
        <v>123</v>
      </c>
      <c r="E175" t="s">
        <v>10188</v>
      </c>
      <c r="F175" t="s">
        <v>9144</v>
      </c>
      <c r="G175" t="s">
        <v>10189</v>
      </c>
      <c r="H175" t="s">
        <v>10190</v>
      </c>
      <c r="I175" t="s">
        <v>10191</v>
      </c>
      <c r="J175" t="s">
        <v>10192</v>
      </c>
    </row>
    <row r="176" spans="1:10" x14ac:dyDescent="0.3">
      <c r="A176" t="s">
        <v>3484</v>
      </c>
      <c r="B176" t="s">
        <v>2776</v>
      </c>
      <c r="C176" t="s">
        <v>8803</v>
      </c>
      <c r="D176" t="s">
        <v>97</v>
      </c>
      <c r="E176" t="s">
        <v>10193</v>
      </c>
      <c r="F176" t="s">
        <v>10194</v>
      </c>
      <c r="G176" t="s">
        <v>10195</v>
      </c>
      <c r="H176" t="s">
        <v>10196</v>
      </c>
      <c r="I176" t="s">
        <v>10197</v>
      </c>
      <c r="J176" t="s">
        <v>10198</v>
      </c>
    </row>
    <row r="177" spans="1:10" x14ac:dyDescent="0.3">
      <c r="A177" t="s">
        <v>3484</v>
      </c>
      <c r="B177" t="s">
        <v>4544</v>
      </c>
      <c r="C177" t="s">
        <v>8790</v>
      </c>
      <c r="D177" t="s">
        <v>97</v>
      </c>
      <c r="E177" t="s">
        <v>10199</v>
      </c>
      <c r="F177" t="s">
        <v>9272</v>
      </c>
      <c r="G177" t="s">
        <v>10200</v>
      </c>
      <c r="H177" t="s">
        <v>10201</v>
      </c>
      <c r="I177" t="s">
        <v>10202</v>
      </c>
      <c r="J177" t="s">
        <v>10203</v>
      </c>
    </row>
    <row r="178" spans="1:10" x14ac:dyDescent="0.3">
      <c r="A178" t="s">
        <v>3484</v>
      </c>
      <c r="B178" t="s">
        <v>2384</v>
      </c>
      <c r="C178" t="s">
        <v>8792</v>
      </c>
      <c r="D178" t="s">
        <v>111</v>
      </c>
      <c r="E178" t="s">
        <v>10204</v>
      </c>
      <c r="F178" t="s">
        <v>10205</v>
      </c>
      <c r="G178" t="s">
        <v>10206</v>
      </c>
      <c r="H178" t="s">
        <v>10207</v>
      </c>
      <c r="I178" t="s">
        <v>10208</v>
      </c>
      <c r="J178" t="s">
        <v>10209</v>
      </c>
    </row>
    <row r="179" spans="1:10" x14ac:dyDescent="0.3">
      <c r="A179" t="s">
        <v>3484</v>
      </c>
      <c r="B179" t="s">
        <v>3839</v>
      </c>
      <c r="C179" t="s">
        <v>8794</v>
      </c>
      <c r="D179" t="s">
        <v>111</v>
      </c>
      <c r="E179" t="s">
        <v>10210</v>
      </c>
      <c r="F179" t="s">
        <v>10211</v>
      </c>
      <c r="G179" t="s">
        <v>10212</v>
      </c>
      <c r="H179" t="s">
        <v>10213</v>
      </c>
      <c r="I179" t="s">
        <v>10214</v>
      </c>
      <c r="J179" t="s">
        <v>10215</v>
      </c>
    </row>
    <row r="180" spans="1:10" x14ac:dyDescent="0.3">
      <c r="A180" t="s">
        <v>3484</v>
      </c>
      <c r="B180" t="s">
        <v>6114</v>
      </c>
      <c r="C180" t="s">
        <v>10221</v>
      </c>
      <c r="D180" t="s">
        <v>97</v>
      </c>
      <c r="E180" t="s">
        <v>10222</v>
      </c>
      <c r="F180" t="s">
        <v>10223</v>
      </c>
      <c r="G180" t="s">
        <v>10224</v>
      </c>
      <c r="H180" t="s">
        <v>10225</v>
      </c>
      <c r="I180" t="s">
        <v>10226</v>
      </c>
      <c r="J180" t="s">
        <v>10227</v>
      </c>
    </row>
    <row r="181" spans="1:10" x14ac:dyDescent="0.3">
      <c r="A181" t="s">
        <v>3484</v>
      </c>
      <c r="B181" t="s">
        <v>4882</v>
      </c>
      <c r="C181" t="s">
        <v>8796</v>
      </c>
      <c r="D181" t="s">
        <v>97</v>
      </c>
      <c r="E181" t="s">
        <v>10216</v>
      </c>
      <c r="F181" t="s">
        <v>10217</v>
      </c>
      <c r="G181" t="s">
        <v>10218</v>
      </c>
      <c r="H181" t="s">
        <v>9313</v>
      </c>
      <c r="I181" t="s">
        <v>10219</v>
      </c>
      <c r="J181" t="s">
        <v>10220</v>
      </c>
    </row>
    <row r="182" spans="1:10" x14ac:dyDescent="0.3">
      <c r="A182" t="s">
        <v>3484</v>
      </c>
      <c r="B182" t="s">
        <v>979</v>
      </c>
      <c r="C182" t="s">
        <v>8805</v>
      </c>
      <c r="D182" t="s">
        <v>111</v>
      </c>
      <c r="E182" t="s">
        <v>10228</v>
      </c>
      <c r="F182" t="s">
        <v>10167</v>
      </c>
      <c r="G182" t="s">
        <v>10229</v>
      </c>
      <c r="H182" t="s">
        <v>10230</v>
      </c>
      <c r="I182" t="s">
        <v>10231</v>
      </c>
      <c r="J182" t="s">
        <v>10232</v>
      </c>
    </row>
    <row r="183" spans="1:10" x14ac:dyDescent="0.3">
      <c r="A183" t="s">
        <v>3484</v>
      </c>
      <c r="B183" t="s">
        <v>669</v>
      </c>
      <c r="C183" t="s">
        <v>10233</v>
      </c>
      <c r="D183" t="s">
        <v>97</v>
      </c>
      <c r="E183" t="s">
        <v>10234</v>
      </c>
      <c r="F183" t="s">
        <v>10235</v>
      </c>
      <c r="G183" t="s">
        <v>10236</v>
      </c>
      <c r="H183" t="s">
        <v>10237</v>
      </c>
      <c r="I183" t="s">
        <v>10238</v>
      </c>
      <c r="J183" t="s">
        <v>10239</v>
      </c>
    </row>
    <row r="184" spans="1:10" x14ac:dyDescent="0.3">
      <c r="A184" t="s">
        <v>3484</v>
      </c>
      <c r="B184" t="s">
        <v>6568</v>
      </c>
      <c r="C184" t="s">
        <v>8808</v>
      </c>
      <c r="D184" t="s">
        <v>97</v>
      </c>
      <c r="E184" t="s">
        <v>10246</v>
      </c>
      <c r="F184" t="s">
        <v>10247</v>
      </c>
      <c r="G184" t="s">
        <v>10248</v>
      </c>
      <c r="H184" t="s">
        <v>10249</v>
      </c>
      <c r="I184" t="s">
        <v>10250</v>
      </c>
      <c r="J184" t="s">
        <v>10251</v>
      </c>
    </row>
    <row r="185" spans="1:10" x14ac:dyDescent="0.3">
      <c r="A185" t="s">
        <v>3484</v>
      </c>
      <c r="B185" t="s">
        <v>3858</v>
      </c>
      <c r="C185" t="s">
        <v>8810</v>
      </c>
      <c r="D185" t="s">
        <v>111</v>
      </c>
      <c r="E185" t="s">
        <v>10240</v>
      </c>
      <c r="F185" t="s">
        <v>10241</v>
      </c>
      <c r="G185" t="s">
        <v>10242</v>
      </c>
      <c r="H185" t="s">
        <v>10243</v>
      </c>
      <c r="I185" t="s">
        <v>10244</v>
      </c>
      <c r="J185" t="s">
        <v>10245</v>
      </c>
    </row>
    <row r="186" spans="1:10" x14ac:dyDescent="0.3">
      <c r="A186" t="s">
        <v>3484</v>
      </c>
      <c r="B186" t="s">
        <v>277</v>
      </c>
      <c r="C186" t="s">
        <v>8812</v>
      </c>
      <c r="D186" t="s">
        <v>97</v>
      </c>
      <c r="E186" t="s">
        <v>10252</v>
      </c>
      <c r="F186" t="s">
        <v>10253</v>
      </c>
      <c r="G186" t="s">
        <v>10254</v>
      </c>
      <c r="H186" t="s">
        <v>10255</v>
      </c>
      <c r="I186" t="s">
        <v>10256</v>
      </c>
      <c r="J186" t="s">
        <v>10257</v>
      </c>
    </row>
    <row r="187" spans="1:10" x14ac:dyDescent="0.3">
      <c r="A187" t="s">
        <v>3484</v>
      </c>
      <c r="B187" t="s">
        <v>1914</v>
      </c>
      <c r="C187" t="s">
        <v>10258</v>
      </c>
      <c r="D187" t="s">
        <v>111</v>
      </c>
      <c r="E187" t="s">
        <v>10259</v>
      </c>
      <c r="F187" t="s">
        <v>10260</v>
      </c>
      <c r="G187" t="s">
        <v>10261</v>
      </c>
      <c r="H187" t="s">
        <v>10262</v>
      </c>
      <c r="I187" t="s">
        <v>10263</v>
      </c>
      <c r="J187" t="s">
        <v>10264</v>
      </c>
    </row>
    <row r="188" spans="1:10" x14ac:dyDescent="0.3">
      <c r="A188" t="s">
        <v>3484</v>
      </c>
      <c r="B188" t="s">
        <v>10265</v>
      </c>
      <c r="C188" t="s">
        <v>10266</v>
      </c>
      <c r="D188" t="s">
        <v>97</v>
      </c>
      <c r="E188" t="s">
        <v>10267</v>
      </c>
      <c r="F188" t="s">
        <v>10268</v>
      </c>
      <c r="G188" t="s">
        <v>10269</v>
      </c>
      <c r="H188" t="s">
        <v>10270</v>
      </c>
      <c r="I188" t="s">
        <v>10271</v>
      </c>
      <c r="J188" t="s">
        <v>10272</v>
      </c>
    </row>
    <row r="189" spans="1:10" x14ac:dyDescent="0.3">
      <c r="A189" t="s">
        <v>3484</v>
      </c>
      <c r="B189" t="s">
        <v>10273</v>
      </c>
      <c r="C189" t="s">
        <v>10274</v>
      </c>
      <c r="D189" t="s">
        <v>111</v>
      </c>
      <c r="E189" t="s">
        <v>10275</v>
      </c>
      <c r="F189" t="s">
        <v>10276</v>
      </c>
      <c r="G189" t="s">
        <v>10277</v>
      </c>
      <c r="H189" t="s">
        <v>10278</v>
      </c>
      <c r="I189" t="s">
        <v>10279</v>
      </c>
      <c r="J189" t="s">
        <v>10280</v>
      </c>
    </row>
    <row r="190" spans="1:10" x14ac:dyDescent="0.3">
      <c r="A190" t="s">
        <v>3484</v>
      </c>
      <c r="B190" t="s">
        <v>4664</v>
      </c>
      <c r="C190" t="s">
        <v>10281</v>
      </c>
      <c r="D190" t="s">
        <v>111</v>
      </c>
      <c r="E190" t="s">
        <v>10282</v>
      </c>
      <c r="F190" t="s">
        <v>10283</v>
      </c>
      <c r="G190" t="s">
        <v>10284</v>
      </c>
      <c r="H190" t="s">
        <v>10285</v>
      </c>
      <c r="I190" t="s">
        <v>10286</v>
      </c>
      <c r="J190" t="s">
        <v>10287</v>
      </c>
    </row>
    <row r="191" spans="1:10" x14ac:dyDescent="0.3">
      <c r="A191" t="s">
        <v>3484</v>
      </c>
      <c r="B191" t="s">
        <v>4116</v>
      </c>
      <c r="C191" t="s">
        <v>8818</v>
      </c>
      <c r="D191" t="s">
        <v>111</v>
      </c>
      <c r="E191" t="s">
        <v>10288</v>
      </c>
      <c r="F191" t="s">
        <v>8758</v>
      </c>
      <c r="G191" t="s">
        <v>10289</v>
      </c>
      <c r="H191" t="s">
        <v>10290</v>
      </c>
      <c r="I191" t="s">
        <v>10291</v>
      </c>
      <c r="J191" t="s">
        <v>10292</v>
      </c>
    </row>
    <row r="192" spans="1:10" x14ac:dyDescent="0.3">
      <c r="A192" t="s">
        <v>3484</v>
      </c>
      <c r="B192" t="s">
        <v>10293</v>
      </c>
      <c r="C192" t="s">
        <v>8835</v>
      </c>
      <c r="D192" t="s">
        <v>123</v>
      </c>
      <c r="E192" t="s">
        <v>10294</v>
      </c>
      <c r="F192" t="s">
        <v>10295</v>
      </c>
      <c r="G192" t="s">
        <v>10296</v>
      </c>
      <c r="H192" t="s">
        <v>10297</v>
      </c>
      <c r="I192" t="s">
        <v>10298</v>
      </c>
      <c r="J192" t="s">
        <v>10299</v>
      </c>
    </row>
    <row r="193" spans="1:10" x14ac:dyDescent="0.3">
      <c r="A193" t="s">
        <v>3484</v>
      </c>
      <c r="B193" t="s">
        <v>1643</v>
      </c>
      <c r="C193" t="s">
        <v>8837</v>
      </c>
      <c r="D193" t="s">
        <v>97</v>
      </c>
      <c r="E193" t="s">
        <v>10300</v>
      </c>
      <c r="F193" t="s">
        <v>10301</v>
      </c>
      <c r="G193" t="s">
        <v>10302</v>
      </c>
      <c r="H193" t="s">
        <v>10303</v>
      </c>
      <c r="I193" t="s">
        <v>10304</v>
      </c>
      <c r="J193" t="s">
        <v>10305</v>
      </c>
    </row>
    <row r="194" spans="1:10" x14ac:dyDescent="0.3">
      <c r="A194" t="s">
        <v>3484</v>
      </c>
      <c r="B194" t="s">
        <v>1080</v>
      </c>
      <c r="C194" t="s">
        <v>10306</v>
      </c>
      <c r="D194" t="s">
        <v>194</v>
      </c>
      <c r="E194" t="s">
        <v>10307</v>
      </c>
      <c r="F194" t="s">
        <v>9643</v>
      </c>
      <c r="G194" t="s">
        <v>10308</v>
      </c>
      <c r="H194" t="s">
        <v>10309</v>
      </c>
      <c r="I194" t="s">
        <v>10310</v>
      </c>
      <c r="J194" t="s">
        <v>10311</v>
      </c>
    </row>
    <row r="195" spans="1:10" x14ac:dyDescent="0.3">
      <c r="A195" t="s">
        <v>3484</v>
      </c>
      <c r="B195" t="s">
        <v>1069</v>
      </c>
      <c r="C195" t="s">
        <v>8839</v>
      </c>
      <c r="D195" t="s">
        <v>194</v>
      </c>
      <c r="E195" t="s">
        <v>10312</v>
      </c>
      <c r="F195" t="s">
        <v>10313</v>
      </c>
      <c r="G195" t="s">
        <v>10314</v>
      </c>
      <c r="H195" t="s">
        <v>10315</v>
      </c>
      <c r="I195" t="s">
        <v>10316</v>
      </c>
      <c r="J195" t="s">
        <v>10317</v>
      </c>
    </row>
    <row r="196" spans="1:10" x14ac:dyDescent="0.3">
      <c r="A196" t="s">
        <v>3484</v>
      </c>
      <c r="B196" t="s">
        <v>3742</v>
      </c>
      <c r="C196" t="s">
        <v>10318</v>
      </c>
      <c r="D196" t="s">
        <v>111</v>
      </c>
      <c r="E196" t="s">
        <v>10319</v>
      </c>
      <c r="F196" t="s">
        <v>10320</v>
      </c>
      <c r="G196" t="s">
        <v>10321</v>
      </c>
      <c r="H196" t="s">
        <v>10322</v>
      </c>
      <c r="I196" t="s">
        <v>10323</v>
      </c>
      <c r="J196" t="s">
        <v>10324</v>
      </c>
    </row>
    <row r="197" spans="1:10" x14ac:dyDescent="0.3">
      <c r="A197" t="s">
        <v>3484</v>
      </c>
      <c r="B197" t="s">
        <v>946</v>
      </c>
      <c r="C197" t="s">
        <v>8842</v>
      </c>
      <c r="D197" t="s">
        <v>194</v>
      </c>
      <c r="E197" t="s">
        <v>10360</v>
      </c>
      <c r="F197" t="s">
        <v>10361</v>
      </c>
      <c r="G197" t="s">
        <v>10362</v>
      </c>
      <c r="H197" t="s">
        <v>10363</v>
      </c>
      <c r="I197" t="s">
        <v>10364</v>
      </c>
      <c r="J197" t="s">
        <v>8673</v>
      </c>
    </row>
    <row r="198" spans="1:10" x14ac:dyDescent="0.3">
      <c r="A198" t="s">
        <v>3484</v>
      </c>
      <c r="B198" t="s">
        <v>2204</v>
      </c>
      <c r="C198" t="s">
        <v>8844</v>
      </c>
      <c r="D198" t="s">
        <v>194</v>
      </c>
      <c r="E198" t="s">
        <v>10365</v>
      </c>
      <c r="F198" t="s">
        <v>9447</v>
      </c>
      <c r="G198" t="s">
        <v>10366</v>
      </c>
      <c r="H198" t="s">
        <v>10367</v>
      </c>
      <c r="I198" t="s">
        <v>10368</v>
      </c>
      <c r="J198" t="s">
        <v>10369</v>
      </c>
    </row>
    <row r="199" spans="1:10" x14ac:dyDescent="0.3">
      <c r="A199" t="s">
        <v>3484</v>
      </c>
      <c r="B199" t="s">
        <v>4908</v>
      </c>
      <c r="C199" t="s">
        <v>8847</v>
      </c>
      <c r="D199" t="s">
        <v>111</v>
      </c>
      <c r="E199" t="s">
        <v>10370</v>
      </c>
      <c r="F199" t="s">
        <v>10371</v>
      </c>
      <c r="G199" t="s">
        <v>10372</v>
      </c>
      <c r="H199" t="s">
        <v>10373</v>
      </c>
      <c r="I199" t="s">
        <v>10374</v>
      </c>
      <c r="J199" t="s">
        <v>10375</v>
      </c>
    </row>
    <row r="200" spans="1:10" x14ac:dyDescent="0.3">
      <c r="A200" t="s">
        <v>3484</v>
      </c>
      <c r="B200" t="s">
        <v>10376</v>
      </c>
      <c r="C200" t="s">
        <v>8849</v>
      </c>
      <c r="D200" t="s">
        <v>97</v>
      </c>
      <c r="E200" t="s">
        <v>10377</v>
      </c>
      <c r="F200" t="s">
        <v>8661</v>
      </c>
      <c r="G200" t="s">
        <v>10378</v>
      </c>
      <c r="H200" t="s">
        <v>10379</v>
      </c>
      <c r="I200" t="s">
        <v>10380</v>
      </c>
      <c r="J200" t="s">
        <v>10381</v>
      </c>
    </row>
    <row r="201" spans="1:10" x14ac:dyDescent="0.3">
      <c r="A201" t="s">
        <v>3484</v>
      </c>
      <c r="B201" t="s">
        <v>6603</v>
      </c>
      <c r="C201" t="s">
        <v>8851</v>
      </c>
      <c r="D201" t="s">
        <v>194</v>
      </c>
      <c r="E201" t="s">
        <v>10382</v>
      </c>
      <c r="F201" t="s">
        <v>10383</v>
      </c>
      <c r="G201" t="s">
        <v>10384</v>
      </c>
      <c r="H201" t="s">
        <v>10385</v>
      </c>
      <c r="I201" t="s">
        <v>10386</v>
      </c>
      <c r="J201" t="s">
        <v>8673</v>
      </c>
    </row>
    <row r="202" spans="1:10" x14ac:dyDescent="0.3">
      <c r="A202" t="s">
        <v>3484</v>
      </c>
      <c r="B202" t="s">
        <v>2172</v>
      </c>
      <c r="C202" t="s">
        <v>8853</v>
      </c>
      <c r="D202" t="s">
        <v>97</v>
      </c>
      <c r="E202" t="s">
        <v>10387</v>
      </c>
      <c r="F202" t="s">
        <v>8622</v>
      </c>
      <c r="G202" t="s">
        <v>10388</v>
      </c>
      <c r="H202" t="s">
        <v>10389</v>
      </c>
      <c r="I202" t="s">
        <v>10390</v>
      </c>
      <c r="J202" t="s">
        <v>10391</v>
      </c>
    </row>
    <row r="203" spans="1:10" x14ac:dyDescent="0.3">
      <c r="A203" t="s">
        <v>3484</v>
      </c>
      <c r="B203" t="s">
        <v>4696</v>
      </c>
      <c r="C203" t="s">
        <v>10392</v>
      </c>
      <c r="D203" t="s">
        <v>111</v>
      </c>
      <c r="E203" t="s">
        <v>10393</v>
      </c>
      <c r="F203" t="s">
        <v>10394</v>
      </c>
      <c r="G203" t="s">
        <v>10395</v>
      </c>
      <c r="H203" t="s">
        <v>10396</v>
      </c>
      <c r="I203" t="s">
        <v>10397</v>
      </c>
      <c r="J203" t="s">
        <v>10398</v>
      </c>
    </row>
    <row r="204" spans="1:10" x14ac:dyDescent="0.3">
      <c r="A204" t="s">
        <v>3484</v>
      </c>
      <c r="B204" t="s">
        <v>957</v>
      </c>
      <c r="C204" t="s">
        <v>8855</v>
      </c>
      <c r="D204" t="s">
        <v>97</v>
      </c>
      <c r="E204" t="s">
        <v>10399</v>
      </c>
      <c r="F204" t="s">
        <v>10400</v>
      </c>
      <c r="G204" t="s">
        <v>10401</v>
      </c>
      <c r="H204" t="s">
        <v>10402</v>
      </c>
      <c r="I204" t="s">
        <v>10403</v>
      </c>
      <c r="J204" t="s">
        <v>10404</v>
      </c>
    </row>
    <row r="205" spans="1:10" x14ac:dyDescent="0.3">
      <c r="A205" t="s">
        <v>3484</v>
      </c>
      <c r="B205" t="s">
        <v>4368</v>
      </c>
      <c r="C205" t="s">
        <v>8857</v>
      </c>
      <c r="D205" t="s">
        <v>97</v>
      </c>
      <c r="E205" t="s">
        <v>10405</v>
      </c>
      <c r="F205" t="s">
        <v>8622</v>
      </c>
      <c r="G205" t="s">
        <v>10406</v>
      </c>
      <c r="H205" t="s">
        <v>10407</v>
      </c>
      <c r="I205" t="s">
        <v>10408</v>
      </c>
      <c r="J205" t="s">
        <v>10409</v>
      </c>
    </row>
    <row r="206" spans="1:10" x14ac:dyDescent="0.3">
      <c r="A206" t="s">
        <v>3484</v>
      </c>
      <c r="B206" t="s">
        <v>2153</v>
      </c>
      <c r="C206" t="s">
        <v>8859</v>
      </c>
      <c r="D206" t="s">
        <v>111</v>
      </c>
      <c r="E206" t="s">
        <v>10410</v>
      </c>
      <c r="F206" t="s">
        <v>10411</v>
      </c>
      <c r="G206" t="s">
        <v>10412</v>
      </c>
      <c r="H206" t="s">
        <v>10413</v>
      </c>
      <c r="I206" t="s">
        <v>10414</v>
      </c>
      <c r="J206" t="s">
        <v>10415</v>
      </c>
    </row>
    <row r="207" spans="1:10" x14ac:dyDescent="0.3">
      <c r="A207" t="s">
        <v>3484</v>
      </c>
      <c r="B207" t="s">
        <v>4687</v>
      </c>
      <c r="C207" t="s">
        <v>8861</v>
      </c>
      <c r="D207" t="s">
        <v>111</v>
      </c>
      <c r="E207" t="s">
        <v>10416</v>
      </c>
      <c r="F207" t="s">
        <v>10417</v>
      </c>
      <c r="G207" t="s">
        <v>10418</v>
      </c>
      <c r="H207" t="s">
        <v>10419</v>
      </c>
      <c r="I207" t="s">
        <v>10420</v>
      </c>
      <c r="J207" t="s">
        <v>10421</v>
      </c>
    </row>
    <row r="208" spans="1:10" x14ac:dyDescent="0.3">
      <c r="A208" t="s">
        <v>3484</v>
      </c>
      <c r="B208" t="s">
        <v>6287</v>
      </c>
      <c r="C208" t="s">
        <v>8863</v>
      </c>
      <c r="D208" t="s">
        <v>194</v>
      </c>
      <c r="E208" t="s">
        <v>10422</v>
      </c>
      <c r="F208" t="s">
        <v>10423</v>
      </c>
      <c r="G208" t="s">
        <v>10424</v>
      </c>
      <c r="H208" t="s">
        <v>10425</v>
      </c>
      <c r="I208" t="s">
        <v>10426</v>
      </c>
      <c r="J208" t="s">
        <v>10427</v>
      </c>
    </row>
    <row r="209" spans="1:10" x14ac:dyDescent="0.3">
      <c r="A209" t="s">
        <v>3484</v>
      </c>
      <c r="B209" t="s">
        <v>4960</v>
      </c>
      <c r="C209" t="s">
        <v>8865</v>
      </c>
      <c r="D209" t="s">
        <v>111</v>
      </c>
      <c r="E209" t="s">
        <v>10440</v>
      </c>
      <c r="F209" t="s">
        <v>10441</v>
      </c>
      <c r="G209" t="s">
        <v>10442</v>
      </c>
      <c r="H209" t="s">
        <v>10443</v>
      </c>
      <c r="I209" t="s">
        <v>10444</v>
      </c>
      <c r="J209" t="s">
        <v>10445</v>
      </c>
    </row>
    <row r="210" spans="1:10" x14ac:dyDescent="0.3">
      <c r="A210" t="s">
        <v>3484</v>
      </c>
      <c r="B210" t="s">
        <v>4493</v>
      </c>
      <c r="C210" t="s">
        <v>8867</v>
      </c>
      <c r="D210" t="s">
        <v>97</v>
      </c>
      <c r="E210" t="s">
        <v>10428</v>
      </c>
      <c r="F210" t="s">
        <v>10429</v>
      </c>
      <c r="G210" t="s">
        <v>10430</v>
      </c>
      <c r="H210" t="s">
        <v>10431</v>
      </c>
      <c r="I210" t="s">
        <v>10432</v>
      </c>
      <c r="J210" t="s">
        <v>10433</v>
      </c>
    </row>
    <row r="211" spans="1:10" x14ac:dyDescent="0.3">
      <c r="A211" t="s">
        <v>3484</v>
      </c>
      <c r="B211" t="s">
        <v>1058</v>
      </c>
      <c r="C211" t="s">
        <v>8869</v>
      </c>
      <c r="D211" t="s">
        <v>97</v>
      </c>
      <c r="E211" t="s">
        <v>10434</v>
      </c>
      <c r="F211" t="s">
        <v>10435</v>
      </c>
      <c r="G211" t="s">
        <v>10436</v>
      </c>
      <c r="H211" t="s">
        <v>10437</v>
      </c>
      <c r="I211" t="s">
        <v>10438</v>
      </c>
      <c r="J211" t="s">
        <v>10439</v>
      </c>
    </row>
    <row r="212" spans="1:10" x14ac:dyDescent="0.3">
      <c r="A212" t="s">
        <v>3484</v>
      </c>
      <c r="B212" t="s">
        <v>5106</v>
      </c>
      <c r="C212" t="s">
        <v>8881</v>
      </c>
      <c r="D212" t="s">
        <v>111</v>
      </c>
      <c r="E212" t="s">
        <v>10457</v>
      </c>
      <c r="F212" t="s">
        <v>10167</v>
      </c>
      <c r="G212" t="s">
        <v>10458</v>
      </c>
      <c r="H212" t="s">
        <v>10459</v>
      </c>
      <c r="I212" t="s">
        <v>10460</v>
      </c>
    </row>
    <row r="213" spans="1:10" x14ac:dyDescent="0.3">
      <c r="A213" t="s">
        <v>3484</v>
      </c>
      <c r="B213" t="s">
        <v>892</v>
      </c>
      <c r="C213" t="s">
        <v>10451</v>
      </c>
      <c r="D213" t="s">
        <v>111</v>
      </c>
      <c r="E213" t="s">
        <v>10452</v>
      </c>
      <c r="F213" t="s">
        <v>10453</v>
      </c>
      <c r="G213" t="s">
        <v>10454</v>
      </c>
      <c r="H213" t="s">
        <v>10455</v>
      </c>
      <c r="I213" t="s">
        <v>10456</v>
      </c>
    </row>
    <row r="214" spans="1:10" x14ac:dyDescent="0.3">
      <c r="A214" t="s">
        <v>3484</v>
      </c>
      <c r="B214" t="s">
        <v>5920</v>
      </c>
      <c r="C214" t="s">
        <v>8884</v>
      </c>
      <c r="D214" t="s">
        <v>194</v>
      </c>
      <c r="E214" t="s">
        <v>10446</v>
      </c>
      <c r="F214" t="s">
        <v>10447</v>
      </c>
      <c r="G214" t="s">
        <v>10448</v>
      </c>
      <c r="H214" t="s">
        <v>10449</v>
      </c>
      <c r="I214" t="s">
        <v>10450</v>
      </c>
    </row>
    <row r="215" spans="1:10" x14ac:dyDescent="0.3">
      <c r="A215" t="s">
        <v>3484</v>
      </c>
      <c r="B215" t="s">
        <v>10461</v>
      </c>
      <c r="C215" t="s">
        <v>8635</v>
      </c>
      <c r="D215" t="s">
        <v>123</v>
      </c>
      <c r="E215" t="s">
        <v>10462</v>
      </c>
      <c r="F215" t="s">
        <v>10463</v>
      </c>
      <c r="G215" t="s">
        <v>10464</v>
      </c>
      <c r="H215" t="s">
        <v>10465</v>
      </c>
      <c r="I215" t="s">
        <v>10466</v>
      </c>
    </row>
    <row r="216" spans="1:10" x14ac:dyDescent="0.3">
      <c r="A216" t="s">
        <v>3484</v>
      </c>
      <c r="B216" t="s">
        <v>1102</v>
      </c>
      <c r="C216" t="s">
        <v>8871</v>
      </c>
      <c r="D216" t="s">
        <v>111</v>
      </c>
      <c r="E216" t="s">
        <v>10467</v>
      </c>
      <c r="F216" t="s">
        <v>10468</v>
      </c>
      <c r="G216" t="s">
        <v>10469</v>
      </c>
      <c r="H216" t="s">
        <v>10470</v>
      </c>
      <c r="I216" t="s">
        <v>10471</v>
      </c>
    </row>
    <row r="217" spans="1:10" x14ac:dyDescent="0.3">
      <c r="A217" t="s">
        <v>3484</v>
      </c>
      <c r="B217" t="s">
        <v>2305</v>
      </c>
      <c r="C217" t="s">
        <v>10472</v>
      </c>
      <c r="D217" t="s">
        <v>111</v>
      </c>
      <c r="E217" t="s">
        <v>10473</v>
      </c>
      <c r="F217" t="s">
        <v>10474</v>
      </c>
      <c r="G217" t="s">
        <v>10475</v>
      </c>
      <c r="H217" t="s">
        <v>10476</v>
      </c>
      <c r="I217" t="s">
        <v>10477</v>
      </c>
      <c r="J217" t="s">
        <v>10478</v>
      </c>
    </row>
    <row r="218" spans="1:10" x14ac:dyDescent="0.3">
      <c r="A218" t="s">
        <v>3484</v>
      </c>
      <c r="B218" t="s">
        <v>990</v>
      </c>
      <c r="C218" t="s">
        <v>8874</v>
      </c>
      <c r="D218" t="s">
        <v>194</v>
      </c>
      <c r="E218" t="s">
        <v>10479</v>
      </c>
      <c r="F218" t="s">
        <v>10480</v>
      </c>
      <c r="G218" t="s">
        <v>10481</v>
      </c>
      <c r="H218" t="s">
        <v>10482</v>
      </c>
      <c r="I218" t="s">
        <v>10483</v>
      </c>
      <c r="J218" t="s">
        <v>10484</v>
      </c>
    </row>
    <row r="219" spans="1:10" x14ac:dyDescent="0.3">
      <c r="A219" t="s">
        <v>3484</v>
      </c>
      <c r="B219" t="s">
        <v>1824</v>
      </c>
      <c r="C219" t="s">
        <v>10491</v>
      </c>
      <c r="D219" t="s">
        <v>111</v>
      </c>
      <c r="E219" t="s">
        <v>10492</v>
      </c>
      <c r="F219" t="s">
        <v>10493</v>
      </c>
      <c r="G219" t="s">
        <v>10494</v>
      </c>
      <c r="H219" t="s">
        <v>10495</v>
      </c>
      <c r="I219" t="s">
        <v>10496</v>
      </c>
      <c r="J219" t="s">
        <v>10497</v>
      </c>
    </row>
    <row r="220" spans="1:10" x14ac:dyDescent="0.3">
      <c r="A220" t="s">
        <v>3484</v>
      </c>
      <c r="B220" t="s">
        <v>5644</v>
      </c>
      <c r="C220" t="s">
        <v>8876</v>
      </c>
      <c r="D220" t="s">
        <v>97</v>
      </c>
      <c r="E220" t="s">
        <v>10485</v>
      </c>
      <c r="F220" t="s">
        <v>10486</v>
      </c>
      <c r="G220" t="s">
        <v>10487</v>
      </c>
      <c r="H220" t="s">
        <v>10488</v>
      </c>
      <c r="I220" t="s">
        <v>10489</v>
      </c>
      <c r="J220" t="s">
        <v>10490</v>
      </c>
    </row>
    <row r="221" spans="1:10" x14ac:dyDescent="0.3">
      <c r="A221" t="s">
        <v>3484</v>
      </c>
      <c r="B221" t="s">
        <v>7121</v>
      </c>
      <c r="C221" t="s">
        <v>8879</v>
      </c>
      <c r="D221" t="s">
        <v>194</v>
      </c>
      <c r="E221" t="s">
        <v>10498</v>
      </c>
      <c r="F221" t="s">
        <v>10499</v>
      </c>
      <c r="G221" t="s">
        <v>10500</v>
      </c>
      <c r="H221" t="s">
        <v>10501</v>
      </c>
      <c r="I221" t="s">
        <v>10502</v>
      </c>
      <c r="J221" t="s">
        <v>10503</v>
      </c>
    </row>
    <row r="222" spans="1:10" x14ac:dyDescent="0.3">
      <c r="A222" t="s">
        <v>3484</v>
      </c>
      <c r="B222" t="s">
        <v>6559</v>
      </c>
      <c r="C222" t="s">
        <v>8898</v>
      </c>
      <c r="D222" t="s">
        <v>194</v>
      </c>
      <c r="E222" t="s">
        <v>10504</v>
      </c>
      <c r="F222" t="s">
        <v>10505</v>
      </c>
      <c r="G222" t="s">
        <v>10506</v>
      </c>
      <c r="H222" t="s">
        <v>10507</v>
      </c>
      <c r="I222" t="s">
        <v>10508</v>
      </c>
      <c r="J222" t="s">
        <v>10509</v>
      </c>
    </row>
    <row r="223" spans="1:10" x14ac:dyDescent="0.3">
      <c r="A223" t="s">
        <v>3484</v>
      </c>
      <c r="B223" t="s">
        <v>4198</v>
      </c>
      <c r="C223" t="s">
        <v>8900</v>
      </c>
      <c r="D223" t="s">
        <v>123</v>
      </c>
      <c r="E223" t="s">
        <v>10510</v>
      </c>
      <c r="F223" t="s">
        <v>8997</v>
      </c>
      <c r="G223" t="s">
        <v>10511</v>
      </c>
      <c r="H223" t="s">
        <v>10512</v>
      </c>
      <c r="I223" t="s">
        <v>10513</v>
      </c>
      <c r="J223" t="s">
        <v>10514</v>
      </c>
    </row>
    <row r="224" spans="1:10" x14ac:dyDescent="0.3">
      <c r="A224" t="s">
        <v>3484</v>
      </c>
      <c r="B224" t="s">
        <v>5809</v>
      </c>
      <c r="C224" t="s">
        <v>8902</v>
      </c>
      <c r="D224" t="s">
        <v>97</v>
      </c>
      <c r="E224" t="s">
        <v>10515</v>
      </c>
      <c r="F224" t="s">
        <v>10516</v>
      </c>
      <c r="G224" t="s">
        <v>10517</v>
      </c>
      <c r="H224" t="s">
        <v>10518</v>
      </c>
      <c r="I224" t="s">
        <v>10519</v>
      </c>
      <c r="J224" t="s">
        <v>10520</v>
      </c>
    </row>
    <row r="225" spans="1:10" x14ac:dyDescent="0.3">
      <c r="A225" t="s">
        <v>3484</v>
      </c>
      <c r="B225" t="s">
        <v>630</v>
      </c>
      <c r="C225" t="s">
        <v>8904</v>
      </c>
      <c r="D225" t="s">
        <v>111</v>
      </c>
      <c r="E225" t="s">
        <v>10521</v>
      </c>
      <c r="F225" t="s">
        <v>10522</v>
      </c>
      <c r="G225" t="s">
        <v>10523</v>
      </c>
      <c r="H225" t="s">
        <v>10524</v>
      </c>
      <c r="I225" t="s">
        <v>10525</v>
      </c>
      <c r="J225" t="s">
        <v>10526</v>
      </c>
    </row>
    <row r="226" spans="1:10" x14ac:dyDescent="0.3">
      <c r="A226" t="s">
        <v>3484</v>
      </c>
      <c r="B226" t="s">
        <v>4751</v>
      </c>
      <c r="C226" t="s">
        <v>8907</v>
      </c>
      <c r="D226" t="s">
        <v>97</v>
      </c>
      <c r="E226" t="s">
        <v>10527</v>
      </c>
      <c r="F226" t="s">
        <v>10528</v>
      </c>
      <c r="G226" t="s">
        <v>10529</v>
      </c>
      <c r="H226" t="s">
        <v>10530</v>
      </c>
      <c r="I226" t="s">
        <v>10531</v>
      </c>
      <c r="J226" t="s">
        <v>10532</v>
      </c>
    </row>
    <row r="227" spans="1:10" x14ac:dyDescent="0.3">
      <c r="A227" t="s">
        <v>3484</v>
      </c>
      <c r="B227" t="s">
        <v>2893</v>
      </c>
      <c r="C227" t="s">
        <v>8887</v>
      </c>
      <c r="D227" t="s">
        <v>123</v>
      </c>
      <c r="E227" t="s">
        <v>10533</v>
      </c>
      <c r="F227" t="s">
        <v>8672</v>
      </c>
      <c r="G227" t="s">
        <v>10534</v>
      </c>
      <c r="H227" t="s">
        <v>8672</v>
      </c>
      <c r="I227" t="s">
        <v>10535</v>
      </c>
      <c r="J227" t="s">
        <v>10536</v>
      </c>
    </row>
    <row r="228" spans="1:10" x14ac:dyDescent="0.3">
      <c r="A228" t="s">
        <v>3484</v>
      </c>
      <c r="B228" t="s">
        <v>10537</v>
      </c>
      <c r="C228" t="s">
        <v>8889</v>
      </c>
      <c r="D228" t="s">
        <v>111</v>
      </c>
      <c r="E228" t="s">
        <v>10538</v>
      </c>
      <c r="F228" t="s">
        <v>8672</v>
      </c>
      <c r="G228" t="s">
        <v>10539</v>
      </c>
      <c r="H228" t="s">
        <v>10540</v>
      </c>
      <c r="I228" t="s">
        <v>10541</v>
      </c>
      <c r="J228" t="s">
        <v>10542</v>
      </c>
    </row>
    <row r="229" spans="1:10" x14ac:dyDescent="0.3">
      <c r="A229" t="s">
        <v>3484</v>
      </c>
      <c r="B229" t="s">
        <v>10543</v>
      </c>
      <c r="C229" t="s">
        <v>8891</v>
      </c>
      <c r="D229" t="s">
        <v>111</v>
      </c>
      <c r="E229" t="s">
        <v>10544</v>
      </c>
      <c r="F229" t="s">
        <v>8672</v>
      </c>
      <c r="G229" t="s">
        <v>10545</v>
      </c>
      <c r="H229" t="s">
        <v>8965</v>
      </c>
      <c r="I229" t="s">
        <v>10546</v>
      </c>
      <c r="J229" t="s">
        <v>10547</v>
      </c>
    </row>
    <row r="230" spans="1:10" x14ac:dyDescent="0.3">
      <c r="A230" t="s">
        <v>3484</v>
      </c>
      <c r="B230" t="s">
        <v>2861</v>
      </c>
      <c r="C230" t="s">
        <v>8893</v>
      </c>
      <c r="D230" t="s">
        <v>111</v>
      </c>
      <c r="E230" t="s">
        <v>10548</v>
      </c>
      <c r="F230" t="s">
        <v>10549</v>
      </c>
      <c r="G230" t="s">
        <v>10550</v>
      </c>
      <c r="H230" t="s">
        <v>10551</v>
      </c>
      <c r="I230" t="s">
        <v>10552</v>
      </c>
      <c r="J230" t="s">
        <v>10553</v>
      </c>
    </row>
    <row r="231" spans="1:10" x14ac:dyDescent="0.3">
      <c r="A231" t="s">
        <v>3484</v>
      </c>
      <c r="B231" t="s">
        <v>1516</v>
      </c>
      <c r="C231" t="s">
        <v>8896</v>
      </c>
      <c r="D231" t="s">
        <v>111</v>
      </c>
      <c r="E231" t="s">
        <v>10554</v>
      </c>
      <c r="F231" t="s">
        <v>10555</v>
      </c>
      <c r="G231" t="s">
        <v>10556</v>
      </c>
      <c r="H231" t="s">
        <v>10557</v>
      </c>
      <c r="I231" t="s">
        <v>10558</v>
      </c>
      <c r="J231" t="s">
        <v>10559</v>
      </c>
    </row>
    <row r="232" spans="1:10" x14ac:dyDescent="0.3">
      <c r="A232" t="s">
        <v>3484</v>
      </c>
      <c r="B232" t="s">
        <v>5600</v>
      </c>
      <c r="C232" t="s">
        <v>8909</v>
      </c>
      <c r="D232" t="s">
        <v>97</v>
      </c>
      <c r="E232" t="s">
        <v>10560</v>
      </c>
      <c r="F232" t="s">
        <v>10561</v>
      </c>
      <c r="G232" t="s">
        <v>10562</v>
      </c>
      <c r="H232" t="s">
        <v>10563</v>
      </c>
      <c r="I232" t="s">
        <v>10564</v>
      </c>
      <c r="J232" t="s">
        <v>10565</v>
      </c>
    </row>
    <row r="233" spans="1:10" x14ac:dyDescent="0.3">
      <c r="A233" t="s">
        <v>3484</v>
      </c>
      <c r="B233" t="s">
        <v>857</v>
      </c>
      <c r="C233" t="s">
        <v>8911</v>
      </c>
      <c r="D233" t="s">
        <v>97</v>
      </c>
      <c r="E233" t="s">
        <v>10566</v>
      </c>
      <c r="F233" t="s">
        <v>10567</v>
      </c>
      <c r="G233" t="s">
        <v>10568</v>
      </c>
      <c r="H233" t="s">
        <v>10569</v>
      </c>
      <c r="I233" t="s">
        <v>10570</v>
      </c>
      <c r="J233" t="s">
        <v>10571</v>
      </c>
    </row>
    <row r="234" spans="1:10" x14ac:dyDescent="0.3">
      <c r="A234" t="s">
        <v>3484</v>
      </c>
      <c r="B234" t="s">
        <v>2013</v>
      </c>
      <c r="C234" t="s">
        <v>8914</v>
      </c>
      <c r="D234" t="s">
        <v>97</v>
      </c>
      <c r="E234" t="s">
        <v>10572</v>
      </c>
      <c r="F234" t="s">
        <v>10573</v>
      </c>
      <c r="G234" t="s">
        <v>10574</v>
      </c>
      <c r="H234" t="s">
        <v>10575</v>
      </c>
      <c r="I234" t="s">
        <v>10576</v>
      </c>
      <c r="J234" t="s">
        <v>10577</v>
      </c>
    </row>
    <row r="235" spans="1:10" x14ac:dyDescent="0.3">
      <c r="A235" t="s">
        <v>3484</v>
      </c>
      <c r="B235" t="s">
        <v>5244</v>
      </c>
      <c r="C235" t="s">
        <v>10578</v>
      </c>
      <c r="D235" t="s">
        <v>97</v>
      </c>
      <c r="E235" t="s">
        <v>10579</v>
      </c>
      <c r="F235" t="s">
        <v>9471</v>
      </c>
      <c r="G235" t="s">
        <v>10580</v>
      </c>
      <c r="H235" t="s">
        <v>10581</v>
      </c>
      <c r="I235" t="s">
        <v>10582</v>
      </c>
      <c r="J235" t="s">
        <v>10583</v>
      </c>
    </row>
    <row r="236" spans="1:10" x14ac:dyDescent="0.3">
      <c r="A236" t="s">
        <v>3484</v>
      </c>
      <c r="B236" t="s">
        <v>6238</v>
      </c>
      <c r="C236" t="s">
        <v>8918</v>
      </c>
      <c r="D236" t="s">
        <v>97</v>
      </c>
      <c r="E236" t="s">
        <v>10584</v>
      </c>
      <c r="F236" t="s">
        <v>10585</v>
      </c>
      <c r="G236" t="s">
        <v>10586</v>
      </c>
      <c r="H236" t="s">
        <v>10581</v>
      </c>
      <c r="I236" t="s">
        <v>10587</v>
      </c>
      <c r="J236" t="s">
        <v>10588</v>
      </c>
    </row>
    <row r="237" spans="1:10" x14ac:dyDescent="0.3">
      <c r="A237" t="s">
        <v>3484</v>
      </c>
      <c r="B237" t="s">
        <v>6406</v>
      </c>
      <c r="C237" t="s">
        <v>8920</v>
      </c>
      <c r="D237" t="s">
        <v>194</v>
      </c>
      <c r="E237" t="s">
        <v>10606</v>
      </c>
      <c r="F237" t="s">
        <v>10595</v>
      </c>
      <c r="G237" t="s">
        <v>10607</v>
      </c>
      <c r="H237" t="s">
        <v>10608</v>
      </c>
      <c r="I237" t="s">
        <v>10609</v>
      </c>
      <c r="J237" t="s">
        <v>10610</v>
      </c>
    </row>
    <row r="238" spans="1:10" x14ac:dyDescent="0.3">
      <c r="A238" t="s">
        <v>3484</v>
      </c>
      <c r="B238" t="s">
        <v>574</v>
      </c>
      <c r="C238" t="s">
        <v>8922</v>
      </c>
      <c r="D238" t="s">
        <v>194</v>
      </c>
      <c r="E238" t="s">
        <v>10589</v>
      </c>
      <c r="F238" t="s">
        <v>9301</v>
      </c>
      <c r="G238" t="s">
        <v>10590</v>
      </c>
      <c r="H238" t="s">
        <v>10591</v>
      </c>
      <c r="I238" t="s">
        <v>10592</v>
      </c>
      <c r="J238" t="s">
        <v>10593</v>
      </c>
    </row>
    <row r="239" spans="1:10" x14ac:dyDescent="0.3">
      <c r="A239" t="s">
        <v>3484</v>
      </c>
      <c r="B239" t="s">
        <v>2935</v>
      </c>
      <c r="C239" t="s">
        <v>8924</v>
      </c>
      <c r="D239" t="s">
        <v>97</v>
      </c>
      <c r="E239" t="s">
        <v>10611</v>
      </c>
      <c r="F239" t="s">
        <v>10595</v>
      </c>
      <c r="G239" t="s">
        <v>10612</v>
      </c>
      <c r="H239" t="s">
        <v>10613</v>
      </c>
      <c r="I239" t="s">
        <v>10614</v>
      </c>
      <c r="J239" t="s">
        <v>10615</v>
      </c>
    </row>
    <row r="240" spans="1:10" x14ac:dyDescent="0.3">
      <c r="A240" t="s">
        <v>3484</v>
      </c>
      <c r="B240" t="s">
        <v>4318</v>
      </c>
      <c r="C240" t="s">
        <v>8926</v>
      </c>
      <c r="D240" t="s">
        <v>111</v>
      </c>
      <c r="E240" t="s">
        <v>10594</v>
      </c>
      <c r="F240" t="s">
        <v>10595</v>
      </c>
      <c r="G240" t="s">
        <v>10596</v>
      </c>
      <c r="H240" t="s">
        <v>10597</v>
      </c>
      <c r="I240" t="s">
        <v>10598</v>
      </c>
      <c r="J240" t="s">
        <v>8673</v>
      </c>
    </row>
    <row r="241" spans="1:10" x14ac:dyDescent="0.3">
      <c r="A241" t="s">
        <v>3484</v>
      </c>
      <c r="B241" t="s">
        <v>6490</v>
      </c>
      <c r="C241" t="s">
        <v>10599</v>
      </c>
      <c r="D241" t="s">
        <v>194</v>
      </c>
      <c r="E241" t="s">
        <v>10600</v>
      </c>
      <c r="F241" t="s">
        <v>10601</v>
      </c>
      <c r="G241" t="s">
        <v>10602</v>
      </c>
      <c r="H241" t="s">
        <v>10603</v>
      </c>
      <c r="I241" t="s">
        <v>10604</v>
      </c>
      <c r="J241" t="s">
        <v>10605</v>
      </c>
    </row>
    <row r="242" spans="1:10" x14ac:dyDescent="0.3">
      <c r="A242" t="s">
        <v>3484</v>
      </c>
      <c r="B242" t="s">
        <v>4503</v>
      </c>
      <c r="C242" t="s">
        <v>8929</v>
      </c>
      <c r="D242" t="s">
        <v>111</v>
      </c>
      <c r="E242" t="s">
        <v>10616</v>
      </c>
      <c r="F242" t="s">
        <v>8622</v>
      </c>
      <c r="G242" t="s">
        <v>10617</v>
      </c>
      <c r="H242" t="s">
        <v>10618</v>
      </c>
      <c r="I242" t="s">
        <v>10619</v>
      </c>
      <c r="J242" t="s">
        <v>9299</v>
      </c>
    </row>
    <row r="243" spans="1:10" x14ac:dyDescent="0.3">
      <c r="A243" t="s">
        <v>3484</v>
      </c>
      <c r="B243" t="s">
        <v>6304</v>
      </c>
      <c r="C243" t="s">
        <v>10620</v>
      </c>
      <c r="D243" t="s">
        <v>97</v>
      </c>
      <c r="E243" t="s">
        <v>10621</v>
      </c>
      <c r="F243" t="s">
        <v>10622</v>
      </c>
      <c r="G243" t="s">
        <v>10623</v>
      </c>
      <c r="H243" t="s">
        <v>10624</v>
      </c>
      <c r="I243" t="s">
        <v>10625</v>
      </c>
      <c r="J243" t="s">
        <v>10626</v>
      </c>
    </row>
    <row r="244" spans="1:10" x14ac:dyDescent="0.3">
      <c r="A244" t="s">
        <v>3484</v>
      </c>
      <c r="B244" t="s">
        <v>6034</v>
      </c>
      <c r="C244" t="s">
        <v>10627</v>
      </c>
      <c r="D244" t="s">
        <v>97</v>
      </c>
      <c r="E244" t="s">
        <v>10628</v>
      </c>
      <c r="F244" t="s">
        <v>8622</v>
      </c>
      <c r="G244" t="s">
        <v>10629</v>
      </c>
      <c r="H244" t="s">
        <v>10630</v>
      </c>
      <c r="I244" t="s">
        <v>10631</v>
      </c>
      <c r="J244" t="s">
        <v>9299</v>
      </c>
    </row>
    <row r="245" spans="1:10" x14ac:dyDescent="0.3">
      <c r="A245" t="s">
        <v>3484</v>
      </c>
      <c r="B245" t="s">
        <v>4457</v>
      </c>
      <c r="C245" t="s">
        <v>10632</v>
      </c>
      <c r="D245" t="s">
        <v>97</v>
      </c>
      <c r="E245" t="s">
        <v>10633</v>
      </c>
      <c r="F245" t="s">
        <v>8622</v>
      </c>
      <c r="G245" t="s">
        <v>10634</v>
      </c>
      <c r="H245" t="s">
        <v>10635</v>
      </c>
      <c r="I245" t="s">
        <v>10636</v>
      </c>
      <c r="J245" t="s">
        <v>8807</v>
      </c>
    </row>
    <row r="246" spans="1:10" x14ac:dyDescent="0.3">
      <c r="A246" t="s">
        <v>3484</v>
      </c>
      <c r="B246" t="s">
        <v>6875</v>
      </c>
      <c r="C246" t="s">
        <v>10637</v>
      </c>
      <c r="D246" t="s">
        <v>194</v>
      </c>
      <c r="E246" t="s">
        <v>10638</v>
      </c>
      <c r="F246" t="s">
        <v>10639</v>
      </c>
      <c r="G246" t="s">
        <v>10640</v>
      </c>
      <c r="H246" t="s">
        <v>10641</v>
      </c>
      <c r="I246" t="s">
        <v>10642</v>
      </c>
      <c r="J246" t="s">
        <v>10643</v>
      </c>
    </row>
    <row r="247" spans="1:10" x14ac:dyDescent="0.3">
      <c r="A247" t="s">
        <v>3484</v>
      </c>
      <c r="B247" t="s">
        <v>10678</v>
      </c>
      <c r="C247" t="s">
        <v>8932</v>
      </c>
      <c r="D247" t="s">
        <v>111</v>
      </c>
      <c r="E247" t="s">
        <v>10679</v>
      </c>
      <c r="F247" t="s">
        <v>9413</v>
      </c>
      <c r="G247" t="s">
        <v>10680</v>
      </c>
      <c r="H247" t="s">
        <v>10681</v>
      </c>
      <c r="I247" t="s">
        <v>10682</v>
      </c>
      <c r="J247" t="s">
        <v>10683</v>
      </c>
    </row>
    <row r="248" spans="1:10" x14ac:dyDescent="0.3">
      <c r="A248" t="s">
        <v>3484</v>
      </c>
      <c r="B248" t="s">
        <v>7249</v>
      </c>
      <c r="C248" t="s">
        <v>10684</v>
      </c>
      <c r="D248" t="s">
        <v>194</v>
      </c>
      <c r="E248" t="s">
        <v>10685</v>
      </c>
      <c r="F248" t="s">
        <v>10686</v>
      </c>
      <c r="G248" t="s">
        <v>10687</v>
      </c>
      <c r="H248" t="s">
        <v>10688</v>
      </c>
      <c r="I248" t="s">
        <v>10689</v>
      </c>
      <c r="J248" t="s">
        <v>10690</v>
      </c>
    </row>
    <row r="249" spans="1:10" x14ac:dyDescent="0.3">
      <c r="A249" t="s">
        <v>3484</v>
      </c>
      <c r="B249" t="s">
        <v>432</v>
      </c>
      <c r="C249" t="s">
        <v>8935</v>
      </c>
      <c r="D249" t="s">
        <v>97</v>
      </c>
      <c r="E249" t="s">
        <v>10691</v>
      </c>
      <c r="F249" t="s">
        <v>10692</v>
      </c>
      <c r="G249" t="s">
        <v>10693</v>
      </c>
      <c r="H249" t="s">
        <v>10694</v>
      </c>
      <c r="I249" t="s">
        <v>10695</v>
      </c>
      <c r="J249" t="s">
        <v>10696</v>
      </c>
    </row>
    <row r="250" spans="1:10" x14ac:dyDescent="0.3">
      <c r="A250" t="s">
        <v>3484</v>
      </c>
      <c r="B250" t="s">
        <v>1253</v>
      </c>
      <c r="C250" t="s">
        <v>10697</v>
      </c>
      <c r="D250" t="s">
        <v>97</v>
      </c>
      <c r="E250" t="s">
        <v>10698</v>
      </c>
      <c r="F250" t="s">
        <v>8941</v>
      </c>
      <c r="G250" t="s">
        <v>10699</v>
      </c>
      <c r="H250" t="s">
        <v>10700</v>
      </c>
      <c r="I250" t="s">
        <v>10701</v>
      </c>
      <c r="J250" t="s">
        <v>10702</v>
      </c>
    </row>
    <row r="251" spans="1:10" x14ac:dyDescent="0.3">
      <c r="A251" t="s">
        <v>3484</v>
      </c>
      <c r="B251" t="s">
        <v>1416</v>
      </c>
      <c r="C251" t="s">
        <v>8938</v>
      </c>
      <c r="D251" t="s">
        <v>97</v>
      </c>
      <c r="E251" t="s">
        <v>10703</v>
      </c>
      <c r="F251" t="s">
        <v>9277</v>
      </c>
      <c r="G251" t="s">
        <v>10704</v>
      </c>
      <c r="H251" t="s">
        <v>10705</v>
      </c>
      <c r="I251" t="s">
        <v>10706</v>
      </c>
      <c r="J251" t="s">
        <v>10707</v>
      </c>
    </row>
    <row r="252" spans="1:10" x14ac:dyDescent="0.3">
      <c r="A252" t="s">
        <v>3484</v>
      </c>
      <c r="B252" t="s">
        <v>6664</v>
      </c>
      <c r="C252" t="s">
        <v>8940</v>
      </c>
      <c r="D252" t="s">
        <v>194</v>
      </c>
      <c r="E252" t="s">
        <v>10708</v>
      </c>
      <c r="F252" t="s">
        <v>10709</v>
      </c>
      <c r="G252" t="s">
        <v>10710</v>
      </c>
      <c r="H252" t="s">
        <v>10711</v>
      </c>
      <c r="I252" t="s">
        <v>10712</v>
      </c>
      <c r="J252" t="s">
        <v>10713</v>
      </c>
    </row>
    <row r="253" spans="1:10" x14ac:dyDescent="0.3">
      <c r="A253" t="s">
        <v>3484</v>
      </c>
      <c r="B253" t="s">
        <v>1189</v>
      </c>
      <c r="C253" t="s">
        <v>8945</v>
      </c>
      <c r="D253" t="s">
        <v>97</v>
      </c>
      <c r="E253" t="s">
        <v>10719</v>
      </c>
      <c r="F253" t="s">
        <v>10720</v>
      </c>
      <c r="G253" t="s">
        <v>10721</v>
      </c>
      <c r="H253" t="s">
        <v>10722</v>
      </c>
      <c r="I253" t="s">
        <v>10723</v>
      </c>
      <c r="J253" t="s">
        <v>10724</v>
      </c>
    </row>
    <row r="254" spans="1:10" x14ac:dyDescent="0.3">
      <c r="A254" t="s">
        <v>3484</v>
      </c>
      <c r="B254" t="s">
        <v>1710</v>
      </c>
      <c r="C254" t="s">
        <v>8947</v>
      </c>
      <c r="D254" t="s">
        <v>111</v>
      </c>
      <c r="E254" t="s">
        <v>10725</v>
      </c>
      <c r="F254" t="s">
        <v>9283</v>
      </c>
      <c r="G254" t="s">
        <v>10726</v>
      </c>
      <c r="H254" t="s">
        <v>10727</v>
      </c>
      <c r="I254" t="s">
        <v>10728</v>
      </c>
      <c r="J254" t="s">
        <v>10729</v>
      </c>
    </row>
    <row r="255" spans="1:10" x14ac:dyDescent="0.3">
      <c r="A255" t="s">
        <v>3484</v>
      </c>
      <c r="B255" t="s">
        <v>3962</v>
      </c>
      <c r="C255" t="s">
        <v>8943</v>
      </c>
      <c r="D255" t="s">
        <v>111</v>
      </c>
      <c r="E255" t="s">
        <v>10714</v>
      </c>
      <c r="F255" t="s">
        <v>10715</v>
      </c>
      <c r="G255" t="s">
        <v>10716</v>
      </c>
      <c r="H255" t="s">
        <v>10717</v>
      </c>
      <c r="I255" t="s">
        <v>10718</v>
      </c>
      <c r="J255" t="s">
        <v>8673</v>
      </c>
    </row>
    <row r="256" spans="1:10" x14ac:dyDescent="0.3">
      <c r="A256" t="s">
        <v>3484</v>
      </c>
      <c r="B256" t="s">
        <v>1953</v>
      </c>
      <c r="C256" t="s">
        <v>8949</v>
      </c>
      <c r="D256" t="s">
        <v>111</v>
      </c>
      <c r="E256" t="s">
        <v>10730</v>
      </c>
      <c r="F256" t="s">
        <v>10731</v>
      </c>
      <c r="G256" t="s">
        <v>10732</v>
      </c>
      <c r="H256" t="s">
        <v>10733</v>
      </c>
      <c r="I256" t="s">
        <v>10734</v>
      </c>
      <c r="J256" t="s">
        <v>10735</v>
      </c>
    </row>
    <row r="257" spans="1:10" x14ac:dyDescent="0.3">
      <c r="A257" t="s">
        <v>3484</v>
      </c>
      <c r="B257" t="s">
        <v>11096</v>
      </c>
      <c r="C257" t="s">
        <v>9055</v>
      </c>
      <c r="D257" t="s">
        <v>123</v>
      </c>
      <c r="E257" t="s">
        <v>11097</v>
      </c>
      <c r="F257" t="s">
        <v>8707</v>
      </c>
      <c r="G257" t="s">
        <v>11098</v>
      </c>
      <c r="H257" t="s">
        <v>11099</v>
      </c>
      <c r="I257" t="s">
        <v>11100</v>
      </c>
      <c r="J257" t="s">
        <v>11101</v>
      </c>
    </row>
    <row r="258" spans="1:10" x14ac:dyDescent="0.3">
      <c r="A258" t="s">
        <v>3484</v>
      </c>
      <c r="B258" t="s">
        <v>2418</v>
      </c>
      <c r="C258" t="s">
        <v>9299</v>
      </c>
      <c r="D258" s="14" t="s">
        <v>9299</v>
      </c>
      <c r="E258" t="s">
        <v>10742</v>
      </c>
      <c r="F258" t="s">
        <v>9299</v>
      </c>
      <c r="G258" t="s">
        <v>10743</v>
      </c>
      <c r="H258" t="s">
        <v>10744</v>
      </c>
      <c r="I258" t="s">
        <v>10745</v>
      </c>
      <c r="J258" t="s">
        <v>8622</v>
      </c>
    </row>
    <row r="259" spans="1:10" x14ac:dyDescent="0.3">
      <c r="A259" t="s">
        <v>3484</v>
      </c>
      <c r="B259" t="s">
        <v>213</v>
      </c>
      <c r="C259" t="s">
        <v>9299</v>
      </c>
      <c r="D259" s="14" t="s">
        <v>9299</v>
      </c>
      <c r="E259" t="s">
        <v>10736</v>
      </c>
      <c r="F259" t="s">
        <v>10737</v>
      </c>
      <c r="G259" t="s">
        <v>10738</v>
      </c>
      <c r="H259" t="s">
        <v>10739</v>
      </c>
      <c r="I259" t="s">
        <v>10740</v>
      </c>
      <c r="J259" t="s">
        <v>10741</v>
      </c>
    </row>
    <row r="260" spans="1:10" x14ac:dyDescent="0.3">
      <c r="A260" t="s">
        <v>3484</v>
      </c>
      <c r="B260" t="s">
        <v>3531</v>
      </c>
      <c r="C260" t="s">
        <v>8955</v>
      </c>
      <c r="D260" t="s">
        <v>111</v>
      </c>
      <c r="E260" t="s">
        <v>10746</v>
      </c>
      <c r="F260" t="s">
        <v>8622</v>
      </c>
      <c r="G260" t="s">
        <v>10747</v>
      </c>
      <c r="H260" t="s">
        <v>10748</v>
      </c>
      <c r="I260" t="s">
        <v>10749</v>
      </c>
      <c r="J260" t="s">
        <v>10750</v>
      </c>
    </row>
    <row r="261" spans="1:10" x14ac:dyDescent="0.3">
      <c r="A261" t="s">
        <v>3484</v>
      </c>
      <c r="B261" t="s">
        <v>1124</v>
      </c>
      <c r="C261" t="s">
        <v>8957</v>
      </c>
      <c r="D261" t="s">
        <v>194</v>
      </c>
      <c r="E261" t="s">
        <v>10751</v>
      </c>
      <c r="F261" t="s">
        <v>8622</v>
      </c>
      <c r="G261" t="s">
        <v>10752</v>
      </c>
      <c r="H261" t="s">
        <v>9299</v>
      </c>
      <c r="I261" t="s">
        <v>9299</v>
      </c>
      <c r="J261" t="s">
        <v>10753</v>
      </c>
    </row>
    <row r="262" spans="1:10" x14ac:dyDescent="0.3">
      <c r="A262" t="s">
        <v>3484</v>
      </c>
      <c r="B262" t="s">
        <v>1891</v>
      </c>
      <c r="C262" t="s">
        <v>8958</v>
      </c>
      <c r="D262" t="s">
        <v>111</v>
      </c>
      <c r="E262" t="s">
        <v>10754</v>
      </c>
      <c r="F262" t="s">
        <v>8779</v>
      </c>
      <c r="G262" t="s">
        <v>10755</v>
      </c>
      <c r="H262" t="s">
        <v>10756</v>
      </c>
      <c r="I262" t="s">
        <v>10757</v>
      </c>
      <c r="J262" t="s">
        <v>10758</v>
      </c>
    </row>
    <row r="263" spans="1:10" x14ac:dyDescent="0.3">
      <c r="A263" t="s">
        <v>3484</v>
      </c>
      <c r="B263" t="s">
        <v>8605</v>
      </c>
      <c r="C263" t="s">
        <v>8960</v>
      </c>
      <c r="D263" s="14"/>
      <c r="E263" t="s">
        <v>10759</v>
      </c>
      <c r="F263" t="s">
        <v>10760</v>
      </c>
      <c r="G263" t="s">
        <v>10761</v>
      </c>
      <c r="H263" t="s">
        <v>10762</v>
      </c>
      <c r="I263" t="s">
        <v>10763</v>
      </c>
      <c r="J263" t="s">
        <v>10764</v>
      </c>
    </row>
    <row r="264" spans="1:10" x14ac:dyDescent="0.3">
      <c r="A264" t="s">
        <v>3484</v>
      </c>
      <c r="B264" t="s">
        <v>4375</v>
      </c>
      <c r="C264" t="s">
        <v>8962</v>
      </c>
      <c r="D264" s="14"/>
      <c r="E264" t="s">
        <v>10765</v>
      </c>
      <c r="F264" t="s">
        <v>10766</v>
      </c>
      <c r="G264" t="s">
        <v>10767</v>
      </c>
      <c r="H264" t="s">
        <v>10768</v>
      </c>
      <c r="I264" t="s">
        <v>10769</v>
      </c>
      <c r="J264" t="s">
        <v>10770</v>
      </c>
    </row>
    <row r="265" spans="1:10" x14ac:dyDescent="0.3">
      <c r="A265" t="s">
        <v>3484</v>
      </c>
      <c r="B265" t="s">
        <v>5403</v>
      </c>
      <c r="C265" t="s">
        <v>8964</v>
      </c>
      <c r="D265" s="14"/>
      <c r="E265" t="s">
        <v>10771</v>
      </c>
      <c r="F265" t="s">
        <v>10772</v>
      </c>
      <c r="G265" t="s">
        <v>10773</v>
      </c>
      <c r="H265" t="s">
        <v>10774</v>
      </c>
      <c r="I265" t="s">
        <v>10775</v>
      </c>
      <c r="J265" t="s">
        <v>10776</v>
      </c>
    </row>
    <row r="266" spans="1:10" x14ac:dyDescent="0.3">
      <c r="A266" t="s">
        <v>3484</v>
      </c>
      <c r="B266" t="s">
        <v>6332</v>
      </c>
      <c r="C266" t="s">
        <v>8966</v>
      </c>
      <c r="D266" s="14"/>
      <c r="E266" t="s">
        <v>10777</v>
      </c>
      <c r="F266" t="s">
        <v>10778</v>
      </c>
      <c r="G266" t="s">
        <v>10779</v>
      </c>
      <c r="H266" t="s">
        <v>10780</v>
      </c>
      <c r="I266" t="s">
        <v>10781</v>
      </c>
      <c r="J266" t="s">
        <v>10782</v>
      </c>
    </row>
    <row r="267" spans="1:10" x14ac:dyDescent="0.3">
      <c r="A267" t="s">
        <v>3484</v>
      </c>
      <c r="B267" t="s">
        <v>1146</v>
      </c>
      <c r="C267" t="s">
        <v>8970</v>
      </c>
      <c r="D267" t="s">
        <v>97</v>
      </c>
      <c r="E267" t="s">
        <v>10789</v>
      </c>
      <c r="F267" t="s">
        <v>9058</v>
      </c>
      <c r="G267" t="s">
        <v>10790</v>
      </c>
      <c r="H267" t="s">
        <v>10791</v>
      </c>
      <c r="I267" t="s">
        <v>10792</v>
      </c>
      <c r="J267" t="s">
        <v>10793</v>
      </c>
    </row>
    <row r="268" spans="1:10" x14ac:dyDescent="0.3">
      <c r="A268" t="s">
        <v>3484</v>
      </c>
      <c r="B268" t="s">
        <v>6341</v>
      </c>
      <c r="C268" t="s">
        <v>8968</v>
      </c>
      <c r="D268" s="14"/>
      <c r="E268" t="s">
        <v>10783</v>
      </c>
      <c r="F268" t="s">
        <v>10784</v>
      </c>
      <c r="G268" t="s">
        <v>10785</v>
      </c>
      <c r="H268" t="s">
        <v>10786</v>
      </c>
      <c r="I268" t="s">
        <v>10787</v>
      </c>
      <c r="J268" t="s">
        <v>10788</v>
      </c>
    </row>
    <row r="269" spans="1:10" x14ac:dyDescent="0.3">
      <c r="A269" t="s">
        <v>3484</v>
      </c>
      <c r="B269" t="s">
        <v>10794</v>
      </c>
      <c r="C269" t="s">
        <v>8972</v>
      </c>
      <c r="D269" t="s">
        <v>111</v>
      </c>
      <c r="E269" t="s">
        <v>10795</v>
      </c>
      <c r="F269" t="s">
        <v>10796</v>
      </c>
      <c r="G269" t="s">
        <v>10797</v>
      </c>
      <c r="H269" t="s">
        <v>10798</v>
      </c>
      <c r="I269" t="s">
        <v>10799</v>
      </c>
      <c r="J269" t="s">
        <v>10800</v>
      </c>
    </row>
    <row r="270" spans="1:10" x14ac:dyDescent="0.3">
      <c r="A270" t="s">
        <v>3484</v>
      </c>
      <c r="B270" t="s">
        <v>1291</v>
      </c>
      <c r="C270" t="s">
        <v>8974</v>
      </c>
      <c r="D270" t="s">
        <v>97</v>
      </c>
      <c r="E270" t="s">
        <v>10807</v>
      </c>
      <c r="F270" t="s">
        <v>10808</v>
      </c>
      <c r="G270" t="s">
        <v>10809</v>
      </c>
      <c r="H270" t="s">
        <v>10810</v>
      </c>
      <c r="I270" t="s">
        <v>10811</v>
      </c>
      <c r="J270" t="s">
        <v>10812</v>
      </c>
    </row>
    <row r="271" spans="1:10" x14ac:dyDescent="0.3">
      <c r="A271" t="s">
        <v>3484</v>
      </c>
      <c r="B271" t="s">
        <v>4578</v>
      </c>
      <c r="C271" t="s">
        <v>8976</v>
      </c>
      <c r="D271" t="s">
        <v>97</v>
      </c>
      <c r="E271" t="s">
        <v>10801</v>
      </c>
      <c r="F271" t="s">
        <v>10802</v>
      </c>
      <c r="G271" t="s">
        <v>10803</v>
      </c>
      <c r="H271" t="s">
        <v>10804</v>
      </c>
      <c r="I271" t="s">
        <v>10805</v>
      </c>
      <c r="J271" t="s">
        <v>10806</v>
      </c>
    </row>
    <row r="272" spans="1:10" x14ac:dyDescent="0.3">
      <c r="A272" t="s">
        <v>3484</v>
      </c>
      <c r="B272" t="s">
        <v>5001</v>
      </c>
      <c r="C272" t="s">
        <v>8978</v>
      </c>
      <c r="D272" t="s">
        <v>111</v>
      </c>
      <c r="E272" t="s">
        <v>10813</v>
      </c>
      <c r="F272" t="s">
        <v>10814</v>
      </c>
      <c r="G272" t="s">
        <v>10815</v>
      </c>
      <c r="H272" t="s">
        <v>10816</v>
      </c>
      <c r="I272" t="s">
        <v>10817</v>
      </c>
      <c r="J272" t="s">
        <v>10818</v>
      </c>
    </row>
    <row r="273" spans="1:10" x14ac:dyDescent="0.3">
      <c r="A273" t="s">
        <v>3484</v>
      </c>
      <c r="B273" t="s">
        <v>5565</v>
      </c>
      <c r="C273" t="s">
        <v>8980</v>
      </c>
      <c r="D273" t="s">
        <v>97</v>
      </c>
      <c r="E273" t="s">
        <v>10819</v>
      </c>
      <c r="F273" t="s">
        <v>10820</v>
      </c>
      <c r="G273" t="s">
        <v>10821</v>
      </c>
      <c r="H273" t="s">
        <v>10822</v>
      </c>
      <c r="I273" t="s">
        <v>10823</v>
      </c>
      <c r="J273" t="s">
        <v>10824</v>
      </c>
    </row>
    <row r="274" spans="1:10" x14ac:dyDescent="0.3">
      <c r="A274" t="s">
        <v>3484</v>
      </c>
      <c r="B274" t="s">
        <v>790</v>
      </c>
      <c r="C274" t="s">
        <v>8981</v>
      </c>
      <c r="D274" t="s">
        <v>97</v>
      </c>
      <c r="E274" t="s">
        <v>10825</v>
      </c>
      <c r="F274" t="s">
        <v>10826</v>
      </c>
      <c r="G274" t="s">
        <v>10827</v>
      </c>
      <c r="H274" t="s">
        <v>10828</v>
      </c>
      <c r="I274" t="s">
        <v>10829</v>
      </c>
      <c r="J274" t="s">
        <v>10830</v>
      </c>
    </row>
    <row r="275" spans="1:10" x14ac:dyDescent="0.3">
      <c r="A275" t="s">
        <v>3484</v>
      </c>
      <c r="B275" t="s">
        <v>10831</v>
      </c>
      <c r="C275" t="s">
        <v>10832</v>
      </c>
      <c r="D275" t="s">
        <v>97</v>
      </c>
      <c r="E275" t="s">
        <v>10833</v>
      </c>
      <c r="F275" t="s">
        <v>10834</v>
      </c>
      <c r="G275" t="s">
        <v>10835</v>
      </c>
      <c r="H275" t="s">
        <v>10836</v>
      </c>
      <c r="I275" t="s">
        <v>10837</v>
      </c>
      <c r="J275" t="s">
        <v>10838</v>
      </c>
    </row>
    <row r="276" spans="1:10" x14ac:dyDescent="0.3">
      <c r="A276" t="s">
        <v>3484</v>
      </c>
      <c r="B276" t="s">
        <v>1604</v>
      </c>
      <c r="C276" t="s">
        <v>8983</v>
      </c>
      <c r="D276" t="s">
        <v>111</v>
      </c>
      <c r="E276" t="s">
        <v>10839</v>
      </c>
      <c r="F276" t="s">
        <v>10840</v>
      </c>
      <c r="G276" t="s">
        <v>10841</v>
      </c>
      <c r="H276" t="s">
        <v>10842</v>
      </c>
      <c r="I276" t="s">
        <v>10843</v>
      </c>
      <c r="J276" t="s">
        <v>10844</v>
      </c>
    </row>
    <row r="277" spans="1:10" x14ac:dyDescent="0.3">
      <c r="A277" t="s">
        <v>3484</v>
      </c>
      <c r="B277" t="s">
        <v>2192</v>
      </c>
      <c r="C277" t="s">
        <v>8985</v>
      </c>
      <c r="D277" t="s">
        <v>97</v>
      </c>
      <c r="E277" t="s">
        <v>10845</v>
      </c>
      <c r="F277" t="s">
        <v>10846</v>
      </c>
      <c r="G277" t="s">
        <v>10847</v>
      </c>
      <c r="H277" t="s">
        <v>10848</v>
      </c>
      <c r="I277" t="s">
        <v>10849</v>
      </c>
      <c r="J277" t="s">
        <v>10850</v>
      </c>
    </row>
    <row r="278" spans="1:10" x14ac:dyDescent="0.3">
      <c r="A278" t="s">
        <v>3484</v>
      </c>
      <c r="B278" t="s">
        <v>968</v>
      </c>
      <c r="C278" t="s">
        <v>8986</v>
      </c>
      <c r="D278" t="s">
        <v>111</v>
      </c>
      <c r="E278" t="s">
        <v>10863</v>
      </c>
      <c r="F278" t="s">
        <v>9283</v>
      </c>
      <c r="G278" t="s">
        <v>10864</v>
      </c>
      <c r="H278" t="s">
        <v>10865</v>
      </c>
      <c r="I278" t="s">
        <v>10866</v>
      </c>
      <c r="J278" t="s">
        <v>10867</v>
      </c>
    </row>
    <row r="279" spans="1:10" x14ac:dyDescent="0.3">
      <c r="A279" t="s">
        <v>3484</v>
      </c>
      <c r="B279" t="s">
        <v>7225</v>
      </c>
      <c r="C279" t="s">
        <v>8987</v>
      </c>
      <c r="D279" t="s">
        <v>194</v>
      </c>
      <c r="E279" t="s">
        <v>10851</v>
      </c>
      <c r="F279" t="s">
        <v>10852</v>
      </c>
      <c r="G279" t="s">
        <v>10853</v>
      </c>
      <c r="H279" t="s">
        <v>10854</v>
      </c>
      <c r="I279" t="s">
        <v>10855</v>
      </c>
      <c r="J279" t="s">
        <v>10856</v>
      </c>
    </row>
    <row r="280" spans="1:10" x14ac:dyDescent="0.3">
      <c r="A280" t="s">
        <v>3484</v>
      </c>
      <c r="B280" t="s">
        <v>2536</v>
      </c>
      <c r="C280" t="s">
        <v>8989</v>
      </c>
      <c r="D280" t="s">
        <v>97</v>
      </c>
      <c r="E280" t="s">
        <v>10857</v>
      </c>
      <c r="F280" t="s">
        <v>10858</v>
      </c>
      <c r="G280" t="s">
        <v>10859</v>
      </c>
      <c r="H280" t="s">
        <v>10860</v>
      </c>
      <c r="I280" t="s">
        <v>10861</v>
      </c>
      <c r="J280" t="s">
        <v>10862</v>
      </c>
    </row>
    <row r="281" spans="1:10" x14ac:dyDescent="0.3">
      <c r="A281" t="s">
        <v>3484</v>
      </c>
      <c r="B281" t="s">
        <v>2182</v>
      </c>
      <c r="C281" t="s">
        <v>8990</v>
      </c>
      <c r="D281" t="s">
        <v>111</v>
      </c>
      <c r="E281" t="s">
        <v>10868</v>
      </c>
      <c r="F281" t="s">
        <v>10869</v>
      </c>
      <c r="G281" t="s">
        <v>10870</v>
      </c>
      <c r="H281" t="s">
        <v>10871</v>
      </c>
      <c r="I281" t="s">
        <v>10872</v>
      </c>
      <c r="J281" t="s">
        <v>10873</v>
      </c>
    </row>
    <row r="282" spans="1:10" x14ac:dyDescent="0.3">
      <c r="A282" t="s">
        <v>3484</v>
      </c>
      <c r="B282" t="s">
        <v>1615</v>
      </c>
      <c r="C282" t="s">
        <v>8991</v>
      </c>
      <c r="D282" t="s">
        <v>97</v>
      </c>
      <c r="E282" t="s">
        <v>10874</v>
      </c>
      <c r="F282" t="s">
        <v>10875</v>
      </c>
      <c r="G282" t="s">
        <v>10876</v>
      </c>
      <c r="H282" t="s">
        <v>10877</v>
      </c>
      <c r="I282" t="s">
        <v>10878</v>
      </c>
      <c r="J282" t="s">
        <v>10879</v>
      </c>
    </row>
    <row r="283" spans="1:10" x14ac:dyDescent="0.3">
      <c r="A283" t="s">
        <v>3484</v>
      </c>
      <c r="B283" t="s">
        <v>3133</v>
      </c>
      <c r="C283" t="s">
        <v>10880</v>
      </c>
      <c r="D283" t="s">
        <v>194</v>
      </c>
      <c r="E283" t="s">
        <v>10881</v>
      </c>
      <c r="F283" t="s">
        <v>10882</v>
      </c>
      <c r="G283" t="s">
        <v>10883</v>
      </c>
      <c r="H283" t="s">
        <v>10884</v>
      </c>
      <c r="I283" t="s">
        <v>10885</v>
      </c>
      <c r="J283" t="s">
        <v>10886</v>
      </c>
    </row>
    <row r="284" spans="1:10" x14ac:dyDescent="0.3">
      <c r="A284" t="s">
        <v>3484</v>
      </c>
      <c r="B284" t="s">
        <v>2042</v>
      </c>
      <c r="C284" t="s">
        <v>10887</v>
      </c>
      <c r="D284" t="s">
        <v>111</v>
      </c>
      <c r="E284" t="s">
        <v>10888</v>
      </c>
      <c r="F284" t="s">
        <v>10889</v>
      </c>
      <c r="G284" t="s">
        <v>10890</v>
      </c>
      <c r="H284" t="s">
        <v>10891</v>
      </c>
      <c r="I284" t="s">
        <v>10892</v>
      </c>
      <c r="J284" t="s">
        <v>10893</v>
      </c>
    </row>
    <row r="285" spans="1:10" x14ac:dyDescent="0.3">
      <c r="A285" t="s">
        <v>3484</v>
      </c>
      <c r="B285" t="s">
        <v>6540</v>
      </c>
      <c r="C285" t="s">
        <v>9005</v>
      </c>
      <c r="D285" t="s">
        <v>194</v>
      </c>
      <c r="E285" t="s">
        <v>10894</v>
      </c>
      <c r="F285" t="s">
        <v>10895</v>
      </c>
      <c r="G285" t="s">
        <v>10896</v>
      </c>
      <c r="H285" t="s">
        <v>10897</v>
      </c>
      <c r="I285" t="s">
        <v>10898</v>
      </c>
      <c r="J285" t="s">
        <v>10899</v>
      </c>
    </row>
    <row r="286" spans="1:10" x14ac:dyDescent="0.3">
      <c r="A286" t="s">
        <v>3484</v>
      </c>
      <c r="B286" t="s">
        <v>3551</v>
      </c>
      <c r="C286" t="s">
        <v>9299</v>
      </c>
      <c r="D286" s="14" t="s">
        <v>9299</v>
      </c>
      <c r="E286" t="s">
        <v>10906</v>
      </c>
      <c r="F286" t="s">
        <v>8912</v>
      </c>
      <c r="G286" t="s">
        <v>10907</v>
      </c>
      <c r="H286" t="s">
        <v>10908</v>
      </c>
      <c r="I286" t="s">
        <v>10909</v>
      </c>
      <c r="J286" t="s">
        <v>10910</v>
      </c>
    </row>
    <row r="287" spans="1:10" x14ac:dyDescent="0.3">
      <c r="A287" t="s">
        <v>3484</v>
      </c>
      <c r="B287" t="s">
        <v>3205</v>
      </c>
      <c r="C287" t="s">
        <v>8992</v>
      </c>
      <c r="D287" t="s">
        <v>111</v>
      </c>
      <c r="E287" t="s">
        <v>10900</v>
      </c>
      <c r="F287" t="s">
        <v>10901</v>
      </c>
      <c r="G287" t="s">
        <v>10902</v>
      </c>
      <c r="H287" t="s">
        <v>10903</v>
      </c>
      <c r="I287" t="s">
        <v>10904</v>
      </c>
      <c r="J287" t="s">
        <v>10905</v>
      </c>
    </row>
    <row r="288" spans="1:10" x14ac:dyDescent="0.3">
      <c r="A288" t="s">
        <v>3484</v>
      </c>
      <c r="B288" t="s">
        <v>5304</v>
      </c>
      <c r="C288" t="s">
        <v>8994</v>
      </c>
      <c r="D288" t="s">
        <v>97</v>
      </c>
      <c r="E288" t="s">
        <v>10911</v>
      </c>
      <c r="F288" t="s">
        <v>10912</v>
      </c>
      <c r="G288" t="s">
        <v>10913</v>
      </c>
      <c r="H288" t="s">
        <v>10914</v>
      </c>
      <c r="I288" t="s">
        <v>10915</v>
      </c>
      <c r="J288" t="s">
        <v>10916</v>
      </c>
    </row>
    <row r="289" spans="1:10" x14ac:dyDescent="0.3">
      <c r="A289" t="s">
        <v>3484</v>
      </c>
      <c r="B289" t="s">
        <v>10917</v>
      </c>
      <c r="C289" t="s">
        <v>8996</v>
      </c>
      <c r="D289" t="s">
        <v>97</v>
      </c>
      <c r="E289" t="s">
        <v>10918</v>
      </c>
      <c r="F289" t="s">
        <v>10919</v>
      </c>
      <c r="G289" t="s">
        <v>10920</v>
      </c>
      <c r="H289" t="s">
        <v>10921</v>
      </c>
      <c r="I289" t="s">
        <v>10922</v>
      </c>
      <c r="J289" t="s">
        <v>10923</v>
      </c>
    </row>
    <row r="290" spans="1:10" x14ac:dyDescent="0.3">
      <c r="A290" t="s">
        <v>3484</v>
      </c>
      <c r="B290" t="s">
        <v>10924</v>
      </c>
      <c r="C290" t="s">
        <v>8999</v>
      </c>
      <c r="D290" t="s">
        <v>194</v>
      </c>
      <c r="E290" t="s">
        <v>10925</v>
      </c>
      <c r="F290" t="s">
        <v>10926</v>
      </c>
      <c r="G290" t="s">
        <v>10927</v>
      </c>
      <c r="H290" t="s">
        <v>10928</v>
      </c>
      <c r="I290" t="s">
        <v>10929</v>
      </c>
      <c r="J290" t="s">
        <v>10930</v>
      </c>
    </row>
    <row r="291" spans="1:10" x14ac:dyDescent="0.3">
      <c r="A291" t="s">
        <v>3484</v>
      </c>
      <c r="B291" t="s">
        <v>1470</v>
      </c>
      <c r="C291" t="s">
        <v>9001</v>
      </c>
      <c r="D291" t="s">
        <v>111</v>
      </c>
      <c r="E291" t="s">
        <v>10931</v>
      </c>
      <c r="F291" t="s">
        <v>10932</v>
      </c>
      <c r="G291" t="s">
        <v>10933</v>
      </c>
      <c r="H291" t="s">
        <v>10934</v>
      </c>
      <c r="I291" t="s">
        <v>10935</v>
      </c>
      <c r="J291" t="s">
        <v>10936</v>
      </c>
    </row>
    <row r="292" spans="1:10" x14ac:dyDescent="0.3">
      <c r="A292" t="s">
        <v>3484</v>
      </c>
      <c r="B292" t="s">
        <v>3144</v>
      </c>
      <c r="C292" t="s">
        <v>9003</v>
      </c>
      <c r="D292" t="s">
        <v>97</v>
      </c>
      <c r="E292" t="s">
        <v>10937</v>
      </c>
      <c r="F292" t="s">
        <v>10938</v>
      </c>
      <c r="G292" t="s">
        <v>10939</v>
      </c>
      <c r="H292" t="s">
        <v>10940</v>
      </c>
      <c r="I292" t="s">
        <v>10941</v>
      </c>
      <c r="J292" t="s">
        <v>10942</v>
      </c>
    </row>
    <row r="293" spans="1:10" x14ac:dyDescent="0.3">
      <c r="A293" t="s">
        <v>3484</v>
      </c>
      <c r="B293" t="s">
        <v>3562</v>
      </c>
      <c r="C293" t="s">
        <v>10943</v>
      </c>
      <c r="D293" t="s">
        <v>111</v>
      </c>
      <c r="E293" t="s">
        <v>10944</v>
      </c>
      <c r="F293" t="s">
        <v>8707</v>
      </c>
      <c r="G293" t="s">
        <v>10945</v>
      </c>
      <c r="H293" t="s">
        <v>10946</v>
      </c>
      <c r="I293" t="s">
        <v>10947</v>
      </c>
      <c r="J293" t="s">
        <v>10948</v>
      </c>
    </row>
    <row r="294" spans="1:10" x14ac:dyDescent="0.3">
      <c r="A294" t="s">
        <v>3484</v>
      </c>
      <c r="B294" t="s">
        <v>4474</v>
      </c>
      <c r="C294" t="s">
        <v>10949</v>
      </c>
      <c r="D294" t="s">
        <v>111</v>
      </c>
      <c r="E294" t="s">
        <v>10950</v>
      </c>
      <c r="F294" t="s">
        <v>10951</v>
      </c>
      <c r="G294" t="s">
        <v>10952</v>
      </c>
      <c r="H294" t="s">
        <v>9153</v>
      </c>
      <c r="I294" t="s">
        <v>10953</v>
      </c>
      <c r="J294" t="s">
        <v>10954</v>
      </c>
    </row>
    <row r="295" spans="1:10" x14ac:dyDescent="0.3">
      <c r="A295" t="s">
        <v>3484</v>
      </c>
      <c r="B295" t="s">
        <v>3927</v>
      </c>
      <c r="C295" t="s">
        <v>10955</v>
      </c>
      <c r="D295" t="s">
        <v>111</v>
      </c>
      <c r="E295" t="s">
        <v>10956</v>
      </c>
      <c r="F295" t="s">
        <v>10957</v>
      </c>
      <c r="G295" t="s">
        <v>10958</v>
      </c>
      <c r="H295" t="s">
        <v>10959</v>
      </c>
      <c r="I295" t="s">
        <v>10960</v>
      </c>
      <c r="J295" t="s">
        <v>10961</v>
      </c>
    </row>
    <row r="296" spans="1:10" x14ac:dyDescent="0.3">
      <c r="A296" t="s">
        <v>3484</v>
      </c>
      <c r="B296" t="s">
        <v>5152</v>
      </c>
      <c r="C296" t="s">
        <v>10962</v>
      </c>
      <c r="D296" t="s">
        <v>97</v>
      </c>
      <c r="E296" t="s">
        <v>10963</v>
      </c>
      <c r="F296" t="s">
        <v>10808</v>
      </c>
      <c r="G296" t="s">
        <v>10964</v>
      </c>
      <c r="H296" t="s">
        <v>10965</v>
      </c>
      <c r="I296" t="s">
        <v>10966</v>
      </c>
      <c r="J296" t="s">
        <v>10967</v>
      </c>
    </row>
    <row r="297" spans="1:10" x14ac:dyDescent="0.3">
      <c r="A297" t="s">
        <v>3484</v>
      </c>
      <c r="B297" t="s">
        <v>2250</v>
      </c>
      <c r="C297" t="s">
        <v>10968</v>
      </c>
      <c r="D297" t="s">
        <v>111</v>
      </c>
      <c r="E297" t="s">
        <v>10969</v>
      </c>
      <c r="F297" t="s">
        <v>10970</v>
      </c>
      <c r="G297" t="s">
        <v>10971</v>
      </c>
      <c r="H297" t="s">
        <v>10972</v>
      </c>
      <c r="I297" t="s">
        <v>10973</v>
      </c>
      <c r="J297" t="s">
        <v>10974</v>
      </c>
    </row>
    <row r="298" spans="1:10" x14ac:dyDescent="0.3">
      <c r="A298" t="s">
        <v>3484</v>
      </c>
      <c r="B298" t="s">
        <v>4282</v>
      </c>
      <c r="C298" t="s">
        <v>11003</v>
      </c>
      <c r="D298" t="s">
        <v>111</v>
      </c>
      <c r="E298" t="s">
        <v>11004</v>
      </c>
      <c r="F298" t="s">
        <v>9272</v>
      </c>
      <c r="G298" t="s">
        <v>11005</v>
      </c>
      <c r="H298" t="s">
        <v>11006</v>
      </c>
      <c r="I298" t="s">
        <v>11007</v>
      </c>
      <c r="J298" t="s">
        <v>11008</v>
      </c>
    </row>
    <row r="299" spans="1:10" x14ac:dyDescent="0.3">
      <c r="A299" t="s">
        <v>3484</v>
      </c>
      <c r="B299" t="s">
        <v>4076</v>
      </c>
      <c r="C299" t="s">
        <v>11009</v>
      </c>
      <c r="D299" t="s">
        <v>111</v>
      </c>
      <c r="E299" t="s">
        <v>11010</v>
      </c>
      <c r="F299" t="s">
        <v>11011</v>
      </c>
      <c r="G299" t="s">
        <v>11012</v>
      </c>
      <c r="H299" t="s">
        <v>11013</v>
      </c>
      <c r="I299" t="s">
        <v>11014</v>
      </c>
      <c r="J299" t="s">
        <v>11015</v>
      </c>
    </row>
    <row r="300" spans="1:10" x14ac:dyDescent="0.3">
      <c r="A300" t="s">
        <v>3484</v>
      </c>
      <c r="B300" t="s">
        <v>3608</v>
      </c>
      <c r="C300" t="s">
        <v>11016</v>
      </c>
      <c r="D300" t="s">
        <v>111</v>
      </c>
      <c r="E300" t="s">
        <v>11017</v>
      </c>
      <c r="F300" t="s">
        <v>9301</v>
      </c>
      <c r="G300" t="s">
        <v>11018</v>
      </c>
      <c r="H300" t="s">
        <v>11019</v>
      </c>
      <c r="I300" t="s">
        <v>11020</v>
      </c>
      <c r="J300" t="s">
        <v>11021</v>
      </c>
    </row>
    <row r="301" spans="1:10" x14ac:dyDescent="0.3">
      <c r="A301" t="s">
        <v>3484</v>
      </c>
      <c r="B301" t="s">
        <v>7065</v>
      </c>
      <c r="C301" t="s">
        <v>11022</v>
      </c>
      <c r="D301" t="s">
        <v>194</v>
      </c>
      <c r="E301" t="s">
        <v>11023</v>
      </c>
      <c r="F301" t="s">
        <v>11024</v>
      </c>
      <c r="G301" t="s">
        <v>11025</v>
      </c>
      <c r="H301" t="s">
        <v>11026</v>
      </c>
      <c r="I301" t="s">
        <v>11027</v>
      </c>
      <c r="J301" t="s">
        <v>11028</v>
      </c>
    </row>
    <row r="302" spans="1:10" x14ac:dyDescent="0.3">
      <c r="A302" t="s">
        <v>3484</v>
      </c>
      <c r="B302" t="s">
        <v>5867</v>
      </c>
      <c r="C302" t="s">
        <v>11029</v>
      </c>
      <c r="D302" t="s">
        <v>97</v>
      </c>
      <c r="E302" t="s">
        <v>11030</v>
      </c>
      <c r="F302" t="s">
        <v>9505</v>
      </c>
      <c r="G302" t="s">
        <v>11031</v>
      </c>
      <c r="H302" t="s">
        <v>11032</v>
      </c>
      <c r="I302" t="s">
        <v>11033</v>
      </c>
      <c r="J302" t="s">
        <v>11034</v>
      </c>
    </row>
    <row r="303" spans="1:10" x14ac:dyDescent="0.3">
      <c r="A303" t="s">
        <v>3484</v>
      </c>
      <c r="B303" t="s">
        <v>516</v>
      </c>
      <c r="C303" t="s">
        <v>9038</v>
      </c>
      <c r="D303" t="s">
        <v>111</v>
      </c>
      <c r="E303" t="s">
        <v>11041</v>
      </c>
      <c r="F303" t="s">
        <v>9122</v>
      </c>
      <c r="G303" t="s">
        <v>11042</v>
      </c>
      <c r="H303" t="s">
        <v>11043</v>
      </c>
      <c r="I303" t="s">
        <v>11044</v>
      </c>
      <c r="J303" t="s">
        <v>11045</v>
      </c>
    </row>
    <row r="304" spans="1:10" x14ac:dyDescent="0.3">
      <c r="A304" t="s">
        <v>3484</v>
      </c>
      <c r="B304" t="s">
        <v>1943</v>
      </c>
      <c r="C304" t="s">
        <v>11046</v>
      </c>
      <c r="D304" t="s">
        <v>111</v>
      </c>
      <c r="E304" t="s">
        <v>11047</v>
      </c>
      <c r="F304" t="s">
        <v>11048</v>
      </c>
      <c r="G304" t="s">
        <v>11049</v>
      </c>
      <c r="H304" t="s">
        <v>11050</v>
      </c>
      <c r="I304" t="s">
        <v>11051</v>
      </c>
      <c r="J304" t="s">
        <v>11052</v>
      </c>
    </row>
    <row r="305" spans="1:10" x14ac:dyDescent="0.3">
      <c r="A305" t="s">
        <v>3484</v>
      </c>
      <c r="B305" t="s">
        <v>7004</v>
      </c>
      <c r="C305" t="s">
        <v>9041</v>
      </c>
      <c r="D305" t="s">
        <v>194</v>
      </c>
      <c r="E305" t="s">
        <v>11053</v>
      </c>
      <c r="F305" t="s">
        <v>11054</v>
      </c>
      <c r="G305" t="s">
        <v>11055</v>
      </c>
      <c r="H305" t="s">
        <v>11056</v>
      </c>
      <c r="I305" t="s">
        <v>11057</v>
      </c>
      <c r="J305" t="s">
        <v>11058</v>
      </c>
    </row>
    <row r="306" spans="1:10" x14ac:dyDescent="0.3">
      <c r="A306" t="s">
        <v>3484</v>
      </c>
      <c r="B306" t="s">
        <v>6185</v>
      </c>
      <c r="C306" t="s">
        <v>9043</v>
      </c>
      <c r="D306" t="s">
        <v>194</v>
      </c>
      <c r="E306" t="s">
        <v>11035</v>
      </c>
      <c r="F306" t="s">
        <v>11036</v>
      </c>
      <c r="G306" t="s">
        <v>11037</v>
      </c>
      <c r="H306" t="s">
        <v>11038</v>
      </c>
      <c r="I306" t="s">
        <v>11039</v>
      </c>
      <c r="J306" t="s">
        <v>11040</v>
      </c>
    </row>
    <row r="307" spans="1:10" x14ac:dyDescent="0.3">
      <c r="A307" t="s">
        <v>3484</v>
      </c>
      <c r="B307" t="s">
        <v>6684</v>
      </c>
      <c r="C307" t="s">
        <v>9045</v>
      </c>
      <c r="D307" t="s">
        <v>194</v>
      </c>
      <c r="E307" t="s">
        <v>11059</v>
      </c>
      <c r="F307" t="s">
        <v>11060</v>
      </c>
      <c r="G307" t="s">
        <v>11061</v>
      </c>
      <c r="H307" t="s">
        <v>11062</v>
      </c>
      <c r="I307" t="s">
        <v>11063</v>
      </c>
      <c r="J307" t="s">
        <v>11064</v>
      </c>
    </row>
    <row r="308" spans="1:10" x14ac:dyDescent="0.3">
      <c r="A308" t="s">
        <v>3484</v>
      </c>
      <c r="B308" t="s">
        <v>4060</v>
      </c>
      <c r="C308" t="s">
        <v>11065</v>
      </c>
      <c r="D308" t="s">
        <v>111</v>
      </c>
      <c r="E308" t="s">
        <v>11066</v>
      </c>
      <c r="F308" t="s">
        <v>11067</v>
      </c>
      <c r="G308" t="s">
        <v>11068</v>
      </c>
      <c r="H308" t="s">
        <v>11069</v>
      </c>
      <c r="I308" t="s">
        <v>11070</v>
      </c>
      <c r="J308" t="s">
        <v>11071</v>
      </c>
    </row>
    <row r="309" spans="1:10" x14ac:dyDescent="0.3">
      <c r="A309" t="s">
        <v>3484</v>
      </c>
      <c r="B309" t="s">
        <v>2787</v>
      </c>
      <c r="C309" t="s">
        <v>9048</v>
      </c>
      <c r="D309" t="s">
        <v>97</v>
      </c>
      <c r="E309" t="s">
        <v>11072</v>
      </c>
      <c r="F309" t="s">
        <v>9301</v>
      </c>
      <c r="G309" t="s">
        <v>11073</v>
      </c>
      <c r="H309" t="s">
        <v>11074</v>
      </c>
      <c r="I309" t="s">
        <v>11075</v>
      </c>
      <c r="J309" t="s">
        <v>11076</v>
      </c>
    </row>
    <row r="310" spans="1:10" x14ac:dyDescent="0.3">
      <c r="A310" t="s">
        <v>3484</v>
      </c>
      <c r="B310" t="s">
        <v>3052</v>
      </c>
      <c r="C310" t="s">
        <v>9050</v>
      </c>
      <c r="D310" t="s">
        <v>111</v>
      </c>
      <c r="E310" t="s">
        <v>11077</v>
      </c>
      <c r="F310" t="s">
        <v>11078</v>
      </c>
      <c r="G310" t="s">
        <v>11079</v>
      </c>
      <c r="H310" t="s">
        <v>11080</v>
      </c>
      <c r="I310" t="s">
        <v>11081</v>
      </c>
      <c r="J310" t="s">
        <v>11082</v>
      </c>
    </row>
    <row r="311" spans="1:10" x14ac:dyDescent="0.3">
      <c r="A311" t="s">
        <v>3484</v>
      </c>
      <c r="B311" t="s">
        <v>5161</v>
      </c>
      <c r="C311" t="s">
        <v>9052</v>
      </c>
      <c r="D311" t="s">
        <v>97</v>
      </c>
      <c r="E311" t="s">
        <v>11083</v>
      </c>
      <c r="F311" t="s">
        <v>11084</v>
      </c>
      <c r="G311" t="s">
        <v>11085</v>
      </c>
      <c r="H311" t="s">
        <v>11086</v>
      </c>
      <c r="I311" t="s">
        <v>11087</v>
      </c>
      <c r="J311" t="s">
        <v>11088</v>
      </c>
    </row>
    <row r="312" spans="1:10" x14ac:dyDescent="0.3">
      <c r="A312" t="s">
        <v>3484</v>
      </c>
      <c r="B312" t="s">
        <v>1091</v>
      </c>
      <c r="C312" t="s">
        <v>11089</v>
      </c>
      <c r="D312" t="s">
        <v>111</v>
      </c>
      <c r="E312" t="s">
        <v>11090</v>
      </c>
      <c r="F312" t="s">
        <v>11091</v>
      </c>
      <c r="G312" t="s">
        <v>11092</v>
      </c>
      <c r="H312" t="s">
        <v>11093</v>
      </c>
      <c r="I312" t="s">
        <v>11094</v>
      </c>
      <c r="J312" t="s">
        <v>11095</v>
      </c>
    </row>
    <row r="313" spans="1:10" x14ac:dyDescent="0.3">
      <c r="A313" t="s">
        <v>3484</v>
      </c>
      <c r="B313" t="s">
        <v>11102</v>
      </c>
      <c r="C313" t="s">
        <v>9057</v>
      </c>
      <c r="D313" t="s">
        <v>123</v>
      </c>
      <c r="E313" t="s">
        <v>11103</v>
      </c>
      <c r="F313" t="s">
        <v>11104</v>
      </c>
      <c r="G313" t="s">
        <v>11105</v>
      </c>
      <c r="H313" t="s">
        <v>11106</v>
      </c>
      <c r="I313" t="s">
        <v>11107</v>
      </c>
      <c r="J313" t="s">
        <v>11108</v>
      </c>
    </row>
    <row r="314" spans="1:10" x14ac:dyDescent="0.3">
      <c r="A314" t="s">
        <v>3484</v>
      </c>
      <c r="B314" t="s">
        <v>4018</v>
      </c>
      <c r="C314" t="s">
        <v>9060</v>
      </c>
      <c r="D314" t="s">
        <v>111</v>
      </c>
      <c r="E314" t="s">
        <v>11109</v>
      </c>
      <c r="F314" t="s">
        <v>8672</v>
      </c>
      <c r="G314" t="s">
        <v>11110</v>
      </c>
      <c r="H314" t="s">
        <v>11111</v>
      </c>
      <c r="I314" t="s">
        <v>11112</v>
      </c>
      <c r="J314" t="s">
        <v>11113</v>
      </c>
    </row>
    <row r="315" spans="1:10" x14ac:dyDescent="0.3">
      <c r="A315" t="s">
        <v>3484</v>
      </c>
      <c r="B315" t="s">
        <v>11114</v>
      </c>
      <c r="C315" t="s">
        <v>9062</v>
      </c>
      <c r="D315" t="s">
        <v>111</v>
      </c>
      <c r="E315" t="s">
        <v>11115</v>
      </c>
      <c r="F315" t="s">
        <v>8672</v>
      </c>
      <c r="G315" t="s">
        <v>11116</v>
      </c>
      <c r="H315" t="s">
        <v>11117</v>
      </c>
      <c r="I315" t="s">
        <v>11118</v>
      </c>
      <c r="J315" t="s">
        <v>11119</v>
      </c>
    </row>
    <row r="316" spans="1:10" x14ac:dyDescent="0.3">
      <c r="A316" t="s">
        <v>3484</v>
      </c>
      <c r="B316" t="s">
        <v>6819</v>
      </c>
      <c r="C316" t="s">
        <v>9064</v>
      </c>
      <c r="D316" t="s">
        <v>194</v>
      </c>
      <c r="E316" t="s">
        <v>11120</v>
      </c>
      <c r="F316" t="s">
        <v>11121</v>
      </c>
      <c r="G316" t="s">
        <v>11122</v>
      </c>
      <c r="H316" t="s">
        <v>11123</v>
      </c>
      <c r="I316" t="s">
        <v>11124</v>
      </c>
      <c r="J316" t="s">
        <v>11125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E9F6F-65AE-436B-AFDD-297F5CB555FF}">
  <dimension ref="A1:J2"/>
  <sheetViews>
    <sheetView topLeftCell="E1" workbookViewId="0">
      <selection activeCell="E2" sqref="E2"/>
    </sheetView>
  </sheetViews>
  <sheetFormatPr baseColWidth="10" defaultRowHeight="14.4" x14ac:dyDescent="0.3"/>
  <cols>
    <col min="1" max="1" width="9" bestFit="1" customWidth="1"/>
    <col min="2" max="2" width="64.109375" bestFit="1" customWidth="1"/>
    <col min="3" max="3" width="51.88671875" bestFit="1" customWidth="1"/>
    <col min="4" max="4" width="19.44140625" bestFit="1" customWidth="1"/>
    <col min="5" max="10" width="80.88671875" bestFit="1" customWidth="1"/>
  </cols>
  <sheetData>
    <row r="1" spans="1:10" x14ac:dyDescent="0.3">
      <c r="A1" t="s">
        <v>8583</v>
      </c>
      <c r="B1" t="s">
        <v>8584</v>
      </c>
      <c r="C1" t="s">
        <v>8614</v>
      </c>
      <c r="D1" t="s">
        <v>9190</v>
      </c>
      <c r="E1" t="s">
        <v>8615</v>
      </c>
      <c r="F1" t="s">
        <v>8616</v>
      </c>
      <c r="G1" t="s">
        <v>8617</v>
      </c>
      <c r="H1" t="s">
        <v>8618</v>
      </c>
      <c r="I1" t="s">
        <v>8619</v>
      </c>
      <c r="J1" t="s">
        <v>8620</v>
      </c>
    </row>
    <row r="2" spans="1:10" x14ac:dyDescent="0.3">
      <c r="A2" t="s">
        <v>8557</v>
      </c>
      <c r="B2" t="s">
        <v>8397</v>
      </c>
      <c r="C2" t="s">
        <v>9213</v>
      </c>
      <c r="D2">
        <v>2025</v>
      </c>
      <c r="E2" t="s">
        <v>9214</v>
      </c>
      <c r="F2" t="s">
        <v>9215</v>
      </c>
      <c r="G2" t="s">
        <v>9216</v>
      </c>
      <c r="H2" t="s">
        <v>9217</v>
      </c>
      <c r="I2" t="s">
        <v>9218</v>
      </c>
      <c r="J2" t="s">
        <v>9219</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A224-AC06-4E8E-A53D-0DBC5C04A6F6}">
  <dimension ref="A1:L339"/>
  <sheetViews>
    <sheetView workbookViewId="0">
      <selection activeCell="B344" sqref="B344"/>
    </sheetView>
  </sheetViews>
  <sheetFormatPr baseColWidth="10" defaultRowHeight="14.4" x14ac:dyDescent="0.3"/>
  <cols>
    <col min="1" max="1" width="10.21875" customWidth="1"/>
    <col min="2" max="2" width="100.33203125" customWidth="1"/>
    <col min="3" max="3" width="19.44140625" bestFit="1" customWidth="1"/>
    <col min="4" max="4" width="17.44140625" bestFit="1" customWidth="1"/>
    <col min="5" max="5" width="28.5546875" customWidth="1"/>
    <col min="6" max="6" width="11.5546875" customWidth="1"/>
    <col min="7" max="7" width="15.21875" customWidth="1"/>
    <col min="8" max="10" width="11.5546875" customWidth="1"/>
    <col min="11" max="11" width="12.88671875" customWidth="1"/>
  </cols>
  <sheetData>
    <row r="1" spans="1:12" x14ac:dyDescent="0.3">
      <c r="A1" s="21" t="s">
        <v>8583</v>
      </c>
      <c r="B1" s="21" t="s">
        <v>8584</v>
      </c>
      <c r="C1" s="21" t="s">
        <v>9190</v>
      </c>
      <c r="D1" s="21" t="s">
        <v>11372</v>
      </c>
      <c r="E1" s="21" t="s">
        <v>8614</v>
      </c>
      <c r="F1" s="21" t="s">
        <v>8615</v>
      </c>
      <c r="G1" s="21" t="s">
        <v>8616</v>
      </c>
      <c r="H1" s="21" t="s">
        <v>8617</v>
      </c>
      <c r="I1" s="21" t="s">
        <v>8618</v>
      </c>
      <c r="J1" s="21" t="s">
        <v>8619</v>
      </c>
      <c r="K1" s="21" t="s">
        <v>8620</v>
      </c>
      <c r="L1" s="21" t="s">
        <v>9167</v>
      </c>
    </row>
    <row r="2" spans="1:12" x14ac:dyDescent="0.3">
      <c r="A2" t="s">
        <v>3484</v>
      </c>
      <c r="B2" t="s">
        <v>3897</v>
      </c>
      <c r="C2" t="s">
        <v>111</v>
      </c>
      <c r="D2" t="s">
        <v>3506</v>
      </c>
      <c r="E2" t="s">
        <v>9327</v>
      </c>
      <c r="F2" t="s">
        <v>9328</v>
      </c>
      <c r="G2" t="s">
        <v>9329</v>
      </c>
      <c r="H2" t="s">
        <v>9330</v>
      </c>
      <c r="I2" t="s">
        <v>9331</v>
      </c>
      <c r="J2" t="s">
        <v>9332</v>
      </c>
      <c r="K2" t="s">
        <v>8685</v>
      </c>
      <c r="L2" t="s">
        <v>9170</v>
      </c>
    </row>
    <row r="3" spans="1:12" x14ac:dyDescent="0.3">
      <c r="A3" t="s">
        <v>3484</v>
      </c>
      <c r="B3" t="s">
        <v>4359</v>
      </c>
      <c r="C3" t="s">
        <v>111</v>
      </c>
      <c r="D3" t="s">
        <v>3482</v>
      </c>
      <c r="E3" t="s">
        <v>8686</v>
      </c>
      <c r="F3" t="s">
        <v>9334</v>
      </c>
      <c r="G3" t="s">
        <v>9335</v>
      </c>
      <c r="H3" t="s">
        <v>9336</v>
      </c>
      <c r="I3" t="s">
        <v>9337</v>
      </c>
      <c r="J3" t="s">
        <v>9338</v>
      </c>
      <c r="K3" t="s">
        <v>8687</v>
      </c>
      <c r="L3" t="s">
        <v>9172</v>
      </c>
    </row>
    <row r="4" spans="1:12" x14ac:dyDescent="0.3">
      <c r="A4" t="s">
        <v>3484</v>
      </c>
      <c r="B4" t="s">
        <v>4850</v>
      </c>
      <c r="C4" t="s">
        <v>111</v>
      </c>
      <c r="D4" t="s">
        <v>3482</v>
      </c>
      <c r="E4" t="s">
        <v>9340</v>
      </c>
      <c r="F4" t="s">
        <v>9341</v>
      </c>
      <c r="G4" t="s">
        <v>9342</v>
      </c>
      <c r="H4" t="s">
        <v>9343</v>
      </c>
      <c r="I4" t="s">
        <v>9344</v>
      </c>
      <c r="J4" t="s">
        <v>9345</v>
      </c>
      <c r="K4" t="s">
        <v>8688</v>
      </c>
      <c r="L4" t="s">
        <v>9171</v>
      </c>
    </row>
    <row r="5" spans="1:12" x14ac:dyDescent="0.3">
      <c r="A5" t="s">
        <v>3484</v>
      </c>
      <c r="B5" t="s">
        <v>6512</v>
      </c>
      <c r="C5" t="s">
        <v>97</v>
      </c>
      <c r="D5" t="s">
        <v>3482</v>
      </c>
      <c r="E5" t="s">
        <v>8689</v>
      </c>
      <c r="F5" t="s">
        <v>9347</v>
      </c>
      <c r="G5" t="s">
        <v>9348</v>
      </c>
      <c r="H5" t="s">
        <v>9349</v>
      </c>
      <c r="I5" t="s">
        <v>9350</v>
      </c>
      <c r="J5" t="s">
        <v>9351</v>
      </c>
      <c r="K5" t="s">
        <v>8690</v>
      </c>
      <c r="L5" t="s">
        <v>9170</v>
      </c>
    </row>
    <row r="6" spans="1:12" x14ac:dyDescent="0.3">
      <c r="A6" t="s">
        <v>3484</v>
      </c>
      <c r="B6" t="s">
        <v>2226</v>
      </c>
      <c r="C6" t="s">
        <v>194</v>
      </c>
      <c r="D6" t="s">
        <v>3506</v>
      </c>
      <c r="E6" t="s">
        <v>9353</v>
      </c>
      <c r="F6" t="s">
        <v>9354</v>
      </c>
      <c r="G6" t="s">
        <v>9355</v>
      </c>
      <c r="H6" t="s">
        <v>9356</v>
      </c>
      <c r="I6" t="s">
        <v>9357</v>
      </c>
      <c r="J6" t="s">
        <v>9358</v>
      </c>
      <c r="K6" t="s">
        <v>8691</v>
      </c>
      <c r="L6" t="s">
        <v>9171</v>
      </c>
    </row>
    <row r="7" spans="1:12" x14ac:dyDescent="0.3">
      <c r="A7" t="s">
        <v>3484</v>
      </c>
      <c r="B7" t="s">
        <v>1750</v>
      </c>
      <c r="C7" t="s">
        <v>194</v>
      </c>
      <c r="D7" t="s">
        <v>3506</v>
      </c>
      <c r="E7" t="s">
        <v>9641</v>
      </c>
      <c r="F7" t="s">
        <v>9642</v>
      </c>
      <c r="G7" t="s">
        <v>9643</v>
      </c>
      <c r="H7" t="s">
        <v>9644</v>
      </c>
      <c r="I7" t="s">
        <v>9645</v>
      </c>
      <c r="J7" t="s">
        <v>9646</v>
      </c>
      <c r="K7" t="s">
        <v>8692</v>
      </c>
      <c r="L7" t="s">
        <v>9171</v>
      </c>
    </row>
    <row r="8" spans="1:12" x14ac:dyDescent="0.3">
      <c r="A8" t="s">
        <v>3484</v>
      </c>
      <c r="B8" t="s">
        <v>4425</v>
      </c>
      <c r="C8" t="s">
        <v>111</v>
      </c>
      <c r="D8" t="s">
        <v>3482</v>
      </c>
      <c r="E8" t="s">
        <v>9648</v>
      </c>
      <c r="F8" t="s">
        <v>9649</v>
      </c>
      <c r="G8" t="s">
        <v>9650</v>
      </c>
      <c r="H8" t="s">
        <v>9651</v>
      </c>
      <c r="I8" t="s">
        <v>9652</v>
      </c>
      <c r="J8" t="s">
        <v>9653</v>
      </c>
      <c r="K8" t="s">
        <v>8693</v>
      </c>
      <c r="L8" t="s">
        <v>9171</v>
      </c>
    </row>
    <row r="9" spans="1:12" x14ac:dyDescent="0.3">
      <c r="A9" t="s">
        <v>3484</v>
      </c>
      <c r="B9" t="s">
        <v>5010</v>
      </c>
      <c r="C9" t="s">
        <v>97</v>
      </c>
      <c r="D9" t="s">
        <v>3506</v>
      </c>
      <c r="E9" t="s">
        <v>8694</v>
      </c>
      <c r="F9" t="s">
        <v>9655</v>
      </c>
      <c r="G9" t="s">
        <v>9656</v>
      </c>
      <c r="H9" t="s">
        <v>9657</v>
      </c>
      <c r="I9" t="s">
        <v>9658</v>
      </c>
      <c r="J9" t="s">
        <v>9659</v>
      </c>
      <c r="K9" t="s">
        <v>8695</v>
      </c>
      <c r="L9" t="s">
        <v>9171</v>
      </c>
    </row>
    <row r="10" spans="1:12" x14ac:dyDescent="0.3">
      <c r="A10" t="s">
        <v>3484</v>
      </c>
      <c r="B10" t="s">
        <v>1721</v>
      </c>
      <c r="C10" t="s">
        <v>194</v>
      </c>
      <c r="D10" t="s">
        <v>3482</v>
      </c>
      <c r="E10" t="s">
        <v>9661</v>
      </c>
      <c r="F10" t="s">
        <v>9662</v>
      </c>
      <c r="G10" t="s">
        <v>9663</v>
      </c>
      <c r="H10" t="s">
        <v>9664</v>
      </c>
      <c r="I10" t="s">
        <v>9665</v>
      </c>
      <c r="J10" t="s">
        <v>9666</v>
      </c>
      <c r="K10" t="s">
        <v>8696</v>
      </c>
      <c r="L10" t="s">
        <v>9170</v>
      </c>
    </row>
    <row r="11" spans="1:12" x14ac:dyDescent="0.3">
      <c r="A11" t="s">
        <v>3484</v>
      </c>
      <c r="B11" t="s">
        <v>2119</v>
      </c>
      <c r="C11" t="s">
        <v>194</v>
      </c>
      <c r="D11" t="s">
        <v>3482</v>
      </c>
      <c r="E11" t="s">
        <v>8697</v>
      </c>
      <c r="F11" t="s">
        <v>9668</v>
      </c>
      <c r="G11" t="s">
        <v>9669</v>
      </c>
      <c r="H11" t="s">
        <v>9670</v>
      </c>
      <c r="I11" t="s">
        <v>9671</v>
      </c>
      <c r="J11" t="s">
        <v>9672</v>
      </c>
      <c r="K11" t="s">
        <v>8698</v>
      </c>
      <c r="L11" t="s">
        <v>9170</v>
      </c>
    </row>
    <row r="12" spans="1:12" x14ac:dyDescent="0.3">
      <c r="A12" t="s">
        <v>3484</v>
      </c>
      <c r="B12" t="s">
        <v>9993</v>
      </c>
      <c r="C12" t="s">
        <v>97</v>
      </c>
      <c r="D12" t="s">
        <v>3482</v>
      </c>
      <c r="E12" t="s">
        <v>8827</v>
      </c>
      <c r="F12" t="s">
        <v>9994</v>
      </c>
      <c r="G12" t="s">
        <v>9995</v>
      </c>
      <c r="H12" t="s">
        <v>9996</v>
      </c>
      <c r="I12" t="s">
        <v>9997</v>
      </c>
      <c r="J12" t="s">
        <v>9998</v>
      </c>
      <c r="K12" t="s">
        <v>8828</v>
      </c>
      <c r="L12" t="s">
        <v>9170</v>
      </c>
    </row>
    <row r="13" spans="1:12" x14ac:dyDescent="0.3">
      <c r="A13" t="s">
        <v>3484</v>
      </c>
      <c r="B13" t="s">
        <v>2466</v>
      </c>
      <c r="C13" t="s">
        <v>111</v>
      </c>
      <c r="D13" t="s">
        <v>3506</v>
      </c>
      <c r="E13" t="s">
        <v>8829</v>
      </c>
      <c r="F13" t="s">
        <v>9975</v>
      </c>
      <c r="G13" t="s">
        <v>9976</v>
      </c>
      <c r="H13" t="s">
        <v>9977</v>
      </c>
      <c r="I13" t="s">
        <v>9978</v>
      </c>
      <c r="J13" t="s">
        <v>9979</v>
      </c>
      <c r="K13" t="s">
        <v>8830</v>
      </c>
      <c r="L13" t="s">
        <v>9171</v>
      </c>
    </row>
    <row r="14" spans="1:12" x14ac:dyDescent="0.3">
      <c r="A14" t="s">
        <v>3484</v>
      </c>
      <c r="B14" t="s">
        <v>5962</v>
      </c>
      <c r="C14" t="s">
        <v>194</v>
      </c>
      <c r="D14" t="s">
        <v>3482</v>
      </c>
      <c r="E14" t="s">
        <v>8831</v>
      </c>
      <c r="F14" t="s">
        <v>10000</v>
      </c>
      <c r="G14" t="s">
        <v>10001</v>
      </c>
      <c r="H14" t="s">
        <v>10002</v>
      </c>
      <c r="I14" t="s">
        <v>10003</v>
      </c>
      <c r="J14" t="s">
        <v>10004</v>
      </c>
      <c r="K14" t="s">
        <v>8832</v>
      </c>
      <c r="L14" t="s">
        <v>9170</v>
      </c>
    </row>
    <row r="15" spans="1:12" x14ac:dyDescent="0.3">
      <c r="A15" t="s">
        <v>3484</v>
      </c>
      <c r="B15" t="s">
        <v>1458</v>
      </c>
      <c r="C15" t="s">
        <v>97</v>
      </c>
      <c r="D15" t="s">
        <v>3482</v>
      </c>
      <c r="E15" t="s">
        <v>8833</v>
      </c>
      <c r="F15" t="s">
        <v>9981</v>
      </c>
      <c r="G15" t="s">
        <v>9982</v>
      </c>
      <c r="H15" t="s">
        <v>9983</v>
      </c>
      <c r="I15" t="s">
        <v>9984</v>
      </c>
      <c r="J15" t="s">
        <v>9985</v>
      </c>
      <c r="K15" t="s">
        <v>8834</v>
      </c>
      <c r="L15" t="s">
        <v>9170</v>
      </c>
    </row>
    <row r="16" spans="1:12" x14ac:dyDescent="0.3">
      <c r="A16" t="s">
        <v>3484</v>
      </c>
      <c r="B16" t="s">
        <v>7187</v>
      </c>
      <c r="C16" t="s">
        <v>194</v>
      </c>
      <c r="D16" t="s">
        <v>3506</v>
      </c>
      <c r="E16" t="s">
        <v>8820</v>
      </c>
      <c r="F16" t="s">
        <v>9987</v>
      </c>
      <c r="G16" t="s">
        <v>9988</v>
      </c>
      <c r="H16" t="s">
        <v>9989</v>
      </c>
      <c r="I16" t="s">
        <v>9990</v>
      </c>
      <c r="J16" t="s">
        <v>9991</v>
      </c>
      <c r="K16" t="s">
        <v>8821</v>
      </c>
      <c r="L16" t="s">
        <v>9172</v>
      </c>
    </row>
    <row r="17" spans="1:12" x14ac:dyDescent="0.3">
      <c r="A17" t="s">
        <v>3484</v>
      </c>
      <c r="B17" s="8" t="s">
        <v>7145</v>
      </c>
      <c r="C17" t="s">
        <v>194</v>
      </c>
      <c r="D17" t="s">
        <v>3482</v>
      </c>
      <c r="E17" t="s">
        <v>8822</v>
      </c>
      <c r="F17" t="s">
        <v>10326</v>
      </c>
      <c r="G17" t="s">
        <v>10327</v>
      </c>
      <c r="H17" t="s">
        <v>10328</v>
      </c>
      <c r="I17" t="s">
        <v>10329</v>
      </c>
      <c r="J17" t="s">
        <v>10330</v>
      </c>
      <c r="K17" t="s">
        <v>8673</v>
      </c>
      <c r="L17" t="s">
        <v>9170</v>
      </c>
    </row>
    <row r="18" spans="1:12" x14ac:dyDescent="0.3">
      <c r="A18" t="s">
        <v>3484</v>
      </c>
      <c r="B18" t="s">
        <v>6205</v>
      </c>
      <c r="C18" t="s">
        <v>194</v>
      </c>
      <c r="D18" t="s">
        <v>3667</v>
      </c>
      <c r="E18" t="s">
        <v>10332</v>
      </c>
      <c r="F18" t="s">
        <v>10333</v>
      </c>
      <c r="G18" t="s">
        <v>10334</v>
      </c>
      <c r="H18" t="s">
        <v>10335</v>
      </c>
      <c r="I18" t="s">
        <v>10336</v>
      </c>
      <c r="J18" t="s">
        <v>10337</v>
      </c>
      <c r="K18" t="s">
        <v>8823</v>
      </c>
      <c r="L18" t="s">
        <v>9171</v>
      </c>
    </row>
    <row r="19" spans="1:12" x14ac:dyDescent="0.3">
      <c r="A19" t="s">
        <v>3484</v>
      </c>
      <c r="B19" s="8" t="s">
        <v>6900</v>
      </c>
      <c r="C19" t="s">
        <v>194</v>
      </c>
      <c r="D19" t="s">
        <v>3506</v>
      </c>
      <c r="E19" t="s">
        <v>10340</v>
      </c>
      <c r="F19" t="s">
        <v>10341</v>
      </c>
      <c r="G19" t="s">
        <v>10342</v>
      </c>
      <c r="H19" t="s">
        <v>10343</v>
      </c>
      <c r="I19" t="s">
        <v>10344</v>
      </c>
      <c r="J19" t="s">
        <v>10345</v>
      </c>
      <c r="K19" t="s">
        <v>8824</v>
      </c>
      <c r="L19" t="s">
        <v>9170</v>
      </c>
    </row>
    <row r="20" spans="1:12" x14ac:dyDescent="0.3">
      <c r="A20" t="s">
        <v>514</v>
      </c>
      <c r="B20" t="s">
        <v>2703</v>
      </c>
      <c r="C20" t="s">
        <v>111</v>
      </c>
      <c r="D20" t="s">
        <v>3506</v>
      </c>
      <c r="E20" t="s">
        <v>8646</v>
      </c>
      <c r="F20" t="s">
        <v>9220</v>
      </c>
      <c r="G20" t="s">
        <v>8668</v>
      </c>
      <c r="H20" t="s">
        <v>9221</v>
      </c>
      <c r="I20" t="s">
        <v>9153</v>
      </c>
      <c r="J20" t="s">
        <v>9222</v>
      </c>
      <c r="K20" t="s">
        <v>8647</v>
      </c>
      <c r="L20" t="s">
        <v>9170</v>
      </c>
    </row>
    <row r="21" spans="1:12" x14ac:dyDescent="0.3">
      <c r="A21" t="s">
        <v>3484</v>
      </c>
      <c r="B21" t="s">
        <v>823</v>
      </c>
      <c r="C21" t="s">
        <v>111</v>
      </c>
      <c r="D21" t="s">
        <v>3482</v>
      </c>
      <c r="E21" t="s">
        <v>10347</v>
      </c>
      <c r="F21" t="s">
        <v>10348</v>
      </c>
      <c r="G21" t="s">
        <v>10349</v>
      </c>
      <c r="H21" t="s">
        <v>10350</v>
      </c>
      <c r="I21" t="s">
        <v>10351</v>
      </c>
      <c r="J21" t="s">
        <v>10352</v>
      </c>
      <c r="K21" t="s">
        <v>8825</v>
      </c>
      <c r="L21" t="s">
        <v>9170</v>
      </c>
    </row>
    <row r="22" spans="1:12" x14ac:dyDescent="0.3">
      <c r="A22" t="s">
        <v>3484</v>
      </c>
      <c r="B22" t="s">
        <v>3582</v>
      </c>
      <c r="C22" t="s">
        <v>111</v>
      </c>
      <c r="D22" t="s">
        <v>3506</v>
      </c>
      <c r="E22" t="s">
        <v>10354</v>
      </c>
      <c r="F22" t="s">
        <v>10355</v>
      </c>
      <c r="G22" t="s">
        <v>8730</v>
      </c>
      <c r="H22" t="s">
        <v>10356</v>
      </c>
      <c r="I22" t="s">
        <v>10357</v>
      </c>
      <c r="J22" t="s">
        <v>10358</v>
      </c>
      <c r="K22" t="s">
        <v>8826</v>
      </c>
      <c r="L22" t="s">
        <v>9171</v>
      </c>
    </row>
    <row r="23" spans="1:12" x14ac:dyDescent="0.3">
      <c r="A23" t="s">
        <v>3484</v>
      </c>
      <c r="B23" s="6" t="s">
        <v>4647</v>
      </c>
      <c r="C23" t="s">
        <v>111</v>
      </c>
      <c r="D23" t="s">
        <v>3482</v>
      </c>
      <c r="E23" t="s">
        <v>9024</v>
      </c>
      <c r="F23" t="s">
        <v>10645</v>
      </c>
      <c r="G23" t="s">
        <v>10646</v>
      </c>
      <c r="H23" t="s">
        <v>10647</v>
      </c>
      <c r="I23" t="s">
        <v>10648</v>
      </c>
      <c r="J23" t="s">
        <v>10649</v>
      </c>
      <c r="K23" t="s">
        <v>9025</v>
      </c>
      <c r="L23" t="s">
        <v>9170</v>
      </c>
    </row>
    <row r="24" spans="1:12" x14ac:dyDescent="0.3">
      <c r="A24" t="s">
        <v>3484</v>
      </c>
      <c r="B24" t="s">
        <v>1699</v>
      </c>
      <c r="C24" t="s">
        <v>97</v>
      </c>
      <c r="D24" t="s">
        <v>3482</v>
      </c>
      <c r="E24" t="s">
        <v>9022</v>
      </c>
      <c r="F24" t="s">
        <v>10651</v>
      </c>
      <c r="G24" t="s">
        <v>10652</v>
      </c>
      <c r="H24" t="s">
        <v>10653</v>
      </c>
      <c r="I24" t="s">
        <v>10654</v>
      </c>
      <c r="J24" t="s">
        <v>10655</v>
      </c>
      <c r="K24" t="s">
        <v>9023</v>
      </c>
      <c r="L24" t="s">
        <v>9171</v>
      </c>
    </row>
    <row r="25" spans="1:12" x14ac:dyDescent="0.3">
      <c r="A25" t="s">
        <v>3484</v>
      </c>
      <c r="B25" t="s">
        <v>2526</v>
      </c>
      <c r="C25" t="s">
        <v>111</v>
      </c>
      <c r="D25" t="s">
        <v>3482</v>
      </c>
      <c r="E25" t="s">
        <v>9010</v>
      </c>
      <c r="F25" t="s">
        <v>10657</v>
      </c>
      <c r="G25" t="s">
        <v>10658</v>
      </c>
      <c r="H25" t="s">
        <v>10659</v>
      </c>
      <c r="I25" t="s">
        <v>10660</v>
      </c>
      <c r="J25" t="s">
        <v>10661</v>
      </c>
      <c r="K25" t="s">
        <v>9011</v>
      </c>
      <c r="L25" t="s">
        <v>9171</v>
      </c>
    </row>
    <row r="26" spans="1:12" x14ac:dyDescent="0.3">
      <c r="A26" t="s">
        <v>3484</v>
      </c>
      <c r="B26" s="8" t="s">
        <v>4569</v>
      </c>
      <c r="C26" t="s">
        <v>97</v>
      </c>
      <c r="D26" t="s">
        <v>3506</v>
      </c>
      <c r="E26" t="s">
        <v>10664</v>
      </c>
      <c r="F26" t="s">
        <v>10665</v>
      </c>
      <c r="G26" t="s">
        <v>10666</v>
      </c>
      <c r="H26" t="s">
        <v>10667</v>
      </c>
      <c r="I26" t="s">
        <v>10668</v>
      </c>
      <c r="J26" t="s">
        <v>10669</v>
      </c>
      <c r="K26" t="s">
        <v>9019</v>
      </c>
      <c r="L26" t="s">
        <v>9170</v>
      </c>
    </row>
    <row r="27" spans="1:12" x14ac:dyDescent="0.3">
      <c r="A27" t="s">
        <v>3484</v>
      </c>
      <c r="B27" s="10" t="s">
        <v>5050</v>
      </c>
      <c r="C27" t="s">
        <v>97</v>
      </c>
      <c r="D27" t="s">
        <v>3506</v>
      </c>
      <c r="E27" t="s">
        <v>9020</v>
      </c>
      <c r="F27" t="s">
        <v>10672</v>
      </c>
      <c r="G27" t="s">
        <v>10673</v>
      </c>
      <c r="H27" t="s">
        <v>10674</v>
      </c>
      <c r="I27" t="s">
        <v>10675</v>
      </c>
      <c r="J27" t="s">
        <v>10676</v>
      </c>
      <c r="K27" t="s">
        <v>9021</v>
      </c>
      <c r="L27" t="s">
        <v>9171</v>
      </c>
    </row>
    <row r="28" spans="1:12" x14ac:dyDescent="0.3">
      <c r="A28" t="s">
        <v>3484</v>
      </c>
      <c r="B28" t="s">
        <v>1792</v>
      </c>
      <c r="C28" t="s">
        <v>97</v>
      </c>
      <c r="D28" t="s">
        <v>3482</v>
      </c>
      <c r="E28" t="s">
        <v>9012</v>
      </c>
      <c r="F28" t="s">
        <v>10981</v>
      </c>
      <c r="G28" t="s">
        <v>9945</v>
      </c>
      <c r="H28" t="s">
        <v>10982</v>
      </c>
      <c r="I28" t="s">
        <v>10983</v>
      </c>
      <c r="J28" t="s">
        <v>10984</v>
      </c>
      <c r="K28" t="s">
        <v>9013</v>
      </c>
      <c r="L28" t="s">
        <v>9171</v>
      </c>
    </row>
    <row r="29" spans="1:12" x14ac:dyDescent="0.3">
      <c r="A29" t="s">
        <v>3484</v>
      </c>
      <c r="B29" t="s">
        <v>3121</v>
      </c>
      <c r="C29" t="s">
        <v>111</v>
      </c>
      <c r="D29" t="s">
        <v>3482</v>
      </c>
      <c r="E29" t="s">
        <v>9014</v>
      </c>
      <c r="F29" t="s">
        <v>10985</v>
      </c>
      <c r="G29" t="s">
        <v>8997</v>
      </c>
      <c r="H29" t="s">
        <v>10986</v>
      </c>
      <c r="I29" t="s">
        <v>10987</v>
      </c>
      <c r="J29" t="s">
        <v>10988</v>
      </c>
      <c r="K29" t="s">
        <v>9015</v>
      </c>
      <c r="L29" t="s">
        <v>9170</v>
      </c>
    </row>
    <row r="30" spans="1:12" x14ac:dyDescent="0.3">
      <c r="A30" t="s">
        <v>3385</v>
      </c>
      <c r="B30" t="s">
        <v>105</v>
      </c>
      <c r="C30" t="s">
        <v>111</v>
      </c>
      <c r="D30" t="s">
        <v>3482</v>
      </c>
      <c r="E30" t="s">
        <v>8621</v>
      </c>
      <c r="F30" t="s">
        <v>9191</v>
      </c>
      <c r="G30" t="s">
        <v>8707</v>
      </c>
      <c r="H30" t="s">
        <v>9192</v>
      </c>
      <c r="I30" t="s">
        <v>9193</v>
      </c>
      <c r="J30" t="s">
        <v>9194</v>
      </c>
      <c r="K30" t="s">
        <v>8623</v>
      </c>
      <c r="L30" t="s">
        <v>9171</v>
      </c>
    </row>
    <row r="31" spans="1:12" x14ac:dyDescent="0.3">
      <c r="A31" t="s">
        <v>3484</v>
      </c>
      <c r="B31" t="s">
        <v>6811</v>
      </c>
      <c r="C31" t="s">
        <v>194</v>
      </c>
      <c r="D31" t="s">
        <v>3667</v>
      </c>
      <c r="E31" t="s">
        <v>9016</v>
      </c>
      <c r="F31" t="s">
        <v>10975</v>
      </c>
      <c r="G31" t="s">
        <v>10976</v>
      </c>
      <c r="H31" t="s">
        <v>10977</v>
      </c>
      <c r="I31" t="s">
        <v>10978</v>
      </c>
      <c r="J31" t="s">
        <v>10979</v>
      </c>
      <c r="K31" t="s">
        <v>9017</v>
      </c>
      <c r="L31" t="s">
        <v>9170</v>
      </c>
    </row>
    <row r="32" spans="1:12" x14ac:dyDescent="0.3">
      <c r="A32" t="s">
        <v>3484</v>
      </c>
      <c r="B32" t="s">
        <v>6042</v>
      </c>
      <c r="C32" t="s">
        <v>194</v>
      </c>
      <c r="D32" t="s">
        <v>3482</v>
      </c>
      <c r="E32" t="s">
        <v>9005</v>
      </c>
      <c r="F32" t="s">
        <v>10990</v>
      </c>
      <c r="G32" t="s">
        <v>10991</v>
      </c>
      <c r="H32" t="s">
        <v>10992</v>
      </c>
      <c r="I32" t="s">
        <v>10993</v>
      </c>
      <c r="J32" t="s">
        <v>10994</v>
      </c>
      <c r="K32" t="s">
        <v>9018</v>
      </c>
      <c r="L32" t="s">
        <v>9171</v>
      </c>
    </row>
    <row r="33" spans="1:12" x14ac:dyDescent="0.3">
      <c r="A33" t="s">
        <v>3484</v>
      </c>
      <c r="B33" t="s">
        <v>10996</v>
      </c>
      <c r="C33" t="s">
        <v>97</v>
      </c>
      <c r="D33" t="s">
        <v>3506</v>
      </c>
      <c r="E33" t="s">
        <v>9026</v>
      </c>
      <c r="F33" t="s">
        <v>10997</v>
      </c>
      <c r="G33" t="s">
        <v>10998</v>
      </c>
      <c r="H33" t="s">
        <v>10999</v>
      </c>
      <c r="I33" t="s">
        <v>11000</v>
      </c>
      <c r="J33" t="s">
        <v>11001</v>
      </c>
      <c r="K33" t="s">
        <v>9027</v>
      </c>
      <c r="L33" t="s">
        <v>9170</v>
      </c>
    </row>
    <row r="34" spans="1:12" x14ac:dyDescent="0.3">
      <c r="A34" t="s">
        <v>3484</v>
      </c>
      <c r="B34" s="8" t="s">
        <v>5743</v>
      </c>
      <c r="C34" t="s">
        <v>97</v>
      </c>
      <c r="D34" t="s">
        <v>3667</v>
      </c>
      <c r="E34" t="s">
        <v>9066</v>
      </c>
      <c r="F34" t="s">
        <v>11127</v>
      </c>
      <c r="G34" t="s">
        <v>8707</v>
      </c>
      <c r="H34" t="s">
        <v>11128</v>
      </c>
      <c r="I34" t="s">
        <v>11129</v>
      </c>
      <c r="J34" t="s">
        <v>11130</v>
      </c>
      <c r="K34" t="s">
        <v>9067</v>
      </c>
      <c r="L34" t="s">
        <v>9171</v>
      </c>
    </row>
    <row r="35" spans="1:12" x14ac:dyDescent="0.3">
      <c r="A35" t="s">
        <v>3484</v>
      </c>
      <c r="B35" s="12" t="s">
        <v>3867</v>
      </c>
      <c r="C35" t="s">
        <v>123</v>
      </c>
      <c r="D35" t="s">
        <v>3482</v>
      </c>
      <c r="E35" t="s">
        <v>9068</v>
      </c>
      <c r="F35" t="s">
        <v>11133</v>
      </c>
      <c r="G35" t="s">
        <v>11134</v>
      </c>
      <c r="H35" t="s">
        <v>11135</v>
      </c>
      <c r="I35" t="s">
        <v>11136</v>
      </c>
      <c r="J35" t="s">
        <v>11137</v>
      </c>
      <c r="K35" t="s">
        <v>9076</v>
      </c>
      <c r="L35" t="s">
        <v>9171</v>
      </c>
    </row>
    <row r="36" spans="1:12" x14ac:dyDescent="0.3">
      <c r="A36" t="s">
        <v>3484</v>
      </c>
      <c r="B36" s="8" t="s">
        <v>3267</v>
      </c>
      <c r="C36" t="s">
        <v>97</v>
      </c>
      <c r="D36" t="s">
        <v>3506</v>
      </c>
      <c r="E36" t="s">
        <v>9070</v>
      </c>
      <c r="F36" t="s">
        <v>11140</v>
      </c>
      <c r="G36" t="s">
        <v>11141</v>
      </c>
      <c r="H36" t="s">
        <v>11142</v>
      </c>
      <c r="I36" t="s">
        <v>11143</v>
      </c>
      <c r="J36" t="s">
        <v>11144</v>
      </c>
      <c r="K36" t="s">
        <v>9069</v>
      </c>
      <c r="L36" t="s">
        <v>9170</v>
      </c>
    </row>
    <row r="37" spans="1:12" x14ac:dyDescent="0.3">
      <c r="A37" t="s">
        <v>3484</v>
      </c>
      <c r="B37" t="s">
        <v>5971</v>
      </c>
      <c r="C37" t="s">
        <v>97</v>
      </c>
      <c r="D37" t="s">
        <v>3667</v>
      </c>
      <c r="E37" t="s">
        <v>11146</v>
      </c>
      <c r="F37" t="s">
        <v>11147</v>
      </c>
      <c r="G37" t="s">
        <v>11148</v>
      </c>
      <c r="H37" t="s">
        <v>11149</v>
      </c>
      <c r="I37" t="s">
        <v>9153</v>
      </c>
      <c r="J37" t="s">
        <v>11150</v>
      </c>
      <c r="K37" t="s">
        <v>9077</v>
      </c>
      <c r="L37" t="s">
        <v>9170</v>
      </c>
    </row>
    <row r="38" spans="1:12" x14ac:dyDescent="0.3">
      <c r="A38" t="s">
        <v>514</v>
      </c>
      <c r="B38" t="s">
        <v>3281</v>
      </c>
      <c r="C38" t="s">
        <v>97</v>
      </c>
      <c r="D38" t="s">
        <v>3506</v>
      </c>
      <c r="E38" t="s">
        <v>8645</v>
      </c>
      <c r="F38" t="s">
        <v>9224</v>
      </c>
      <c r="G38" t="s">
        <v>8668</v>
      </c>
      <c r="H38" t="s">
        <v>9225</v>
      </c>
      <c r="I38" t="s">
        <v>9226</v>
      </c>
      <c r="J38" t="s">
        <v>9227</v>
      </c>
      <c r="K38" t="s">
        <v>9071</v>
      </c>
      <c r="L38" t="s">
        <v>9171</v>
      </c>
    </row>
    <row r="39" spans="1:12" x14ac:dyDescent="0.3">
      <c r="A39" t="s">
        <v>3484</v>
      </c>
      <c r="B39" t="s">
        <v>2733</v>
      </c>
      <c r="C39" t="s">
        <v>194</v>
      </c>
      <c r="D39" t="s">
        <v>3482</v>
      </c>
      <c r="E39" t="s">
        <v>9072</v>
      </c>
      <c r="F39" t="s">
        <v>11152</v>
      </c>
      <c r="G39" t="s">
        <v>11153</v>
      </c>
      <c r="H39" t="s">
        <v>11154</v>
      </c>
      <c r="I39" t="s">
        <v>11155</v>
      </c>
      <c r="J39" t="s">
        <v>11156</v>
      </c>
      <c r="K39" t="s">
        <v>9078</v>
      </c>
      <c r="L39" t="s">
        <v>9171</v>
      </c>
    </row>
    <row r="40" spans="1:12" x14ac:dyDescent="0.3">
      <c r="A40" t="s">
        <v>3484</v>
      </c>
      <c r="B40" t="s">
        <v>2002</v>
      </c>
      <c r="C40" t="s">
        <v>97</v>
      </c>
      <c r="D40" t="s">
        <v>3482</v>
      </c>
      <c r="E40" t="s">
        <v>11158</v>
      </c>
      <c r="F40" t="s">
        <v>11159</v>
      </c>
      <c r="G40" t="s">
        <v>11160</v>
      </c>
      <c r="H40" t="s">
        <v>11161</v>
      </c>
      <c r="I40" t="s">
        <v>11162</v>
      </c>
      <c r="J40" t="s">
        <v>11163</v>
      </c>
      <c r="K40" t="s">
        <v>11164</v>
      </c>
      <c r="L40" t="s">
        <v>9171</v>
      </c>
    </row>
    <row r="41" spans="1:12" x14ac:dyDescent="0.3">
      <c r="A41" t="s">
        <v>3484</v>
      </c>
      <c r="B41" t="s">
        <v>4188</v>
      </c>
      <c r="C41" t="s">
        <v>111</v>
      </c>
      <c r="D41" t="s">
        <v>3506</v>
      </c>
      <c r="E41" t="s">
        <v>9074</v>
      </c>
      <c r="F41" t="s">
        <v>11165</v>
      </c>
      <c r="G41" t="s">
        <v>11166</v>
      </c>
      <c r="H41" t="s">
        <v>11167</v>
      </c>
      <c r="I41" t="s">
        <v>11168</v>
      </c>
      <c r="J41" t="s">
        <v>11169</v>
      </c>
      <c r="K41" t="s">
        <v>9073</v>
      </c>
      <c r="L41" t="s">
        <v>9171</v>
      </c>
    </row>
    <row r="42" spans="1:12" x14ac:dyDescent="0.3">
      <c r="A42" t="s">
        <v>3484</v>
      </c>
      <c r="B42" t="s">
        <v>3908</v>
      </c>
      <c r="C42" t="s">
        <v>123</v>
      </c>
      <c r="D42" t="s">
        <v>3506</v>
      </c>
      <c r="E42" t="s">
        <v>11186</v>
      </c>
      <c r="F42" t="s">
        <v>11187</v>
      </c>
      <c r="G42" t="s">
        <v>11188</v>
      </c>
      <c r="H42" t="s">
        <v>11189</v>
      </c>
      <c r="I42" t="s">
        <v>11190</v>
      </c>
      <c r="J42" t="s">
        <v>11191</v>
      </c>
      <c r="K42" t="s">
        <v>9075</v>
      </c>
      <c r="L42" t="s">
        <v>9171</v>
      </c>
    </row>
    <row r="43" spans="1:12" x14ac:dyDescent="0.3">
      <c r="A43" t="s">
        <v>3484</v>
      </c>
      <c r="B43" t="s">
        <v>5692</v>
      </c>
      <c r="C43" t="s">
        <v>97</v>
      </c>
      <c r="D43" t="s">
        <v>3506</v>
      </c>
      <c r="E43" t="s">
        <v>11171</v>
      </c>
      <c r="F43" t="s">
        <v>11172</v>
      </c>
      <c r="G43" t="s">
        <v>11173</v>
      </c>
      <c r="H43" t="s">
        <v>11174</v>
      </c>
      <c r="I43" t="s">
        <v>11175</v>
      </c>
      <c r="J43" t="s">
        <v>11176</v>
      </c>
      <c r="K43" t="s">
        <v>9082</v>
      </c>
      <c r="L43" t="s">
        <v>9172</v>
      </c>
    </row>
    <row r="44" spans="1:12" x14ac:dyDescent="0.3">
      <c r="A44" t="s">
        <v>3484</v>
      </c>
      <c r="B44" s="8" t="s">
        <v>6450</v>
      </c>
      <c r="C44" t="s">
        <v>194</v>
      </c>
      <c r="D44" t="s">
        <v>3506</v>
      </c>
      <c r="E44" t="s">
        <v>11179</v>
      </c>
      <c r="F44" t="s">
        <v>11180</v>
      </c>
      <c r="G44" t="s">
        <v>11181</v>
      </c>
      <c r="H44" t="s">
        <v>11182</v>
      </c>
      <c r="I44" t="s">
        <v>11183</v>
      </c>
      <c r="J44" t="s">
        <v>11184</v>
      </c>
      <c r="K44" t="s">
        <v>9084</v>
      </c>
      <c r="L44" t="s">
        <v>9172</v>
      </c>
    </row>
    <row r="45" spans="1:12" x14ac:dyDescent="0.3">
      <c r="A45" t="s">
        <v>3484</v>
      </c>
      <c r="B45" t="s">
        <v>4856</v>
      </c>
      <c r="C45" t="s">
        <v>111</v>
      </c>
      <c r="D45" t="s">
        <v>3482</v>
      </c>
      <c r="E45" t="s">
        <v>8810</v>
      </c>
      <c r="F45" t="s">
        <v>11193</v>
      </c>
      <c r="G45" t="s">
        <v>11194</v>
      </c>
      <c r="H45" t="s">
        <v>11195</v>
      </c>
      <c r="I45" t="s">
        <v>11196</v>
      </c>
      <c r="J45" t="s">
        <v>11197</v>
      </c>
      <c r="K45" t="s">
        <v>9086</v>
      </c>
      <c r="L45" t="s">
        <v>9171</v>
      </c>
    </row>
    <row r="46" spans="1:12" x14ac:dyDescent="0.3">
      <c r="A46" t="s">
        <v>3484</v>
      </c>
      <c r="B46" s="8" t="s">
        <v>6621</v>
      </c>
      <c r="C46" t="s">
        <v>97</v>
      </c>
      <c r="D46" t="s">
        <v>3482</v>
      </c>
      <c r="E46" t="s">
        <v>9083</v>
      </c>
      <c r="F46" t="s">
        <v>11200</v>
      </c>
      <c r="G46" t="s">
        <v>11201</v>
      </c>
      <c r="H46" t="s">
        <v>11202</v>
      </c>
      <c r="I46" t="s">
        <v>11203</v>
      </c>
      <c r="J46" t="s">
        <v>11204</v>
      </c>
      <c r="K46" t="s">
        <v>9088</v>
      </c>
      <c r="L46" t="s">
        <v>9171</v>
      </c>
    </row>
    <row r="47" spans="1:12" x14ac:dyDescent="0.3">
      <c r="A47" t="s">
        <v>3484</v>
      </c>
      <c r="B47" t="s">
        <v>2968</v>
      </c>
      <c r="C47" t="s">
        <v>111</v>
      </c>
      <c r="D47" t="s">
        <v>3506</v>
      </c>
      <c r="E47" t="s">
        <v>9085</v>
      </c>
      <c r="F47" t="s">
        <v>11206</v>
      </c>
      <c r="G47" t="s">
        <v>11207</v>
      </c>
      <c r="H47" t="s">
        <v>11208</v>
      </c>
      <c r="I47" t="s">
        <v>11209</v>
      </c>
      <c r="J47" t="s">
        <v>11210</v>
      </c>
      <c r="K47" t="s">
        <v>9090</v>
      </c>
      <c r="L47" t="s">
        <v>9171</v>
      </c>
    </row>
    <row r="48" spans="1:12" x14ac:dyDescent="0.3">
      <c r="A48" t="s">
        <v>3484</v>
      </c>
      <c r="B48" t="s">
        <v>4561</v>
      </c>
      <c r="C48" t="s">
        <v>97</v>
      </c>
      <c r="D48" t="s">
        <v>3506</v>
      </c>
      <c r="E48" t="s">
        <v>9087</v>
      </c>
      <c r="F48" t="s">
        <v>11212</v>
      </c>
      <c r="G48" t="s">
        <v>11213</v>
      </c>
      <c r="H48" t="s">
        <v>11214</v>
      </c>
      <c r="I48" t="s">
        <v>11215</v>
      </c>
      <c r="J48" t="s">
        <v>11216</v>
      </c>
      <c r="K48" t="s">
        <v>9092</v>
      </c>
      <c r="L48" t="s">
        <v>9170</v>
      </c>
    </row>
    <row r="49" spans="1:12" x14ac:dyDescent="0.3">
      <c r="A49" t="s">
        <v>3484</v>
      </c>
      <c r="B49" t="s">
        <v>1972</v>
      </c>
      <c r="C49" t="s">
        <v>194</v>
      </c>
      <c r="D49" t="s">
        <v>3482</v>
      </c>
      <c r="E49" t="s">
        <v>9089</v>
      </c>
      <c r="F49" t="s">
        <v>11218</v>
      </c>
      <c r="G49" t="s">
        <v>11219</v>
      </c>
      <c r="H49" t="s">
        <v>11220</v>
      </c>
      <c r="I49" t="s">
        <v>11221</v>
      </c>
      <c r="J49" t="s">
        <v>11222</v>
      </c>
      <c r="K49" t="s">
        <v>9093</v>
      </c>
      <c r="L49" t="s">
        <v>9171</v>
      </c>
    </row>
    <row r="50" spans="1:12" x14ac:dyDescent="0.3">
      <c r="A50" t="s">
        <v>3484</v>
      </c>
      <c r="B50" t="s">
        <v>8608</v>
      </c>
      <c r="C50" t="s">
        <v>111</v>
      </c>
      <c r="D50" t="s">
        <v>3482</v>
      </c>
      <c r="E50" t="s">
        <v>9091</v>
      </c>
      <c r="F50" t="s">
        <v>9367</v>
      </c>
      <c r="G50" t="s">
        <v>8622</v>
      </c>
      <c r="H50" t="s">
        <v>9368</v>
      </c>
      <c r="I50" t="s">
        <v>9369</v>
      </c>
      <c r="J50" t="s">
        <v>9370</v>
      </c>
      <c r="K50" t="s">
        <v>9095</v>
      </c>
      <c r="L50" t="s">
        <v>9171</v>
      </c>
    </row>
    <row r="51" spans="1:12" x14ac:dyDescent="0.3">
      <c r="A51" t="s">
        <v>3484</v>
      </c>
      <c r="B51" t="s">
        <v>4333</v>
      </c>
      <c r="C51" t="s">
        <v>111</v>
      </c>
      <c r="D51" t="s">
        <v>3506</v>
      </c>
      <c r="E51" t="s">
        <v>9372</v>
      </c>
      <c r="F51" t="s">
        <v>9373</v>
      </c>
      <c r="G51" t="s">
        <v>9374</v>
      </c>
      <c r="H51" t="s">
        <v>9375</v>
      </c>
      <c r="I51" t="s">
        <v>9376</v>
      </c>
      <c r="J51" t="s">
        <v>9377</v>
      </c>
      <c r="K51" t="s">
        <v>9097</v>
      </c>
      <c r="L51" t="s">
        <v>9171</v>
      </c>
    </row>
    <row r="52" spans="1:12" x14ac:dyDescent="0.3">
      <c r="A52" t="s">
        <v>3484</v>
      </c>
      <c r="B52" s="6" t="s">
        <v>5026</v>
      </c>
      <c r="C52" t="s">
        <v>111</v>
      </c>
      <c r="D52" t="s">
        <v>3482</v>
      </c>
      <c r="E52" t="s">
        <v>9094</v>
      </c>
      <c r="F52" t="s">
        <v>9361</v>
      </c>
      <c r="G52" t="s">
        <v>9362</v>
      </c>
      <c r="H52" t="s">
        <v>9363</v>
      </c>
      <c r="I52" t="s">
        <v>9364</v>
      </c>
      <c r="J52" t="s">
        <v>9365</v>
      </c>
      <c r="K52" t="s">
        <v>9099</v>
      </c>
      <c r="L52" t="s">
        <v>9171</v>
      </c>
    </row>
    <row r="53" spans="1:12" x14ac:dyDescent="0.3">
      <c r="A53" t="s">
        <v>3484</v>
      </c>
      <c r="B53" t="s">
        <v>1688</v>
      </c>
      <c r="C53" t="s">
        <v>97</v>
      </c>
      <c r="D53" t="s">
        <v>3482</v>
      </c>
      <c r="E53" t="s">
        <v>9096</v>
      </c>
      <c r="F53" t="s">
        <v>9379</v>
      </c>
      <c r="G53" t="s">
        <v>9380</v>
      </c>
      <c r="H53" t="s">
        <v>9381</v>
      </c>
      <c r="I53" t="s">
        <v>9382</v>
      </c>
      <c r="J53" t="s">
        <v>9383</v>
      </c>
      <c r="K53" t="s">
        <v>9113</v>
      </c>
      <c r="L53" t="s">
        <v>9171</v>
      </c>
    </row>
    <row r="54" spans="1:12" x14ac:dyDescent="0.3">
      <c r="A54" t="s">
        <v>3484</v>
      </c>
      <c r="B54" t="s">
        <v>3019</v>
      </c>
      <c r="C54" t="s">
        <v>97</v>
      </c>
      <c r="D54" t="s">
        <v>3482</v>
      </c>
      <c r="E54" t="s">
        <v>9098</v>
      </c>
      <c r="F54" t="s">
        <v>9385</v>
      </c>
      <c r="G54" t="s">
        <v>9386</v>
      </c>
      <c r="H54" t="s">
        <v>9387</v>
      </c>
      <c r="I54" t="s">
        <v>9388</v>
      </c>
      <c r="J54" t="s">
        <v>9389</v>
      </c>
      <c r="K54" t="s">
        <v>9111</v>
      </c>
      <c r="L54" t="s">
        <v>9170</v>
      </c>
    </row>
    <row r="55" spans="1:12" x14ac:dyDescent="0.3">
      <c r="A55" t="s">
        <v>3484</v>
      </c>
      <c r="B55" t="s">
        <v>6867</v>
      </c>
      <c r="C55" t="s">
        <v>194</v>
      </c>
      <c r="D55" t="s">
        <v>3482</v>
      </c>
      <c r="E55" t="s">
        <v>9112</v>
      </c>
      <c r="F55" t="s">
        <v>9391</v>
      </c>
      <c r="G55" t="s">
        <v>9272</v>
      </c>
      <c r="H55" t="s">
        <v>9392</v>
      </c>
      <c r="I55" t="s">
        <v>9393</v>
      </c>
      <c r="J55" t="s">
        <v>9394</v>
      </c>
      <c r="K55" t="s">
        <v>9114</v>
      </c>
      <c r="L55" t="s">
        <v>9171</v>
      </c>
    </row>
    <row r="56" spans="1:12" x14ac:dyDescent="0.3">
      <c r="A56" t="s">
        <v>3484</v>
      </c>
      <c r="B56" t="s">
        <v>3109</v>
      </c>
      <c r="C56" t="s">
        <v>97</v>
      </c>
      <c r="D56" t="s">
        <v>3482</v>
      </c>
      <c r="E56" t="s">
        <v>9110</v>
      </c>
      <c r="F56" t="s">
        <v>9396</v>
      </c>
      <c r="G56" t="s">
        <v>9272</v>
      </c>
      <c r="H56" t="s">
        <v>9397</v>
      </c>
      <c r="I56" t="s">
        <v>9398</v>
      </c>
      <c r="J56" t="s">
        <v>9399</v>
      </c>
      <c r="K56" t="s">
        <v>9107</v>
      </c>
      <c r="L56" t="s">
        <v>9171</v>
      </c>
    </row>
    <row r="57" spans="1:12" x14ac:dyDescent="0.3">
      <c r="A57" t="s">
        <v>3484</v>
      </c>
      <c r="B57" t="s">
        <v>619</v>
      </c>
      <c r="C57" t="s">
        <v>111</v>
      </c>
      <c r="D57" t="s">
        <v>3482</v>
      </c>
      <c r="E57" t="s">
        <v>9401</v>
      </c>
      <c r="F57" t="s">
        <v>9402</v>
      </c>
      <c r="G57" t="s">
        <v>8672</v>
      </c>
      <c r="H57" t="s">
        <v>9403</v>
      </c>
      <c r="I57" t="s">
        <v>9153</v>
      </c>
      <c r="J57" t="s">
        <v>9153</v>
      </c>
      <c r="K57" t="s">
        <v>9109</v>
      </c>
      <c r="L57" t="s">
        <v>9170</v>
      </c>
    </row>
    <row r="58" spans="1:12" x14ac:dyDescent="0.3">
      <c r="A58" t="s">
        <v>3484</v>
      </c>
      <c r="B58" t="s">
        <v>2335</v>
      </c>
      <c r="C58" t="s">
        <v>194</v>
      </c>
      <c r="D58" t="s">
        <v>3482</v>
      </c>
      <c r="E58" t="s">
        <v>9106</v>
      </c>
      <c r="F58" t="s">
        <v>9405</v>
      </c>
      <c r="G58" t="s">
        <v>9406</v>
      </c>
      <c r="H58" t="s">
        <v>9407</v>
      </c>
      <c r="I58" t="s">
        <v>9408</v>
      </c>
      <c r="J58" t="s">
        <v>9409</v>
      </c>
      <c r="K58" t="s">
        <v>9116</v>
      </c>
      <c r="L58" t="s">
        <v>9171</v>
      </c>
    </row>
    <row r="59" spans="1:12" x14ac:dyDescent="0.3">
      <c r="A59" t="s">
        <v>3484</v>
      </c>
      <c r="B59" s="6" t="s">
        <v>1526</v>
      </c>
      <c r="C59" t="s">
        <v>194</v>
      </c>
      <c r="D59" t="s">
        <v>3482</v>
      </c>
      <c r="E59" t="s">
        <v>9108</v>
      </c>
      <c r="F59" t="s">
        <v>9412</v>
      </c>
      <c r="G59" t="s">
        <v>9413</v>
      </c>
      <c r="H59" t="s">
        <v>9414</v>
      </c>
      <c r="I59" t="s">
        <v>9415</v>
      </c>
      <c r="J59" t="s">
        <v>9416</v>
      </c>
      <c r="K59" t="s">
        <v>9119</v>
      </c>
      <c r="L59" t="s">
        <v>9170</v>
      </c>
    </row>
    <row r="60" spans="1:12" x14ac:dyDescent="0.3">
      <c r="A60" t="s">
        <v>3484</v>
      </c>
      <c r="B60" t="s">
        <v>2687</v>
      </c>
      <c r="C60" t="s">
        <v>111</v>
      </c>
      <c r="D60" t="s">
        <v>3482</v>
      </c>
      <c r="E60" t="s">
        <v>9115</v>
      </c>
      <c r="F60" t="s">
        <v>9418</v>
      </c>
      <c r="G60" t="s">
        <v>9299</v>
      </c>
      <c r="H60" t="s">
        <v>9419</v>
      </c>
      <c r="I60" t="s">
        <v>9420</v>
      </c>
      <c r="J60" t="s">
        <v>9421</v>
      </c>
      <c r="K60" t="s">
        <v>9101</v>
      </c>
      <c r="L60" t="s">
        <v>9170</v>
      </c>
    </row>
    <row r="61" spans="1:12" x14ac:dyDescent="0.3">
      <c r="A61" t="s">
        <v>3484</v>
      </c>
      <c r="B61" t="s">
        <v>2807</v>
      </c>
      <c r="C61" t="s">
        <v>111</v>
      </c>
      <c r="D61" t="s">
        <v>3482</v>
      </c>
      <c r="E61" t="s">
        <v>9117</v>
      </c>
      <c r="F61" t="s">
        <v>9423</v>
      </c>
      <c r="G61" t="s">
        <v>8622</v>
      </c>
      <c r="H61" t="s">
        <v>9424</v>
      </c>
      <c r="I61" t="s">
        <v>9425</v>
      </c>
      <c r="J61" t="s">
        <v>9426</v>
      </c>
      <c r="K61" t="s">
        <v>9103</v>
      </c>
      <c r="L61" t="s">
        <v>9170</v>
      </c>
    </row>
    <row r="62" spans="1:12" x14ac:dyDescent="0.3">
      <c r="A62" t="s">
        <v>3484</v>
      </c>
      <c r="B62" t="s">
        <v>5766</v>
      </c>
      <c r="C62" t="s">
        <v>97</v>
      </c>
      <c r="D62" t="s">
        <v>3482</v>
      </c>
      <c r="E62" t="s">
        <v>9100</v>
      </c>
      <c r="F62" t="s">
        <v>9431</v>
      </c>
      <c r="G62" t="s">
        <v>8622</v>
      </c>
      <c r="H62" t="s">
        <v>9432</v>
      </c>
      <c r="I62" t="s">
        <v>9299</v>
      </c>
      <c r="J62" t="s">
        <v>9433</v>
      </c>
      <c r="K62" t="s">
        <v>9105</v>
      </c>
      <c r="L62" t="s">
        <v>9171</v>
      </c>
    </row>
    <row r="63" spans="1:12" x14ac:dyDescent="0.3">
      <c r="A63" t="s">
        <v>3484</v>
      </c>
      <c r="B63" t="s">
        <v>1245</v>
      </c>
      <c r="C63" t="s">
        <v>111</v>
      </c>
      <c r="D63" t="s">
        <v>3482</v>
      </c>
      <c r="E63" t="s">
        <v>9102</v>
      </c>
      <c r="F63" t="s">
        <v>9427</v>
      </c>
      <c r="G63" t="s">
        <v>8622</v>
      </c>
      <c r="H63" t="s">
        <v>9428</v>
      </c>
      <c r="I63" t="s">
        <v>9429</v>
      </c>
      <c r="J63" t="s">
        <v>9430</v>
      </c>
      <c r="K63" t="s">
        <v>9133</v>
      </c>
      <c r="L63" t="s">
        <v>9171</v>
      </c>
    </row>
    <row r="64" spans="1:12" x14ac:dyDescent="0.3">
      <c r="A64" t="s">
        <v>3484</v>
      </c>
      <c r="B64" t="s">
        <v>5290</v>
      </c>
      <c r="C64" t="s">
        <v>97</v>
      </c>
      <c r="D64" t="s">
        <v>3482</v>
      </c>
      <c r="E64" t="s">
        <v>9434</v>
      </c>
      <c r="F64" t="s">
        <v>9435</v>
      </c>
      <c r="G64" t="s">
        <v>8622</v>
      </c>
      <c r="H64" t="s">
        <v>9436</v>
      </c>
      <c r="I64" t="s">
        <v>9437</v>
      </c>
      <c r="J64" t="s">
        <v>9438</v>
      </c>
      <c r="K64" t="s">
        <v>9135</v>
      </c>
      <c r="L64" t="s">
        <v>9170</v>
      </c>
    </row>
    <row r="65" spans="1:12" x14ac:dyDescent="0.3">
      <c r="A65" t="s">
        <v>3484</v>
      </c>
      <c r="B65" t="s">
        <v>2084</v>
      </c>
      <c r="C65" t="s">
        <v>97</v>
      </c>
      <c r="D65" t="s">
        <v>3482</v>
      </c>
      <c r="E65" t="s">
        <v>9132</v>
      </c>
      <c r="F65" t="s">
        <v>9440</v>
      </c>
      <c r="G65" t="s">
        <v>9441</v>
      </c>
      <c r="H65" t="s">
        <v>9442</v>
      </c>
      <c r="I65" t="s">
        <v>9443</v>
      </c>
      <c r="J65" t="s">
        <v>9444</v>
      </c>
      <c r="K65" t="s">
        <v>9137</v>
      </c>
      <c r="L65" t="s">
        <v>9171</v>
      </c>
    </row>
    <row r="66" spans="1:12" x14ac:dyDescent="0.3">
      <c r="A66" t="s">
        <v>3484</v>
      </c>
      <c r="B66" t="s">
        <v>2294</v>
      </c>
      <c r="C66" t="s">
        <v>97</v>
      </c>
      <c r="D66" t="s">
        <v>3482</v>
      </c>
      <c r="E66" t="s">
        <v>9134</v>
      </c>
      <c r="F66" t="s">
        <v>9446</v>
      </c>
      <c r="G66" t="s">
        <v>9447</v>
      </c>
      <c r="H66" t="s">
        <v>9448</v>
      </c>
      <c r="I66" t="s">
        <v>9449</v>
      </c>
      <c r="J66" t="s">
        <v>9450</v>
      </c>
      <c r="K66" t="s">
        <v>9120</v>
      </c>
      <c r="L66" t="s">
        <v>9172</v>
      </c>
    </row>
    <row r="67" spans="1:12" x14ac:dyDescent="0.3">
      <c r="A67" t="s">
        <v>3484</v>
      </c>
      <c r="B67" t="s">
        <v>6214</v>
      </c>
      <c r="C67" t="s">
        <v>97</v>
      </c>
      <c r="D67" t="s">
        <v>3506</v>
      </c>
      <c r="E67" t="s">
        <v>9136</v>
      </c>
      <c r="F67" t="s">
        <v>9452</v>
      </c>
      <c r="G67" t="s">
        <v>9453</v>
      </c>
      <c r="H67" t="s">
        <v>9454</v>
      </c>
      <c r="I67" t="s">
        <v>9455</v>
      </c>
      <c r="J67" t="s">
        <v>9456</v>
      </c>
      <c r="K67" t="s">
        <v>9138</v>
      </c>
      <c r="L67" t="s">
        <v>9171</v>
      </c>
    </row>
    <row r="68" spans="1:12" x14ac:dyDescent="0.3">
      <c r="A68" t="s">
        <v>3484</v>
      </c>
      <c r="B68" t="s">
        <v>6158</v>
      </c>
      <c r="C68" t="s">
        <v>97</v>
      </c>
      <c r="D68" t="s">
        <v>3482</v>
      </c>
      <c r="E68" t="s">
        <v>8909</v>
      </c>
      <c r="F68" t="s">
        <v>9458</v>
      </c>
      <c r="G68" t="s">
        <v>9459</v>
      </c>
      <c r="H68" t="s">
        <v>9460</v>
      </c>
      <c r="I68" t="s">
        <v>9461</v>
      </c>
      <c r="J68" t="s">
        <v>9462</v>
      </c>
      <c r="K68" t="s">
        <v>9123</v>
      </c>
      <c r="L68" t="s">
        <v>9171</v>
      </c>
    </row>
    <row r="69" spans="1:12" x14ac:dyDescent="0.3">
      <c r="A69" t="s">
        <v>3484</v>
      </c>
      <c r="B69" t="s">
        <v>2572</v>
      </c>
      <c r="C69" t="s">
        <v>97</v>
      </c>
      <c r="D69" t="s">
        <v>3482</v>
      </c>
      <c r="E69" t="s">
        <v>9464</v>
      </c>
      <c r="F69" t="s">
        <v>9465</v>
      </c>
      <c r="G69" t="s">
        <v>9301</v>
      </c>
      <c r="H69" t="s">
        <v>9466</v>
      </c>
      <c r="I69" t="s">
        <v>9467</v>
      </c>
      <c r="J69" t="s">
        <v>9468</v>
      </c>
      <c r="K69" t="s">
        <v>9125</v>
      </c>
      <c r="L69" t="s">
        <v>9170</v>
      </c>
    </row>
    <row r="70" spans="1:12" x14ac:dyDescent="0.3">
      <c r="A70" t="s">
        <v>3484</v>
      </c>
      <c r="B70" t="s">
        <v>4042</v>
      </c>
      <c r="C70" t="s">
        <v>123</v>
      </c>
      <c r="D70" t="s">
        <v>3506</v>
      </c>
      <c r="E70" t="s">
        <v>9121</v>
      </c>
      <c r="F70" t="s">
        <v>9470</v>
      </c>
      <c r="G70" t="s">
        <v>9471</v>
      </c>
      <c r="H70" t="s">
        <v>9472</v>
      </c>
      <c r="I70" t="s">
        <v>9473</v>
      </c>
      <c r="J70" t="s">
        <v>9474</v>
      </c>
      <c r="K70" t="s">
        <v>9127</v>
      </c>
      <c r="L70" t="s">
        <v>9170</v>
      </c>
    </row>
    <row r="71" spans="1:12" x14ac:dyDescent="0.3">
      <c r="A71" t="s">
        <v>3484</v>
      </c>
      <c r="B71" t="s">
        <v>1497</v>
      </c>
      <c r="C71" t="s">
        <v>194</v>
      </c>
      <c r="D71" t="s">
        <v>3482</v>
      </c>
      <c r="E71" t="s">
        <v>9124</v>
      </c>
      <c r="F71" t="s">
        <v>9492</v>
      </c>
      <c r="G71" t="s">
        <v>8672</v>
      </c>
      <c r="H71" t="s">
        <v>9493</v>
      </c>
      <c r="I71" t="s">
        <v>9494</v>
      </c>
      <c r="J71" t="s">
        <v>9495</v>
      </c>
      <c r="K71" t="s">
        <v>9131</v>
      </c>
      <c r="L71" t="s">
        <v>9171</v>
      </c>
    </row>
    <row r="72" spans="1:12" x14ac:dyDescent="0.3">
      <c r="A72" t="s">
        <v>3484</v>
      </c>
      <c r="B72" t="s">
        <v>1178</v>
      </c>
      <c r="C72" t="s">
        <v>194</v>
      </c>
      <c r="D72" t="s">
        <v>3482</v>
      </c>
      <c r="E72" t="s">
        <v>9126</v>
      </c>
      <c r="F72" t="s">
        <v>9481</v>
      </c>
      <c r="G72" t="s">
        <v>9482</v>
      </c>
      <c r="H72" t="s">
        <v>9483</v>
      </c>
      <c r="I72" t="s">
        <v>9484</v>
      </c>
      <c r="J72" t="s">
        <v>9485</v>
      </c>
      <c r="K72" t="s">
        <v>9081</v>
      </c>
      <c r="L72" t="s">
        <v>9171</v>
      </c>
    </row>
    <row r="73" spans="1:12" x14ac:dyDescent="0.3">
      <c r="A73" t="s">
        <v>3484</v>
      </c>
      <c r="B73" t="s">
        <v>607</v>
      </c>
      <c r="C73" t="s">
        <v>97</v>
      </c>
      <c r="D73" t="s">
        <v>3482</v>
      </c>
      <c r="E73" t="s">
        <v>9130</v>
      </c>
      <c r="F73" t="s">
        <v>9487</v>
      </c>
      <c r="G73" t="s">
        <v>8672</v>
      </c>
      <c r="H73" t="s">
        <v>9488</v>
      </c>
      <c r="I73" t="s">
        <v>9489</v>
      </c>
      <c r="J73" t="s">
        <v>9490</v>
      </c>
      <c r="K73" t="s">
        <v>9129</v>
      </c>
      <c r="L73" t="s">
        <v>9171</v>
      </c>
    </row>
    <row r="74" spans="1:12" x14ac:dyDescent="0.3">
      <c r="A74" t="s">
        <v>3484</v>
      </c>
      <c r="B74" t="s">
        <v>691</v>
      </c>
      <c r="C74" t="s">
        <v>111</v>
      </c>
      <c r="D74" t="s">
        <v>3482</v>
      </c>
      <c r="E74" t="s">
        <v>9128</v>
      </c>
      <c r="F74" t="s">
        <v>9476</v>
      </c>
      <c r="G74" t="s">
        <v>8672</v>
      </c>
      <c r="H74" t="s">
        <v>9477</v>
      </c>
      <c r="I74" t="s">
        <v>9478</v>
      </c>
      <c r="J74" t="s">
        <v>9479</v>
      </c>
      <c r="K74" t="s">
        <v>9139</v>
      </c>
      <c r="L74" t="s">
        <v>9171</v>
      </c>
    </row>
    <row r="75" spans="1:12" x14ac:dyDescent="0.3">
      <c r="A75" t="s">
        <v>3484</v>
      </c>
      <c r="B75" t="s">
        <v>11226</v>
      </c>
      <c r="C75" t="s">
        <v>97</v>
      </c>
      <c r="D75" t="s">
        <v>3482</v>
      </c>
      <c r="E75" t="s">
        <v>9140</v>
      </c>
      <c r="F75" t="s">
        <v>9497</v>
      </c>
      <c r="G75" t="s">
        <v>9498</v>
      </c>
      <c r="H75" t="s">
        <v>9499</v>
      </c>
      <c r="I75" t="s">
        <v>9500</v>
      </c>
      <c r="J75" t="s">
        <v>9501</v>
      </c>
      <c r="K75" t="s">
        <v>9141</v>
      </c>
      <c r="L75" t="s">
        <v>9170</v>
      </c>
    </row>
    <row r="76" spans="1:12" x14ac:dyDescent="0.3">
      <c r="A76" t="s">
        <v>3484</v>
      </c>
      <c r="B76" t="s">
        <v>11225</v>
      </c>
      <c r="C76" t="s">
        <v>194</v>
      </c>
      <c r="D76" t="s">
        <v>3482</v>
      </c>
      <c r="E76" t="s">
        <v>9510</v>
      </c>
      <c r="F76" t="s">
        <v>9511</v>
      </c>
      <c r="G76" t="s">
        <v>8707</v>
      </c>
      <c r="H76" t="s">
        <v>9512</v>
      </c>
      <c r="I76" t="s">
        <v>9513</v>
      </c>
      <c r="J76" t="s">
        <v>9514</v>
      </c>
      <c r="K76" t="s">
        <v>9142</v>
      </c>
      <c r="L76" t="s">
        <v>9170</v>
      </c>
    </row>
    <row r="77" spans="1:12" x14ac:dyDescent="0.3">
      <c r="A77" t="s">
        <v>3484</v>
      </c>
      <c r="B77" t="s">
        <v>9523</v>
      </c>
      <c r="C77" t="s">
        <v>111</v>
      </c>
      <c r="D77" t="s">
        <v>3482</v>
      </c>
      <c r="E77" t="s">
        <v>9524</v>
      </c>
      <c r="F77" t="s">
        <v>9525</v>
      </c>
      <c r="G77" t="s">
        <v>9526</v>
      </c>
      <c r="H77" t="s">
        <v>9527</v>
      </c>
      <c r="I77" t="s">
        <v>9528</v>
      </c>
      <c r="J77" t="s">
        <v>9529</v>
      </c>
      <c r="K77" t="s">
        <v>9530</v>
      </c>
      <c r="L77" t="s">
        <v>9170</v>
      </c>
    </row>
    <row r="78" spans="1:12" x14ac:dyDescent="0.3">
      <c r="A78" t="s">
        <v>514</v>
      </c>
      <c r="B78" t="s">
        <v>1001</v>
      </c>
      <c r="C78" t="s">
        <v>111</v>
      </c>
      <c r="D78" t="s">
        <v>3482</v>
      </c>
      <c r="E78" t="s">
        <v>8643</v>
      </c>
      <c r="F78" t="s">
        <v>9229</v>
      </c>
      <c r="G78" t="s">
        <v>9230</v>
      </c>
      <c r="H78" t="s">
        <v>9231</v>
      </c>
      <c r="I78" t="s">
        <v>9232</v>
      </c>
      <c r="J78" t="s">
        <v>9233</v>
      </c>
      <c r="K78" t="s">
        <v>8644</v>
      </c>
      <c r="L78" t="s">
        <v>9171</v>
      </c>
    </row>
    <row r="79" spans="1:12" x14ac:dyDescent="0.3">
      <c r="A79" t="s">
        <v>3484</v>
      </c>
      <c r="B79" t="s">
        <v>834</v>
      </c>
      <c r="C79" t="s">
        <v>97</v>
      </c>
      <c r="D79" t="s">
        <v>3482</v>
      </c>
      <c r="E79" t="s">
        <v>9516</v>
      </c>
      <c r="F79" t="s">
        <v>9517</v>
      </c>
      <c r="G79" t="s">
        <v>9518</v>
      </c>
      <c r="H79" t="s">
        <v>9519</v>
      </c>
      <c r="I79" t="s">
        <v>9520</v>
      </c>
      <c r="J79" t="s">
        <v>9521</v>
      </c>
      <c r="K79" t="s">
        <v>9143</v>
      </c>
      <c r="L79" t="s">
        <v>9170</v>
      </c>
    </row>
    <row r="80" spans="1:12" x14ac:dyDescent="0.3">
      <c r="A80" t="s">
        <v>3484</v>
      </c>
      <c r="B80" t="s">
        <v>2492</v>
      </c>
      <c r="C80" t="s">
        <v>194</v>
      </c>
      <c r="D80" t="s">
        <v>3482</v>
      </c>
      <c r="E80" t="s">
        <v>9503</v>
      </c>
      <c r="F80" t="s">
        <v>9504</v>
      </c>
      <c r="G80" t="s">
        <v>9505</v>
      </c>
      <c r="H80" t="s">
        <v>9506</v>
      </c>
      <c r="I80" t="s">
        <v>9507</v>
      </c>
      <c r="J80" t="s">
        <v>9508</v>
      </c>
      <c r="K80" t="s">
        <v>9141</v>
      </c>
      <c r="L80" t="s">
        <v>9170</v>
      </c>
    </row>
    <row r="81" spans="1:12" x14ac:dyDescent="0.3">
      <c r="A81" t="s">
        <v>3484</v>
      </c>
      <c r="B81" t="s">
        <v>7161</v>
      </c>
      <c r="C81" t="s">
        <v>194</v>
      </c>
      <c r="D81" t="s">
        <v>3482</v>
      </c>
      <c r="E81" t="s">
        <v>9531</v>
      </c>
      <c r="F81" t="s">
        <v>9532</v>
      </c>
      <c r="G81" t="s">
        <v>9533</v>
      </c>
      <c r="H81" t="s">
        <v>9534</v>
      </c>
      <c r="I81" t="s">
        <v>9535</v>
      </c>
      <c r="J81" t="s">
        <v>9536</v>
      </c>
      <c r="K81" t="s">
        <v>9145</v>
      </c>
      <c r="L81" t="s">
        <v>9170</v>
      </c>
    </row>
    <row r="82" spans="1:12" x14ac:dyDescent="0.3">
      <c r="A82" t="s">
        <v>3484</v>
      </c>
      <c r="B82" t="s">
        <v>1364</v>
      </c>
      <c r="C82" t="s">
        <v>194</v>
      </c>
      <c r="D82" t="s">
        <v>3482</v>
      </c>
      <c r="E82" t="s">
        <v>9551</v>
      </c>
      <c r="F82" t="s">
        <v>9552</v>
      </c>
      <c r="G82" t="s">
        <v>9553</v>
      </c>
      <c r="H82" t="s">
        <v>9554</v>
      </c>
      <c r="I82" t="s">
        <v>9555</v>
      </c>
      <c r="J82" t="s">
        <v>9556</v>
      </c>
      <c r="K82" t="s">
        <v>9147</v>
      </c>
      <c r="L82" t="s">
        <v>9170</v>
      </c>
    </row>
    <row r="83" spans="1:12" x14ac:dyDescent="0.3">
      <c r="A83" t="s">
        <v>3484</v>
      </c>
      <c r="B83" t="s">
        <v>1903</v>
      </c>
      <c r="C83" t="s">
        <v>97</v>
      </c>
      <c r="D83" t="s">
        <v>3482</v>
      </c>
      <c r="E83" t="s">
        <v>9146</v>
      </c>
      <c r="F83" t="s">
        <v>9538</v>
      </c>
      <c r="G83" t="s">
        <v>9539</v>
      </c>
      <c r="H83" t="s">
        <v>9540</v>
      </c>
      <c r="I83" t="s">
        <v>9541</v>
      </c>
      <c r="J83" t="s">
        <v>9542</v>
      </c>
      <c r="K83" t="s">
        <v>9148</v>
      </c>
      <c r="L83" t="s">
        <v>9170</v>
      </c>
    </row>
    <row r="84" spans="1:12" x14ac:dyDescent="0.3">
      <c r="A84" t="s">
        <v>3484</v>
      </c>
      <c r="B84" t="s">
        <v>3228</v>
      </c>
      <c r="C84" t="s">
        <v>97</v>
      </c>
      <c r="D84" t="s">
        <v>3482</v>
      </c>
      <c r="E84" t="s">
        <v>9544</v>
      </c>
      <c r="F84" t="s">
        <v>9545</v>
      </c>
      <c r="G84" t="s">
        <v>9546</v>
      </c>
      <c r="H84" t="s">
        <v>9547</v>
      </c>
      <c r="I84" t="s">
        <v>9548</v>
      </c>
      <c r="J84" t="s">
        <v>9549</v>
      </c>
      <c r="K84" t="s">
        <v>9550</v>
      </c>
      <c r="L84" t="s">
        <v>9170</v>
      </c>
    </row>
    <row r="85" spans="1:12" x14ac:dyDescent="0.3">
      <c r="A85" t="s">
        <v>514</v>
      </c>
      <c r="B85" t="s">
        <v>2678</v>
      </c>
      <c r="C85" t="s">
        <v>111</v>
      </c>
      <c r="D85" t="s">
        <v>3482</v>
      </c>
      <c r="E85" t="s">
        <v>9235</v>
      </c>
      <c r="F85" t="s">
        <v>9236</v>
      </c>
      <c r="G85" t="s">
        <v>9237</v>
      </c>
      <c r="H85" t="s">
        <v>9238</v>
      </c>
      <c r="I85" t="s">
        <v>9239</v>
      </c>
      <c r="J85" t="s">
        <v>9240</v>
      </c>
      <c r="K85" t="s">
        <v>8642</v>
      </c>
      <c r="L85" t="s">
        <v>9171</v>
      </c>
    </row>
    <row r="86" spans="1:12" x14ac:dyDescent="0.3">
      <c r="A86" t="s">
        <v>3484</v>
      </c>
      <c r="B86" t="s">
        <v>4400</v>
      </c>
      <c r="C86" t="s">
        <v>111</v>
      </c>
      <c r="D86" t="s">
        <v>3482</v>
      </c>
      <c r="E86" t="s">
        <v>9149</v>
      </c>
      <c r="F86" t="s">
        <v>9558</v>
      </c>
      <c r="G86" t="s">
        <v>9559</v>
      </c>
      <c r="H86" t="s">
        <v>9560</v>
      </c>
      <c r="I86" t="s">
        <v>9561</v>
      </c>
      <c r="J86" t="s">
        <v>9562</v>
      </c>
      <c r="K86" t="s">
        <v>9166</v>
      </c>
      <c r="L86" t="s">
        <v>9170</v>
      </c>
    </row>
    <row r="87" spans="1:12" x14ac:dyDescent="0.3">
      <c r="A87" t="s">
        <v>3484</v>
      </c>
      <c r="B87" t="s">
        <v>5121</v>
      </c>
      <c r="C87" t="s">
        <v>111</v>
      </c>
      <c r="D87" t="s">
        <v>3482</v>
      </c>
      <c r="E87" t="s">
        <v>9165</v>
      </c>
      <c r="F87" t="s">
        <v>9564</v>
      </c>
      <c r="G87" t="s">
        <v>9565</v>
      </c>
      <c r="H87" t="s">
        <v>9566</v>
      </c>
      <c r="I87" t="s">
        <v>9567</v>
      </c>
      <c r="J87" t="s">
        <v>9568</v>
      </c>
      <c r="K87" t="s">
        <v>9164</v>
      </c>
      <c r="L87" t="s">
        <v>9171</v>
      </c>
    </row>
    <row r="88" spans="1:12" x14ac:dyDescent="0.3">
      <c r="A88" t="s">
        <v>3484</v>
      </c>
      <c r="B88" t="s">
        <v>4067</v>
      </c>
      <c r="C88" t="s">
        <v>123</v>
      </c>
      <c r="D88" t="s">
        <v>3506</v>
      </c>
      <c r="E88" t="s">
        <v>9163</v>
      </c>
      <c r="F88" t="s">
        <v>9587</v>
      </c>
      <c r="G88" t="s">
        <v>8672</v>
      </c>
      <c r="H88" t="s">
        <v>9588</v>
      </c>
      <c r="I88" t="s">
        <v>8672</v>
      </c>
      <c r="J88" t="s">
        <v>9589</v>
      </c>
      <c r="K88" t="s">
        <v>9162</v>
      </c>
      <c r="L88" t="s">
        <v>9170</v>
      </c>
    </row>
    <row r="89" spans="1:12" x14ac:dyDescent="0.3">
      <c r="A89" t="s">
        <v>3484</v>
      </c>
      <c r="B89" s="8" t="s">
        <v>812</v>
      </c>
      <c r="C89" t="s">
        <v>111</v>
      </c>
      <c r="D89" t="s">
        <v>3482</v>
      </c>
      <c r="E89" t="s">
        <v>9161</v>
      </c>
      <c r="F89" t="s">
        <v>9571</v>
      </c>
      <c r="G89" t="s">
        <v>8905</v>
      </c>
      <c r="H89" t="s">
        <v>9572</v>
      </c>
      <c r="I89" t="s">
        <v>9573</v>
      </c>
      <c r="J89" t="s">
        <v>9574</v>
      </c>
      <c r="K89" t="s">
        <v>9158</v>
      </c>
      <c r="L89" t="s">
        <v>9171</v>
      </c>
    </row>
    <row r="90" spans="1:12" x14ac:dyDescent="0.3">
      <c r="A90" t="s">
        <v>3484</v>
      </c>
      <c r="B90" t="s">
        <v>2695</v>
      </c>
      <c r="C90" t="s">
        <v>194</v>
      </c>
      <c r="D90" t="s">
        <v>3482</v>
      </c>
      <c r="E90" t="s">
        <v>9157</v>
      </c>
      <c r="F90" t="s">
        <v>9576</v>
      </c>
      <c r="G90" t="s">
        <v>8672</v>
      </c>
      <c r="H90" t="s">
        <v>9577</v>
      </c>
      <c r="I90" t="s">
        <v>9578</v>
      </c>
      <c r="J90" t="s">
        <v>9579</v>
      </c>
      <c r="K90" t="s">
        <v>9160</v>
      </c>
      <c r="L90" t="s">
        <v>9170</v>
      </c>
    </row>
    <row r="91" spans="1:12" x14ac:dyDescent="0.3">
      <c r="A91" t="s">
        <v>3484</v>
      </c>
      <c r="B91" t="s">
        <v>9581</v>
      </c>
      <c r="C91" t="s">
        <v>111</v>
      </c>
      <c r="D91" t="s">
        <v>3482</v>
      </c>
      <c r="E91" t="s">
        <v>9159</v>
      </c>
      <c r="F91" t="s">
        <v>9582</v>
      </c>
      <c r="G91" t="s">
        <v>8672</v>
      </c>
      <c r="H91" t="s">
        <v>9583</v>
      </c>
      <c r="I91" t="s">
        <v>9584</v>
      </c>
      <c r="J91" t="s">
        <v>9585</v>
      </c>
      <c r="K91" t="s">
        <v>8963</v>
      </c>
      <c r="L91" t="s">
        <v>9170</v>
      </c>
    </row>
    <row r="92" spans="1:12" x14ac:dyDescent="0.3">
      <c r="A92" t="s">
        <v>3484</v>
      </c>
      <c r="B92" t="s">
        <v>6884</v>
      </c>
      <c r="C92" t="s">
        <v>194</v>
      </c>
      <c r="D92" t="s">
        <v>3482</v>
      </c>
      <c r="E92" t="s">
        <v>9150</v>
      </c>
      <c r="F92" t="s">
        <v>9596</v>
      </c>
      <c r="G92" t="s">
        <v>9272</v>
      </c>
      <c r="H92" t="s">
        <v>9597</v>
      </c>
      <c r="I92" t="s">
        <v>9598</v>
      </c>
      <c r="J92" t="s">
        <v>9599</v>
      </c>
      <c r="K92" t="s">
        <v>9152</v>
      </c>
      <c r="L92" t="s">
        <v>9172</v>
      </c>
    </row>
    <row r="93" spans="1:12" x14ac:dyDescent="0.3">
      <c r="A93" t="s">
        <v>3484</v>
      </c>
      <c r="B93" t="s">
        <v>6859</v>
      </c>
      <c r="C93" t="s">
        <v>194</v>
      </c>
      <c r="D93" t="s">
        <v>3482</v>
      </c>
      <c r="E93" t="s">
        <v>9151</v>
      </c>
      <c r="F93" t="s">
        <v>9600</v>
      </c>
      <c r="G93" t="s">
        <v>9601</v>
      </c>
      <c r="H93" t="s">
        <v>9602</v>
      </c>
      <c r="I93" t="s">
        <v>9603</v>
      </c>
      <c r="J93" t="s">
        <v>9604</v>
      </c>
      <c r="K93" t="s">
        <v>9153</v>
      </c>
      <c r="L93" t="s">
        <v>9170</v>
      </c>
    </row>
    <row r="94" spans="1:12" x14ac:dyDescent="0.3">
      <c r="A94" t="s">
        <v>3484</v>
      </c>
      <c r="B94" t="s">
        <v>4271</v>
      </c>
      <c r="C94" t="s">
        <v>111</v>
      </c>
      <c r="D94" t="s">
        <v>3506</v>
      </c>
      <c r="E94" t="s">
        <v>4268</v>
      </c>
      <c r="F94" t="s">
        <v>9299</v>
      </c>
      <c r="G94" t="s">
        <v>9299</v>
      </c>
      <c r="H94" t="s">
        <v>9299</v>
      </c>
      <c r="I94" t="s">
        <v>9299</v>
      </c>
      <c r="J94" t="s">
        <v>9299</v>
      </c>
      <c r="K94" t="s">
        <v>9155</v>
      </c>
      <c r="L94" t="s">
        <v>9170</v>
      </c>
    </row>
    <row r="95" spans="1:12" x14ac:dyDescent="0.3">
      <c r="A95" t="s">
        <v>3484</v>
      </c>
      <c r="B95" t="s">
        <v>3993</v>
      </c>
      <c r="C95" t="s">
        <v>111</v>
      </c>
      <c r="D95" t="s">
        <v>3506</v>
      </c>
      <c r="E95" t="s">
        <v>9154</v>
      </c>
      <c r="F95" t="s">
        <v>9605</v>
      </c>
      <c r="G95" t="s">
        <v>9606</v>
      </c>
      <c r="H95" t="s">
        <v>9607</v>
      </c>
      <c r="I95" t="s">
        <v>9608</v>
      </c>
      <c r="J95" t="s">
        <v>9609</v>
      </c>
      <c r="K95" t="s">
        <v>8872</v>
      </c>
      <c r="L95" t="s">
        <v>9170</v>
      </c>
    </row>
    <row r="96" spans="1:12" x14ac:dyDescent="0.3">
      <c r="A96" t="s">
        <v>3484</v>
      </c>
      <c r="B96" t="s">
        <v>1156</v>
      </c>
      <c r="C96" t="s">
        <v>111</v>
      </c>
      <c r="D96" t="s">
        <v>3482</v>
      </c>
      <c r="E96" t="s">
        <v>9156</v>
      </c>
      <c r="F96" t="s">
        <v>9591</v>
      </c>
      <c r="G96" t="s">
        <v>9592</v>
      </c>
      <c r="H96" t="s">
        <v>9593</v>
      </c>
      <c r="I96" t="s">
        <v>9594</v>
      </c>
      <c r="J96" t="s">
        <v>9595</v>
      </c>
      <c r="K96" t="s">
        <v>8669</v>
      </c>
      <c r="L96" t="s">
        <v>9170</v>
      </c>
    </row>
    <row r="97" spans="1:12" x14ac:dyDescent="0.3">
      <c r="A97" t="s">
        <v>3484</v>
      </c>
      <c r="B97" t="s">
        <v>230</v>
      </c>
      <c r="C97" t="s">
        <v>194</v>
      </c>
      <c r="D97" t="s">
        <v>3482</v>
      </c>
      <c r="E97" t="s">
        <v>8667</v>
      </c>
      <c r="F97" t="s">
        <v>9610</v>
      </c>
      <c r="G97" t="s">
        <v>9272</v>
      </c>
      <c r="H97" t="s">
        <v>9611</v>
      </c>
      <c r="I97" t="s">
        <v>9612</v>
      </c>
      <c r="J97" t="s">
        <v>9613</v>
      </c>
      <c r="K97" t="s">
        <v>9614</v>
      </c>
      <c r="L97" t="s">
        <v>9170</v>
      </c>
    </row>
    <row r="98" spans="1:12" x14ac:dyDescent="0.3">
      <c r="A98" t="s">
        <v>514</v>
      </c>
      <c r="B98" t="s">
        <v>2590</v>
      </c>
      <c r="C98" t="s">
        <v>111</v>
      </c>
      <c r="D98" t="s">
        <v>3482</v>
      </c>
      <c r="E98" t="s">
        <v>8640</v>
      </c>
      <c r="F98" t="s">
        <v>9242</v>
      </c>
      <c r="G98" t="s">
        <v>9243</v>
      </c>
      <c r="H98" t="s">
        <v>9244</v>
      </c>
      <c r="I98" t="s">
        <v>9245</v>
      </c>
      <c r="J98" t="s">
        <v>9246</v>
      </c>
      <c r="K98" t="s">
        <v>8641</v>
      </c>
      <c r="L98" t="s">
        <v>9170</v>
      </c>
    </row>
    <row r="99" spans="1:12" x14ac:dyDescent="0.3">
      <c r="A99" t="s">
        <v>3484</v>
      </c>
      <c r="B99" s="8" t="s">
        <v>5904</v>
      </c>
      <c r="C99" t="s">
        <v>97</v>
      </c>
      <c r="D99" t="s">
        <v>3482</v>
      </c>
      <c r="E99" t="s">
        <v>8670</v>
      </c>
      <c r="F99" t="s">
        <v>9616</v>
      </c>
      <c r="G99" t="s">
        <v>9617</v>
      </c>
      <c r="H99" t="s">
        <v>9618</v>
      </c>
      <c r="I99" t="s">
        <v>9619</v>
      </c>
      <c r="J99" t="s">
        <v>9620</v>
      </c>
      <c r="K99" t="s">
        <v>8673</v>
      </c>
      <c r="L99" t="s">
        <v>9170</v>
      </c>
    </row>
    <row r="100" spans="1:12" x14ac:dyDescent="0.3">
      <c r="A100" t="s">
        <v>3484</v>
      </c>
      <c r="B100" t="s">
        <v>7233</v>
      </c>
      <c r="C100" t="s">
        <v>194</v>
      </c>
      <c r="D100" t="s">
        <v>3482</v>
      </c>
      <c r="E100" t="s">
        <v>8671</v>
      </c>
      <c r="F100" t="s">
        <v>9622</v>
      </c>
      <c r="G100" t="s">
        <v>8752</v>
      </c>
      <c r="H100" t="s">
        <v>9623</v>
      </c>
      <c r="I100" t="s">
        <v>9624</v>
      </c>
      <c r="J100" t="s">
        <v>9625</v>
      </c>
      <c r="K100" t="s">
        <v>8679</v>
      </c>
      <c r="L100" t="s">
        <v>9170</v>
      </c>
    </row>
    <row r="101" spans="1:12" x14ac:dyDescent="0.3">
      <c r="A101" t="s">
        <v>3484</v>
      </c>
      <c r="B101" t="s">
        <v>2556</v>
      </c>
      <c r="C101" t="s">
        <v>194</v>
      </c>
      <c r="D101" t="s">
        <v>3482</v>
      </c>
      <c r="E101" t="s">
        <v>8678</v>
      </c>
      <c r="F101" t="s">
        <v>9681</v>
      </c>
      <c r="G101" t="s">
        <v>9682</v>
      </c>
      <c r="H101" t="s">
        <v>9683</v>
      </c>
      <c r="I101" t="s">
        <v>9684</v>
      </c>
      <c r="J101" t="s">
        <v>9685</v>
      </c>
      <c r="K101" t="s">
        <v>8677</v>
      </c>
      <c r="L101" t="s">
        <v>9170</v>
      </c>
    </row>
    <row r="102" spans="1:12" x14ac:dyDescent="0.3">
      <c r="A102" t="s">
        <v>3484</v>
      </c>
      <c r="B102" s="8" t="s">
        <v>4825</v>
      </c>
      <c r="C102" t="s">
        <v>111</v>
      </c>
      <c r="D102" t="s">
        <v>3506</v>
      </c>
      <c r="E102" t="s">
        <v>8676</v>
      </c>
      <c r="F102" t="s">
        <v>9675</v>
      </c>
      <c r="G102" t="s">
        <v>9676</v>
      </c>
      <c r="H102" t="s">
        <v>9677</v>
      </c>
      <c r="I102" t="s">
        <v>9678</v>
      </c>
      <c r="J102" t="s">
        <v>9679</v>
      </c>
      <c r="K102" t="s">
        <v>8681</v>
      </c>
      <c r="L102" t="s">
        <v>9170</v>
      </c>
    </row>
    <row r="103" spans="1:12" x14ac:dyDescent="0.3">
      <c r="A103" t="s">
        <v>3484</v>
      </c>
      <c r="B103" t="s">
        <v>4587</v>
      </c>
      <c r="C103" t="s">
        <v>111</v>
      </c>
      <c r="D103" t="s">
        <v>3506</v>
      </c>
      <c r="E103" t="s">
        <v>8680</v>
      </c>
      <c r="F103" t="s">
        <v>9687</v>
      </c>
      <c r="G103" t="s">
        <v>9688</v>
      </c>
      <c r="H103" t="s">
        <v>9689</v>
      </c>
      <c r="I103" t="s">
        <v>9690</v>
      </c>
      <c r="J103" t="s">
        <v>9691</v>
      </c>
      <c r="K103" t="s">
        <v>8674</v>
      </c>
      <c r="L103" t="s">
        <v>9170</v>
      </c>
    </row>
    <row r="104" spans="1:12" x14ac:dyDescent="0.3">
      <c r="A104" t="s">
        <v>3484</v>
      </c>
      <c r="B104" t="s">
        <v>4444</v>
      </c>
      <c r="C104" t="s">
        <v>97</v>
      </c>
      <c r="D104" t="s">
        <v>3506</v>
      </c>
      <c r="E104" t="s">
        <v>9627</v>
      </c>
      <c r="F104" t="s">
        <v>9628</v>
      </c>
      <c r="G104" t="s">
        <v>9629</v>
      </c>
      <c r="H104" t="s">
        <v>9630</v>
      </c>
      <c r="I104" t="s">
        <v>9631</v>
      </c>
      <c r="J104" t="s">
        <v>9632</v>
      </c>
      <c r="K104" t="s">
        <v>8675</v>
      </c>
      <c r="L104" t="s">
        <v>9172</v>
      </c>
    </row>
    <row r="105" spans="1:12" x14ac:dyDescent="0.3">
      <c r="A105" t="s">
        <v>3484</v>
      </c>
      <c r="B105" t="s">
        <v>1135</v>
      </c>
      <c r="C105" t="s">
        <v>97</v>
      </c>
      <c r="D105" t="s">
        <v>3482</v>
      </c>
      <c r="E105" t="s">
        <v>9634</v>
      </c>
      <c r="F105" t="s">
        <v>9635</v>
      </c>
      <c r="G105" t="s">
        <v>9636</v>
      </c>
      <c r="H105" t="s">
        <v>9637</v>
      </c>
      <c r="I105" t="s">
        <v>9638</v>
      </c>
      <c r="J105" t="s">
        <v>9639</v>
      </c>
      <c r="K105" t="s">
        <v>8683</v>
      </c>
      <c r="L105" t="s">
        <v>9171</v>
      </c>
    </row>
    <row r="106" spans="1:12" x14ac:dyDescent="0.3">
      <c r="A106" t="s">
        <v>3484</v>
      </c>
      <c r="B106" t="s">
        <v>7690</v>
      </c>
      <c r="C106" t="s">
        <v>111</v>
      </c>
      <c r="D106" t="s">
        <v>3506</v>
      </c>
      <c r="E106" t="s">
        <v>8682</v>
      </c>
      <c r="F106" t="s">
        <v>9693</v>
      </c>
      <c r="G106" t="s">
        <v>9694</v>
      </c>
      <c r="H106" t="s">
        <v>9695</v>
      </c>
      <c r="I106" t="s">
        <v>9696</v>
      </c>
      <c r="J106" t="s">
        <v>9697</v>
      </c>
      <c r="K106" t="s">
        <v>8628</v>
      </c>
      <c r="L106" t="s">
        <v>9171</v>
      </c>
    </row>
    <row r="107" spans="1:12" x14ac:dyDescent="0.3">
      <c r="A107" t="s">
        <v>3484</v>
      </c>
      <c r="B107" t="s">
        <v>6231</v>
      </c>
      <c r="C107" t="s">
        <v>194</v>
      </c>
      <c r="D107" t="s">
        <v>3506</v>
      </c>
      <c r="E107" t="s">
        <v>8684</v>
      </c>
      <c r="F107" t="s">
        <v>9699</v>
      </c>
      <c r="G107" t="s">
        <v>9700</v>
      </c>
      <c r="H107" t="s">
        <v>9701</v>
      </c>
      <c r="I107" t="s">
        <v>9702</v>
      </c>
      <c r="J107" t="s">
        <v>9703</v>
      </c>
      <c r="K107" t="s">
        <v>8699</v>
      </c>
      <c r="L107" t="s">
        <v>9172</v>
      </c>
    </row>
    <row r="108" spans="1:12" x14ac:dyDescent="0.3">
      <c r="A108" t="s">
        <v>3484</v>
      </c>
      <c r="B108" t="s">
        <v>3645</v>
      </c>
      <c r="C108" t="s">
        <v>111</v>
      </c>
      <c r="D108" t="s">
        <v>3506</v>
      </c>
      <c r="E108" t="s">
        <v>9732</v>
      </c>
      <c r="F108" t="s">
        <v>9733</v>
      </c>
      <c r="G108" t="s">
        <v>9734</v>
      </c>
      <c r="H108" t="s">
        <v>9735</v>
      </c>
      <c r="I108" t="s">
        <v>9736</v>
      </c>
      <c r="J108" t="s">
        <v>9737</v>
      </c>
      <c r="K108" t="s">
        <v>8700</v>
      </c>
      <c r="L108" t="s">
        <v>9171</v>
      </c>
    </row>
    <row r="109" spans="1:12" x14ac:dyDescent="0.3">
      <c r="A109" t="s">
        <v>3484</v>
      </c>
      <c r="B109" t="s">
        <v>6475</v>
      </c>
      <c r="C109" t="s">
        <v>97</v>
      </c>
      <c r="D109" t="s">
        <v>3506</v>
      </c>
      <c r="E109" t="s">
        <v>9705</v>
      </c>
      <c r="F109" t="s">
        <v>9706</v>
      </c>
      <c r="G109" t="s">
        <v>9707</v>
      </c>
      <c r="H109" t="s">
        <v>9708</v>
      </c>
      <c r="I109" t="s">
        <v>9709</v>
      </c>
      <c r="J109" t="s">
        <v>9710</v>
      </c>
      <c r="K109" t="s">
        <v>8701</v>
      </c>
      <c r="L109" t="s">
        <v>9171</v>
      </c>
    </row>
    <row r="110" spans="1:12" x14ac:dyDescent="0.3">
      <c r="A110" t="s">
        <v>3484</v>
      </c>
      <c r="B110" t="s">
        <v>1582</v>
      </c>
      <c r="C110" t="s">
        <v>97</v>
      </c>
      <c r="D110" t="s">
        <v>3482</v>
      </c>
      <c r="E110" t="s">
        <v>9712</v>
      </c>
      <c r="F110" t="s">
        <v>9713</v>
      </c>
      <c r="G110" t="s">
        <v>9714</v>
      </c>
      <c r="H110" t="s">
        <v>9715</v>
      </c>
      <c r="I110" t="s">
        <v>9716</v>
      </c>
      <c r="J110" t="s">
        <v>9717</v>
      </c>
      <c r="K110" t="s">
        <v>8702</v>
      </c>
      <c r="L110" t="s">
        <v>9171</v>
      </c>
    </row>
    <row r="111" spans="1:12" x14ac:dyDescent="0.3">
      <c r="A111" t="s">
        <v>3484</v>
      </c>
      <c r="B111" t="s">
        <v>3511</v>
      </c>
      <c r="C111" t="s">
        <v>111</v>
      </c>
      <c r="D111" t="s">
        <v>3506</v>
      </c>
      <c r="E111" t="s">
        <v>9719</v>
      </c>
      <c r="F111" t="s">
        <v>9720</v>
      </c>
      <c r="G111" t="s">
        <v>8672</v>
      </c>
      <c r="H111" t="s">
        <v>9721</v>
      </c>
      <c r="I111" t="s">
        <v>9722</v>
      </c>
      <c r="J111" t="s">
        <v>9723</v>
      </c>
      <c r="K111" t="s">
        <v>8703</v>
      </c>
      <c r="L111" t="s">
        <v>9171</v>
      </c>
    </row>
    <row r="112" spans="1:12" x14ac:dyDescent="0.3">
      <c r="A112" t="s">
        <v>3484</v>
      </c>
      <c r="B112" t="s">
        <v>5894</v>
      </c>
      <c r="C112" t="s">
        <v>97</v>
      </c>
      <c r="D112" t="s">
        <v>3667</v>
      </c>
      <c r="E112" t="s">
        <v>9725</v>
      </c>
      <c r="F112" t="s">
        <v>9726</v>
      </c>
      <c r="G112" t="s">
        <v>9727</v>
      </c>
      <c r="H112" t="s">
        <v>9728</v>
      </c>
      <c r="I112" t="s">
        <v>9729</v>
      </c>
      <c r="J112" t="s">
        <v>9730</v>
      </c>
      <c r="K112" t="s">
        <v>8704</v>
      </c>
      <c r="L112" t="s">
        <v>9171</v>
      </c>
    </row>
    <row r="113" spans="1:12" x14ac:dyDescent="0.3">
      <c r="A113" t="s">
        <v>3484</v>
      </c>
      <c r="B113" t="s">
        <v>2829</v>
      </c>
      <c r="C113" t="s">
        <v>97</v>
      </c>
      <c r="D113" t="s">
        <v>3506</v>
      </c>
      <c r="E113" t="s">
        <v>9739</v>
      </c>
      <c r="F113" t="s">
        <v>9740</v>
      </c>
      <c r="G113" t="s">
        <v>8997</v>
      </c>
      <c r="H113" t="s">
        <v>9741</v>
      </c>
      <c r="I113" t="s">
        <v>9742</v>
      </c>
      <c r="J113" t="s">
        <v>9743</v>
      </c>
      <c r="K113" t="s">
        <v>9744</v>
      </c>
      <c r="L113" t="s">
        <v>9171</v>
      </c>
    </row>
    <row r="114" spans="1:12" x14ac:dyDescent="0.3">
      <c r="A114" t="s">
        <v>514</v>
      </c>
      <c r="B114" s="8" t="s">
        <v>2755</v>
      </c>
      <c r="C114" t="s">
        <v>194</v>
      </c>
      <c r="D114" t="s">
        <v>3506</v>
      </c>
      <c r="E114" t="s">
        <v>8631</v>
      </c>
      <c r="F114" t="s">
        <v>9254</v>
      </c>
      <c r="G114" t="s">
        <v>9255</v>
      </c>
      <c r="H114" t="s">
        <v>9256</v>
      </c>
      <c r="I114" t="s">
        <v>9257</v>
      </c>
      <c r="J114" t="s">
        <v>9258</v>
      </c>
      <c r="K114" t="s">
        <v>8632</v>
      </c>
      <c r="L114" t="s">
        <v>9170</v>
      </c>
    </row>
    <row r="115" spans="1:12" x14ac:dyDescent="0.3">
      <c r="A115" t="s">
        <v>3484</v>
      </c>
      <c r="B115" t="s">
        <v>3293</v>
      </c>
      <c r="C115" t="s">
        <v>111</v>
      </c>
      <c r="D115" t="s">
        <v>3482</v>
      </c>
      <c r="E115" t="s">
        <v>9745</v>
      </c>
      <c r="F115" t="s">
        <v>9746</v>
      </c>
      <c r="G115" t="s">
        <v>9747</v>
      </c>
      <c r="H115" t="s">
        <v>9748</v>
      </c>
      <c r="I115" t="s">
        <v>9749</v>
      </c>
      <c r="J115" t="s">
        <v>9750</v>
      </c>
      <c r="K115" t="s">
        <v>8705</v>
      </c>
      <c r="L115" t="s">
        <v>9171</v>
      </c>
    </row>
    <row r="116" spans="1:12" x14ac:dyDescent="0.3">
      <c r="A116" t="s">
        <v>3484</v>
      </c>
      <c r="B116" t="s">
        <v>4483</v>
      </c>
      <c r="C116" t="s">
        <v>111</v>
      </c>
      <c r="D116" t="s">
        <v>3482</v>
      </c>
      <c r="E116" t="s">
        <v>9752</v>
      </c>
      <c r="F116" t="s">
        <v>9753</v>
      </c>
      <c r="G116" t="s">
        <v>9118</v>
      </c>
      <c r="H116" t="s">
        <v>9754</v>
      </c>
      <c r="I116" t="s">
        <v>9755</v>
      </c>
      <c r="J116" t="s">
        <v>9756</v>
      </c>
      <c r="K116" t="s">
        <v>8706</v>
      </c>
      <c r="L116" t="s">
        <v>9170</v>
      </c>
    </row>
    <row r="117" spans="1:12" x14ac:dyDescent="0.3">
      <c r="A117" t="s">
        <v>3484</v>
      </c>
      <c r="B117" t="s">
        <v>1571</v>
      </c>
      <c r="C117" t="s">
        <v>194</v>
      </c>
      <c r="D117" t="s">
        <v>3482</v>
      </c>
      <c r="E117" t="s">
        <v>9758</v>
      </c>
      <c r="F117" t="s">
        <v>9759</v>
      </c>
      <c r="G117" t="s">
        <v>9760</v>
      </c>
      <c r="H117" t="s">
        <v>9761</v>
      </c>
      <c r="I117" t="s">
        <v>9762</v>
      </c>
      <c r="J117" t="s">
        <v>9763</v>
      </c>
      <c r="K117" t="s">
        <v>9764</v>
      </c>
      <c r="L117" t="s">
        <v>9170</v>
      </c>
    </row>
    <row r="118" spans="1:12" x14ac:dyDescent="0.3">
      <c r="A118" t="s">
        <v>514</v>
      </c>
      <c r="B118" t="s">
        <v>1677</v>
      </c>
      <c r="C118" t="s">
        <v>111</v>
      </c>
      <c r="D118" t="s">
        <v>3482</v>
      </c>
      <c r="E118" t="s">
        <v>8633</v>
      </c>
      <c r="F118" t="s">
        <v>9248</v>
      </c>
      <c r="G118" t="s">
        <v>9249</v>
      </c>
      <c r="H118" t="s">
        <v>9250</v>
      </c>
      <c r="I118" t="s">
        <v>9251</v>
      </c>
      <c r="J118" t="s">
        <v>9252</v>
      </c>
      <c r="K118" t="s">
        <v>8634</v>
      </c>
      <c r="L118" t="s">
        <v>9171</v>
      </c>
    </row>
    <row r="119" spans="1:12" x14ac:dyDescent="0.3">
      <c r="A119" t="s">
        <v>3484</v>
      </c>
      <c r="B119" t="s">
        <v>1666</v>
      </c>
      <c r="C119" t="s">
        <v>194</v>
      </c>
      <c r="D119" t="s">
        <v>3482</v>
      </c>
      <c r="E119" t="s">
        <v>9765</v>
      </c>
      <c r="F119" t="s">
        <v>9766</v>
      </c>
      <c r="G119" t="s">
        <v>9767</v>
      </c>
      <c r="H119" t="s">
        <v>9768</v>
      </c>
      <c r="I119" t="s">
        <v>9769</v>
      </c>
      <c r="J119" t="s">
        <v>9770</v>
      </c>
      <c r="K119" t="s">
        <v>8721</v>
      </c>
      <c r="L119" t="s">
        <v>9171</v>
      </c>
    </row>
    <row r="120" spans="1:12" x14ac:dyDescent="0.3">
      <c r="A120" t="s">
        <v>3484</v>
      </c>
      <c r="B120" t="s">
        <v>5663</v>
      </c>
      <c r="C120" t="s">
        <v>97</v>
      </c>
      <c r="D120" t="s">
        <v>3482</v>
      </c>
      <c r="E120" t="s">
        <v>8635</v>
      </c>
      <c r="F120" t="s">
        <v>9772</v>
      </c>
      <c r="G120" t="s">
        <v>8672</v>
      </c>
      <c r="H120" t="s">
        <v>9773</v>
      </c>
      <c r="I120" t="s">
        <v>9774</v>
      </c>
      <c r="J120" t="s">
        <v>9775</v>
      </c>
      <c r="K120" t="s">
        <v>8636</v>
      </c>
      <c r="L120" t="s">
        <v>9170</v>
      </c>
    </row>
    <row r="121" spans="1:12" x14ac:dyDescent="0.3">
      <c r="A121" t="s">
        <v>3484</v>
      </c>
      <c r="B121" t="s">
        <v>6850</v>
      </c>
      <c r="C121" t="s">
        <v>194</v>
      </c>
      <c r="D121" t="s">
        <v>3667</v>
      </c>
      <c r="E121" t="s">
        <v>8716</v>
      </c>
      <c r="F121" t="s">
        <v>9777</v>
      </c>
      <c r="G121" t="s">
        <v>8709</v>
      </c>
      <c r="H121" t="s">
        <v>9778</v>
      </c>
      <c r="I121" t="s">
        <v>9779</v>
      </c>
      <c r="J121" t="s">
        <v>9780</v>
      </c>
      <c r="K121" t="s">
        <v>8718</v>
      </c>
      <c r="L121" t="s">
        <v>9171</v>
      </c>
    </row>
    <row r="122" spans="1:12" x14ac:dyDescent="0.3">
      <c r="A122" t="s">
        <v>3484</v>
      </c>
      <c r="B122" t="s">
        <v>3030</v>
      </c>
      <c r="C122" t="s">
        <v>123</v>
      </c>
      <c r="D122" t="s">
        <v>3506</v>
      </c>
      <c r="E122" t="s">
        <v>8717</v>
      </c>
      <c r="F122" t="s">
        <v>9782</v>
      </c>
      <c r="G122" t="s">
        <v>8672</v>
      </c>
      <c r="H122" t="s">
        <v>9783</v>
      </c>
      <c r="I122" t="s">
        <v>9784</v>
      </c>
      <c r="J122" t="s">
        <v>9785</v>
      </c>
      <c r="K122" t="s">
        <v>8720</v>
      </c>
      <c r="L122" t="s">
        <v>9171</v>
      </c>
    </row>
    <row r="123" spans="1:12" x14ac:dyDescent="0.3">
      <c r="A123" t="s">
        <v>3484</v>
      </c>
      <c r="B123" t="s">
        <v>2434</v>
      </c>
      <c r="C123" t="s">
        <v>111</v>
      </c>
      <c r="D123" t="s">
        <v>3482</v>
      </c>
      <c r="E123" t="s">
        <v>8719</v>
      </c>
      <c r="F123" t="s">
        <v>9787</v>
      </c>
      <c r="G123" t="s">
        <v>9788</v>
      </c>
      <c r="H123" t="s">
        <v>9789</v>
      </c>
      <c r="I123" t="s">
        <v>9790</v>
      </c>
      <c r="J123" t="s">
        <v>9791</v>
      </c>
      <c r="K123" t="s">
        <v>8708</v>
      </c>
      <c r="L123" t="s">
        <v>9171</v>
      </c>
    </row>
    <row r="124" spans="1:12" x14ac:dyDescent="0.3">
      <c r="A124" t="s">
        <v>3484</v>
      </c>
      <c r="B124" t="s">
        <v>8602</v>
      </c>
      <c r="C124" t="s">
        <v>97</v>
      </c>
      <c r="D124" t="s">
        <v>3482</v>
      </c>
      <c r="E124" t="s">
        <v>8635</v>
      </c>
      <c r="F124" t="s">
        <v>9793</v>
      </c>
      <c r="G124" t="s">
        <v>8672</v>
      </c>
      <c r="H124" t="s">
        <v>9794</v>
      </c>
      <c r="I124" t="s">
        <v>9795</v>
      </c>
      <c r="J124" t="s">
        <v>9796</v>
      </c>
      <c r="K124" t="s">
        <v>8710</v>
      </c>
      <c r="L124" t="s">
        <v>9170</v>
      </c>
    </row>
    <row r="125" spans="1:12" x14ac:dyDescent="0.3">
      <c r="A125" t="s">
        <v>3484</v>
      </c>
      <c r="B125" t="s">
        <v>4166</v>
      </c>
      <c r="C125" t="s">
        <v>111</v>
      </c>
      <c r="D125" t="s">
        <v>3482</v>
      </c>
      <c r="E125" t="s">
        <v>11224</v>
      </c>
      <c r="F125" t="s">
        <v>9798</v>
      </c>
      <c r="G125" t="s">
        <v>8622</v>
      </c>
      <c r="H125" t="s">
        <v>9799</v>
      </c>
      <c r="I125" t="s">
        <v>8622</v>
      </c>
      <c r="J125" t="s">
        <v>9800</v>
      </c>
      <c r="K125" t="s">
        <v>8712</v>
      </c>
      <c r="L125" t="s">
        <v>9170</v>
      </c>
    </row>
    <row r="126" spans="1:12" x14ac:dyDescent="0.3">
      <c r="A126" t="s">
        <v>3484</v>
      </c>
      <c r="B126" s="6" t="s">
        <v>3797</v>
      </c>
      <c r="C126" t="s">
        <v>111</v>
      </c>
      <c r="D126" t="s">
        <v>3506</v>
      </c>
      <c r="E126" t="s">
        <v>8711</v>
      </c>
      <c r="F126" t="s">
        <v>9208</v>
      </c>
      <c r="G126" t="s">
        <v>9209</v>
      </c>
      <c r="H126" t="s">
        <v>9210</v>
      </c>
      <c r="I126" t="s">
        <v>9211</v>
      </c>
      <c r="J126" t="s">
        <v>9212</v>
      </c>
      <c r="K126" t="s">
        <v>8629</v>
      </c>
      <c r="L126" t="s">
        <v>9170</v>
      </c>
    </row>
    <row r="127" spans="1:12" x14ac:dyDescent="0.3">
      <c r="A127" t="s">
        <v>3484</v>
      </c>
      <c r="B127" t="s">
        <v>1447</v>
      </c>
      <c r="C127" t="s">
        <v>111</v>
      </c>
      <c r="D127" t="s">
        <v>3482</v>
      </c>
      <c r="E127" t="s">
        <v>8713</v>
      </c>
      <c r="F127" t="s">
        <v>9803</v>
      </c>
      <c r="G127" t="s">
        <v>8622</v>
      </c>
      <c r="H127" t="s">
        <v>9804</v>
      </c>
      <c r="I127" t="s">
        <v>9805</v>
      </c>
      <c r="J127" t="s">
        <v>9806</v>
      </c>
      <c r="K127" t="s">
        <v>8723</v>
      </c>
      <c r="L127" t="s">
        <v>9170</v>
      </c>
    </row>
    <row r="128" spans="1:12" x14ac:dyDescent="0.3">
      <c r="A128" t="s">
        <v>514</v>
      </c>
      <c r="B128" t="s">
        <v>2980</v>
      </c>
      <c r="C128" t="s">
        <v>97</v>
      </c>
      <c r="D128" t="s">
        <v>3506</v>
      </c>
      <c r="E128" t="s">
        <v>9326</v>
      </c>
      <c r="F128" t="s">
        <v>9260</v>
      </c>
      <c r="G128" t="s">
        <v>9261</v>
      </c>
      <c r="H128" t="s">
        <v>9262</v>
      </c>
      <c r="I128" t="s">
        <v>9263</v>
      </c>
      <c r="J128" t="s">
        <v>9264</v>
      </c>
      <c r="K128" t="s">
        <v>8637</v>
      </c>
      <c r="L128" t="s">
        <v>9171</v>
      </c>
    </row>
    <row r="129" spans="1:12" x14ac:dyDescent="0.3">
      <c r="A129" t="s">
        <v>3484</v>
      </c>
      <c r="B129" t="s">
        <v>779</v>
      </c>
      <c r="C129" t="s">
        <v>97</v>
      </c>
      <c r="D129" t="s">
        <v>3482</v>
      </c>
      <c r="E129" t="s">
        <v>8714</v>
      </c>
      <c r="F129" t="s">
        <v>9807</v>
      </c>
      <c r="G129" t="s">
        <v>9808</v>
      </c>
      <c r="H129" t="s">
        <v>9809</v>
      </c>
      <c r="I129" t="s">
        <v>9810</v>
      </c>
      <c r="J129" t="s">
        <v>9811</v>
      </c>
      <c r="K129" t="s">
        <v>8715</v>
      </c>
      <c r="L129" t="s">
        <v>9170</v>
      </c>
    </row>
    <row r="130" spans="1:12" x14ac:dyDescent="0.3">
      <c r="A130" t="s">
        <v>3484</v>
      </c>
      <c r="B130" t="s">
        <v>9812</v>
      </c>
      <c r="C130" t="s">
        <v>111</v>
      </c>
      <c r="D130" t="s">
        <v>3482</v>
      </c>
      <c r="E130" t="s">
        <v>9813</v>
      </c>
      <c r="F130" t="s">
        <v>9814</v>
      </c>
      <c r="G130" t="s">
        <v>9815</v>
      </c>
      <c r="H130" t="s">
        <v>9816</v>
      </c>
      <c r="I130" t="s">
        <v>9817</v>
      </c>
      <c r="J130" t="s">
        <v>9818</v>
      </c>
      <c r="K130" t="s">
        <v>8729</v>
      </c>
      <c r="L130" t="s">
        <v>9172</v>
      </c>
    </row>
    <row r="131" spans="1:12" x14ac:dyDescent="0.3">
      <c r="A131" t="s">
        <v>3484</v>
      </c>
      <c r="B131" t="s">
        <v>9819</v>
      </c>
      <c r="C131" t="s">
        <v>97</v>
      </c>
      <c r="D131" t="s">
        <v>3482</v>
      </c>
      <c r="E131" t="s">
        <v>8728</v>
      </c>
      <c r="F131" t="s">
        <v>9820</v>
      </c>
      <c r="G131" t="s">
        <v>9821</v>
      </c>
      <c r="H131" t="s">
        <v>9822</v>
      </c>
      <c r="I131" t="s">
        <v>9823</v>
      </c>
      <c r="J131" t="s">
        <v>9824</v>
      </c>
      <c r="K131" t="s">
        <v>9825</v>
      </c>
      <c r="L131" t="s">
        <v>9171</v>
      </c>
    </row>
    <row r="132" spans="1:12" x14ac:dyDescent="0.3">
      <c r="A132" t="s">
        <v>514</v>
      </c>
      <c r="B132" t="s">
        <v>2882</v>
      </c>
      <c r="C132" t="s">
        <v>97</v>
      </c>
      <c r="D132" t="s">
        <v>3482</v>
      </c>
      <c r="E132" t="s">
        <v>8638</v>
      </c>
      <c r="F132" t="s">
        <v>9266</v>
      </c>
      <c r="G132" t="s">
        <v>8845</v>
      </c>
      <c r="H132" t="s">
        <v>9267</v>
      </c>
      <c r="I132" t="s">
        <v>9268</v>
      </c>
      <c r="J132" t="s">
        <v>9269</v>
      </c>
      <c r="K132" t="s">
        <v>8639</v>
      </c>
      <c r="L132" t="s">
        <v>9171</v>
      </c>
    </row>
    <row r="133" spans="1:12" x14ac:dyDescent="0.3">
      <c r="A133" t="s">
        <v>3484</v>
      </c>
      <c r="B133" t="s">
        <v>2064</v>
      </c>
      <c r="C133" t="s">
        <v>97</v>
      </c>
      <c r="D133" t="s">
        <v>3482</v>
      </c>
      <c r="E133" t="s">
        <v>9826</v>
      </c>
      <c r="F133" t="s">
        <v>9827</v>
      </c>
      <c r="G133" t="s">
        <v>8894</v>
      </c>
      <c r="H133" t="s">
        <v>9828</v>
      </c>
      <c r="I133" t="s">
        <v>9829</v>
      </c>
      <c r="J133" t="s">
        <v>9830</v>
      </c>
      <c r="K133" t="s">
        <v>8731</v>
      </c>
      <c r="L133" t="s">
        <v>9171</v>
      </c>
    </row>
    <row r="134" spans="1:12" x14ac:dyDescent="0.3">
      <c r="A134" t="s">
        <v>3484</v>
      </c>
      <c r="B134" t="s">
        <v>5328</v>
      </c>
      <c r="C134" t="s">
        <v>97</v>
      </c>
      <c r="D134" t="s">
        <v>3482</v>
      </c>
      <c r="E134" t="s">
        <v>9832</v>
      </c>
      <c r="F134" t="s">
        <v>9833</v>
      </c>
      <c r="G134" t="s">
        <v>9834</v>
      </c>
      <c r="H134" t="s">
        <v>9835</v>
      </c>
      <c r="I134" t="s">
        <v>9836</v>
      </c>
      <c r="J134" t="s">
        <v>9837</v>
      </c>
      <c r="K134" t="s">
        <v>8732</v>
      </c>
      <c r="L134" t="s">
        <v>9171</v>
      </c>
    </row>
    <row r="135" spans="1:12" x14ac:dyDescent="0.3">
      <c r="A135" t="s">
        <v>3484</v>
      </c>
      <c r="B135" t="s">
        <v>4891</v>
      </c>
      <c r="C135" t="s">
        <v>97</v>
      </c>
      <c r="D135" t="s">
        <v>3482</v>
      </c>
      <c r="E135" t="s">
        <v>9838</v>
      </c>
      <c r="F135" t="s">
        <v>9839</v>
      </c>
      <c r="G135" t="s">
        <v>9840</v>
      </c>
      <c r="H135" t="s">
        <v>9841</v>
      </c>
      <c r="I135" t="s">
        <v>9842</v>
      </c>
      <c r="J135" t="s">
        <v>9843</v>
      </c>
      <c r="K135" t="s">
        <v>8733</v>
      </c>
      <c r="L135" t="s">
        <v>9171</v>
      </c>
    </row>
    <row r="136" spans="1:12" x14ac:dyDescent="0.3">
      <c r="A136" t="s">
        <v>3484</v>
      </c>
      <c r="B136" t="s">
        <v>2655</v>
      </c>
      <c r="C136" t="s">
        <v>97</v>
      </c>
      <c r="D136" t="s">
        <v>3482</v>
      </c>
      <c r="E136" t="s">
        <v>9845</v>
      </c>
      <c r="F136" t="s">
        <v>9846</v>
      </c>
      <c r="G136" t="s">
        <v>9847</v>
      </c>
      <c r="H136" t="s">
        <v>9848</v>
      </c>
      <c r="I136" t="s">
        <v>9849</v>
      </c>
      <c r="J136" t="s">
        <v>9850</v>
      </c>
      <c r="K136" t="s">
        <v>8723</v>
      </c>
      <c r="L136" t="s">
        <v>9170</v>
      </c>
    </row>
    <row r="137" spans="1:12" x14ac:dyDescent="0.3">
      <c r="A137" t="s">
        <v>3484</v>
      </c>
      <c r="B137" t="s">
        <v>5060</v>
      </c>
      <c r="C137" t="s">
        <v>97</v>
      </c>
      <c r="D137" t="s">
        <v>3506</v>
      </c>
      <c r="E137" t="s">
        <v>8722</v>
      </c>
      <c r="F137" t="s">
        <v>9866</v>
      </c>
      <c r="G137" t="s">
        <v>9867</v>
      </c>
      <c r="H137" t="s">
        <v>9868</v>
      </c>
      <c r="I137" t="s">
        <v>9869</v>
      </c>
      <c r="J137" t="s">
        <v>9870</v>
      </c>
      <c r="K137" t="s">
        <v>8724</v>
      </c>
      <c r="L137" t="s">
        <v>9170</v>
      </c>
    </row>
    <row r="138" spans="1:12" x14ac:dyDescent="0.3">
      <c r="A138" t="s">
        <v>3484</v>
      </c>
      <c r="B138" t="s">
        <v>7265</v>
      </c>
      <c r="C138" t="s">
        <v>194</v>
      </c>
      <c r="D138" t="s">
        <v>3482</v>
      </c>
      <c r="E138" t="s">
        <v>9872</v>
      </c>
      <c r="F138" t="s">
        <v>9873</v>
      </c>
      <c r="G138" t="s">
        <v>9874</v>
      </c>
      <c r="H138" t="s">
        <v>9875</v>
      </c>
      <c r="I138" t="s">
        <v>9876</v>
      </c>
      <c r="J138" t="s">
        <v>9877</v>
      </c>
      <c r="K138" t="s">
        <v>8725</v>
      </c>
      <c r="L138" t="s">
        <v>9170</v>
      </c>
    </row>
    <row r="139" spans="1:12" x14ac:dyDescent="0.3">
      <c r="A139" t="s">
        <v>3484</v>
      </c>
      <c r="B139" t="s">
        <v>913</v>
      </c>
      <c r="C139" t="s">
        <v>111</v>
      </c>
      <c r="D139" t="s">
        <v>3482</v>
      </c>
      <c r="E139" t="s">
        <v>9852</v>
      </c>
      <c r="F139" t="s">
        <v>9853</v>
      </c>
      <c r="G139" t="s">
        <v>9854</v>
      </c>
      <c r="H139" t="s">
        <v>9855</v>
      </c>
      <c r="I139" t="s">
        <v>9856</v>
      </c>
      <c r="J139" t="s">
        <v>9857</v>
      </c>
      <c r="K139" t="s">
        <v>8726</v>
      </c>
      <c r="L139" t="s">
        <v>9171</v>
      </c>
    </row>
    <row r="140" spans="1:12" x14ac:dyDescent="0.3">
      <c r="A140" t="s">
        <v>3484</v>
      </c>
      <c r="B140" t="s">
        <v>1560</v>
      </c>
      <c r="C140" t="s">
        <v>97</v>
      </c>
      <c r="D140" t="s">
        <v>3482</v>
      </c>
      <c r="E140" t="s">
        <v>9859</v>
      </c>
      <c r="F140" t="s">
        <v>9860</v>
      </c>
      <c r="G140" t="s">
        <v>9861</v>
      </c>
      <c r="H140" t="s">
        <v>9862</v>
      </c>
      <c r="I140" t="s">
        <v>9863</v>
      </c>
      <c r="J140" t="s">
        <v>9864</v>
      </c>
      <c r="K140" t="s">
        <v>8727</v>
      </c>
      <c r="L140" t="s">
        <v>9172</v>
      </c>
    </row>
    <row r="141" spans="1:12" x14ac:dyDescent="0.3">
      <c r="A141" t="s">
        <v>3484</v>
      </c>
      <c r="B141" t="s">
        <v>1654</v>
      </c>
      <c r="C141" t="s">
        <v>194</v>
      </c>
      <c r="D141" t="s">
        <v>3482</v>
      </c>
      <c r="E141" t="s">
        <v>9879</v>
      </c>
      <c r="F141" t="s">
        <v>9880</v>
      </c>
      <c r="G141" t="s">
        <v>9881</v>
      </c>
      <c r="H141" t="s">
        <v>9882</v>
      </c>
      <c r="I141" t="s">
        <v>9883</v>
      </c>
      <c r="J141" t="s">
        <v>9884</v>
      </c>
      <c r="K141" t="s">
        <v>8735</v>
      </c>
      <c r="L141" t="s">
        <v>9170</v>
      </c>
    </row>
    <row r="142" spans="1:12" x14ac:dyDescent="0.3">
      <c r="A142" t="s">
        <v>3484</v>
      </c>
      <c r="B142" t="s">
        <v>596</v>
      </c>
      <c r="C142" t="s">
        <v>194</v>
      </c>
      <c r="D142" t="s">
        <v>3482</v>
      </c>
      <c r="E142" t="s">
        <v>8734</v>
      </c>
      <c r="F142" t="s">
        <v>9886</v>
      </c>
      <c r="G142" t="s">
        <v>9887</v>
      </c>
      <c r="H142" t="s">
        <v>9888</v>
      </c>
      <c r="I142" t="s">
        <v>9889</v>
      </c>
      <c r="J142" t="s">
        <v>9890</v>
      </c>
      <c r="K142" t="s">
        <v>9891</v>
      </c>
      <c r="L142" t="s">
        <v>9170</v>
      </c>
    </row>
    <row r="143" spans="1:12" x14ac:dyDescent="0.3">
      <c r="A143" t="s">
        <v>8557</v>
      </c>
      <c r="B143" t="s">
        <v>8397</v>
      </c>
      <c r="C143" t="s">
        <v>123</v>
      </c>
      <c r="D143" t="s">
        <v>3506</v>
      </c>
      <c r="E143" t="s">
        <v>9213</v>
      </c>
      <c r="F143" t="s">
        <v>9214</v>
      </c>
      <c r="G143" t="s">
        <v>9215</v>
      </c>
      <c r="H143" t="s">
        <v>9216</v>
      </c>
      <c r="I143" t="s">
        <v>9217</v>
      </c>
      <c r="J143" t="s">
        <v>9218</v>
      </c>
      <c r="K143" t="s">
        <v>8630</v>
      </c>
      <c r="L143" t="s">
        <v>9171</v>
      </c>
    </row>
    <row r="144" spans="1:12" x14ac:dyDescent="0.3">
      <c r="A144" t="s">
        <v>3484</v>
      </c>
      <c r="B144" t="s">
        <v>3635</v>
      </c>
      <c r="C144" t="s">
        <v>111</v>
      </c>
      <c r="D144" t="s">
        <v>3506</v>
      </c>
      <c r="E144" t="s">
        <v>8736</v>
      </c>
      <c r="F144" t="s">
        <v>9892</v>
      </c>
      <c r="G144" t="s">
        <v>9893</v>
      </c>
      <c r="H144" t="s">
        <v>9894</v>
      </c>
      <c r="I144" t="s">
        <v>9895</v>
      </c>
      <c r="J144" t="s">
        <v>9896</v>
      </c>
      <c r="K144" t="s">
        <v>8737</v>
      </c>
      <c r="L144" t="s">
        <v>9170</v>
      </c>
    </row>
    <row r="145" spans="1:12" x14ac:dyDescent="0.3">
      <c r="A145" t="s">
        <v>3484</v>
      </c>
      <c r="B145" s="6" t="s">
        <v>4297</v>
      </c>
      <c r="C145" t="s">
        <v>123</v>
      </c>
      <c r="D145" t="s">
        <v>3506</v>
      </c>
      <c r="E145" t="s">
        <v>9899</v>
      </c>
      <c r="F145" t="s">
        <v>9900</v>
      </c>
      <c r="G145" t="s">
        <v>9901</v>
      </c>
      <c r="H145" t="s">
        <v>9902</v>
      </c>
      <c r="I145" t="s">
        <v>9903</v>
      </c>
      <c r="J145" t="s">
        <v>9904</v>
      </c>
      <c r="K145" t="s">
        <v>8739</v>
      </c>
      <c r="L145" t="s">
        <v>9171</v>
      </c>
    </row>
    <row r="146" spans="1:12" x14ac:dyDescent="0.3">
      <c r="A146" t="s">
        <v>3484</v>
      </c>
      <c r="B146" t="s">
        <v>641</v>
      </c>
      <c r="C146" t="s">
        <v>194</v>
      </c>
      <c r="D146" t="s">
        <v>3482</v>
      </c>
      <c r="E146" t="s">
        <v>8738</v>
      </c>
      <c r="F146" t="s">
        <v>9906</v>
      </c>
      <c r="G146" t="s">
        <v>8916</v>
      </c>
      <c r="H146" t="s">
        <v>9907</v>
      </c>
      <c r="I146" t="s">
        <v>9908</v>
      </c>
      <c r="J146" t="s">
        <v>9909</v>
      </c>
      <c r="K146" t="s">
        <v>8741</v>
      </c>
      <c r="L146" t="s">
        <v>9170</v>
      </c>
    </row>
    <row r="147" spans="1:12" x14ac:dyDescent="0.3">
      <c r="A147" t="s">
        <v>3484</v>
      </c>
      <c r="B147" t="s">
        <v>2365</v>
      </c>
      <c r="C147" t="s">
        <v>111</v>
      </c>
      <c r="D147" t="s">
        <v>3482</v>
      </c>
      <c r="E147" t="s">
        <v>8740</v>
      </c>
      <c r="F147" t="s">
        <v>9911</v>
      </c>
      <c r="G147" t="s">
        <v>9912</v>
      </c>
      <c r="H147" t="s">
        <v>9913</v>
      </c>
      <c r="I147" t="s">
        <v>9914</v>
      </c>
      <c r="J147" t="s">
        <v>9915</v>
      </c>
      <c r="K147" t="s">
        <v>8742</v>
      </c>
      <c r="L147" t="s">
        <v>9171</v>
      </c>
    </row>
    <row r="148" spans="1:12" x14ac:dyDescent="0.3">
      <c r="A148" t="s">
        <v>3484</v>
      </c>
      <c r="B148" t="s">
        <v>1593</v>
      </c>
      <c r="C148" t="s">
        <v>97</v>
      </c>
      <c r="D148" t="s">
        <v>3482</v>
      </c>
      <c r="E148" t="s">
        <v>9917</v>
      </c>
      <c r="F148" t="s">
        <v>9918</v>
      </c>
      <c r="G148" t="s">
        <v>9153</v>
      </c>
      <c r="H148" t="s">
        <v>9919</v>
      </c>
      <c r="I148" t="s">
        <v>9920</v>
      </c>
      <c r="J148" t="s">
        <v>9921</v>
      </c>
      <c r="K148" t="s">
        <v>8744</v>
      </c>
      <c r="L148" t="s">
        <v>9170</v>
      </c>
    </row>
    <row r="149" spans="1:12" x14ac:dyDescent="0.3">
      <c r="A149" t="s">
        <v>3484</v>
      </c>
      <c r="B149" t="s">
        <v>129</v>
      </c>
      <c r="C149" t="s">
        <v>97</v>
      </c>
      <c r="D149" t="s">
        <v>3482</v>
      </c>
      <c r="E149" t="s">
        <v>8743</v>
      </c>
      <c r="F149" t="s">
        <v>9933</v>
      </c>
      <c r="G149" t="s">
        <v>8672</v>
      </c>
      <c r="H149" t="s">
        <v>9934</v>
      </c>
      <c r="I149" t="s">
        <v>9935</v>
      </c>
      <c r="J149" t="s">
        <v>9936</v>
      </c>
      <c r="K149" t="s">
        <v>8746</v>
      </c>
      <c r="L149" t="s">
        <v>9170</v>
      </c>
    </row>
    <row r="150" spans="1:12" x14ac:dyDescent="0.3">
      <c r="A150" t="s">
        <v>3484</v>
      </c>
      <c r="B150" t="s">
        <v>1439</v>
      </c>
      <c r="C150" t="s">
        <v>111</v>
      </c>
      <c r="D150" t="s">
        <v>3482</v>
      </c>
      <c r="E150" t="s">
        <v>8745</v>
      </c>
      <c r="F150" t="s">
        <v>9938</v>
      </c>
      <c r="G150" t="s">
        <v>8672</v>
      </c>
      <c r="H150" t="s">
        <v>9939</v>
      </c>
      <c r="I150" t="s">
        <v>9940</v>
      </c>
      <c r="J150" t="s">
        <v>9941</v>
      </c>
      <c r="K150" t="s">
        <v>8748</v>
      </c>
      <c r="L150" t="s">
        <v>9170</v>
      </c>
    </row>
    <row r="151" spans="1:12" x14ac:dyDescent="0.3">
      <c r="A151" t="s">
        <v>3484</v>
      </c>
      <c r="B151" t="s">
        <v>880</v>
      </c>
      <c r="C151" t="s">
        <v>97</v>
      </c>
      <c r="D151" t="s">
        <v>3482</v>
      </c>
      <c r="E151" t="s">
        <v>8747</v>
      </c>
      <c r="F151" t="s">
        <v>9923</v>
      </c>
      <c r="G151" t="s">
        <v>8672</v>
      </c>
      <c r="H151" t="s">
        <v>9924</v>
      </c>
      <c r="I151" t="s">
        <v>9925</v>
      </c>
      <c r="J151" t="s">
        <v>9926</v>
      </c>
      <c r="K151" t="s">
        <v>8750</v>
      </c>
      <c r="L151" t="s">
        <v>9170</v>
      </c>
    </row>
    <row r="152" spans="1:12" x14ac:dyDescent="0.3">
      <c r="A152" t="s">
        <v>3484</v>
      </c>
      <c r="B152" t="s">
        <v>6025</v>
      </c>
      <c r="C152" t="s">
        <v>97</v>
      </c>
      <c r="D152" t="s">
        <v>3482</v>
      </c>
      <c r="E152" t="s">
        <v>8749</v>
      </c>
      <c r="F152" t="s">
        <v>9928</v>
      </c>
      <c r="G152" t="s">
        <v>8672</v>
      </c>
      <c r="H152" t="s">
        <v>9929</v>
      </c>
      <c r="I152" t="s">
        <v>9930</v>
      </c>
      <c r="J152" t="s">
        <v>9931</v>
      </c>
      <c r="K152" t="s">
        <v>8760</v>
      </c>
      <c r="L152" t="s">
        <v>9171</v>
      </c>
    </row>
    <row r="153" spans="1:12" x14ac:dyDescent="0.3">
      <c r="A153" t="s">
        <v>3484</v>
      </c>
      <c r="B153" t="s">
        <v>6152</v>
      </c>
      <c r="C153" t="s">
        <v>97</v>
      </c>
      <c r="D153" t="s">
        <v>3482</v>
      </c>
      <c r="E153" t="s">
        <v>9943</v>
      </c>
      <c r="F153" t="s">
        <v>9944</v>
      </c>
      <c r="G153" t="s">
        <v>9945</v>
      </c>
      <c r="H153" t="s">
        <v>9946</v>
      </c>
      <c r="I153" t="s">
        <v>9947</v>
      </c>
      <c r="J153" t="s">
        <v>9948</v>
      </c>
      <c r="K153" t="s">
        <v>8761</v>
      </c>
      <c r="L153" t="s">
        <v>9170</v>
      </c>
    </row>
    <row r="154" spans="1:12" x14ac:dyDescent="0.3">
      <c r="A154" t="s">
        <v>3484</v>
      </c>
      <c r="B154" t="s">
        <v>7020</v>
      </c>
      <c r="C154" t="s">
        <v>194</v>
      </c>
      <c r="D154" t="s">
        <v>3482</v>
      </c>
      <c r="E154" t="s">
        <v>9950</v>
      </c>
      <c r="F154" t="s">
        <v>9951</v>
      </c>
      <c r="G154" t="s">
        <v>9952</v>
      </c>
      <c r="H154" t="s">
        <v>9953</v>
      </c>
      <c r="I154" t="s">
        <v>9954</v>
      </c>
      <c r="J154" t="s">
        <v>9955</v>
      </c>
      <c r="K154" t="s">
        <v>8753</v>
      </c>
      <c r="L154" t="s">
        <v>9170</v>
      </c>
    </row>
    <row r="155" spans="1:12" x14ac:dyDescent="0.3">
      <c r="A155" t="s">
        <v>3484</v>
      </c>
      <c r="B155" t="s">
        <v>680</v>
      </c>
      <c r="C155" t="s">
        <v>111</v>
      </c>
      <c r="D155" t="s">
        <v>3482</v>
      </c>
      <c r="E155" t="s">
        <v>8751</v>
      </c>
      <c r="F155" t="s">
        <v>9957</v>
      </c>
      <c r="G155" t="s">
        <v>9958</v>
      </c>
      <c r="H155" t="s">
        <v>9959</v>
      </c>
      <c r="I155" t="s">
        <v>9960</v>
      </c>
      <c r="J155" t="s">
        <v>9961</v>
      </c>
      <c r="K155" t="s">
        <v>8763</v>
      </c>
      <c r="L155" t="s">
        <v>9170</v>
      </c>
    </row>
    <row r="156" spans="1:12" x14ac:dyDescent="0.3">
      <c r="A156" t="s">
        <v>3484</v>
      </c>
      <c r="B156" t="s">
        <v>2601</v>
      </c>
      <c r="C156" t="s">
        <v>111</v>
      </c>
      <c r="D156" t="s">
        <v>3482</v>
      </c>
      <c r="E156" t="s">
        <v>8762</v>
      </c>
      <c r="F156" t="s">
        <v>9963</v>
      </c>
      <c r="G156" t="s">
        <v>9964</v>
      </c>
      <c r="H156" t="s">
        <v>9965</v>
      </c>
      <c r="I156" t="s">
        <v>9966</v>
      </c>
      <c r="J156" t="s">
        <v>9967</v>
      </c>
      <c r="K156" t="s">
        <v>9080</v>
      </c>
      <c r="L156" t="s">
        <v>9171</v>
      </c>
    </row>
    <row r="157" spans="1:12" x14ac:dyDescent="0.3">
      <c r="A157" t="s">
        <v>3484</v>
      </c>
      <c r="B157" t="s">
        <v>503</v>
      </c>
      <c r="C157" t="s">
        <v>97</v>
      </c>
      <c r="D157" t="s">
        <v>3482</v>
      </c>
      <c r="E157" t="s">
        <v>9969</v>
      </c>
      <c r="F157" t="s">
        <v>9970</v>
      </c>
      <c r="G157" t="s">
        <v>8952</v>
      </c>
      <c r="H157" t="s">
        <v>9971</v>
      </c>
      <c r="I157" t="s">
        <v>9972</v>
      </c>
      <c r="J157" t="s">
        <v>9973</v>
      </c>
      <c r="K157" t="s">
        <v>8764</v>
      </c>
      <c r="L157" t="s">
        <v>9170</v>
      </c>
    </row>
    <row r="158" spans="1:12" x14ac:dyDescent="0.3">
      <c r="A158" t="s">
        <v>3484</v>
      </c>
      <c r="B158" t="s">
        <v>6052</v>
      </c>
      <c r="C158" t="s">
        <v>97</v>
      </c>
      <c r="D158" t="s">
        <v>3482</v>
      </c>
      <c r="E158" t="s">
        <v>9132</v>
      </c>
      <c r="F158" t="s">
        <v>10012</v>
      </c>
      <c r="G158" t="s">
        <v>10013</v>
      </c>
      <c r="H158" t="s">
        <v>10014</v>
      </c>
      <c r="I158" t="s">
        <v>10015</v>
      </c>
      <c r="J158" t="s">
        <v>10016</v>
      </c>
      <c r="K158" t="s">
        <v>8765</v>
      </c>
      <c r="L158" t="s">
        <v>9170</v>
      </c>
    </row>
    <row r="159" spans="1:12" x14ac:dyDescent="0.3">
      <c r="A159" t="s">
        <v>3484</v>
      </c>
      <c r="B159" t="s">
        <v>1383</v>
      </c>
      <c r="C159" t="s">
        <v>111</v>
      </c>
      <c r="D159" t="s">
        <v>3482</v>
      </c>
      <c r="E159" t="s">
        <v>8754</v>
      </c>
      <c r="F159" t="s">
        <v>10006</v>
      </c>
      <c r="G159" t="s">
        <v>10007</v>
      </c>
      <c r="H159" t="s">
        <v>10008</v>
      </c>
      <c r="I159" t="s">
        <v>10009</v>
      </c>
      <c r="J159" t="s">
        <v>10010</v>
      </c>
      <c r="K159" t="s">
        <v>8755</v>
      </c>
      <c r="L159" t="s">
        <v>9170</v>
      </c>
    </row>
    <row r="160" spans="1:12" x14ac:dyDescent="0.3">
      <c r="A160" t="s">
        <v>3484</v>
      </c>
      <c r="B160" t="s">
        <v>7088</v>
      </c>
      <c r="C160" t="s">
        <v>194</v>
      </c>
      <c r="D160" t="s">
        <v>3506</v>
      </c>
      <c r="E160" t="s">
        <v>10018</v>
      </c>
      <c r="F160" t="s">
        <v>10019</v>
      </c>
      <c r="G160" t="s">
        <v>10020</v>
      </c>
      <c r="H160" t="s">
        <v>10021</v>
      </c>
      <c r="I160" t="s">
        <v>10022</v>
      </c>
      <c r="J160" t="s">
        <v>10023</v>
      </c>
      <c r="K160" t="s">
        <v>8757</v>
      </c>
      <c r="L160" t="s">
        <v>9170</v>
      </c>
    </row>
    <row r="161" spans="1:12" x14ac:dyDescent="0.3">
      <c r="A161" t="s">
        <v>3484</v>
      </c>
      <c r="B161" t="s">
        <v>2373</v>
      </c>
      <c r="C161" t="s">
        <v>97</v>
      </c>
      <c r="D161" t="s">
        <v>3482</v>
      </c>
      <c r="E161" t="s">
        <v>10025</v>
      </c>
      <c r="F161" t="s">
        <v>10026</v>
      </c>
      <c r="G161" t="s">
        <v>10027</v>
      </c>
      <c r="H161" t="s">
        <v>10028</v>
      </c>
      <c r="I161" t="s">
        <v>10029</v>
      </c>
      <c r="J161" t="s">
        <v>10030</v>
      </c>
      <c r="K161" t="s">
        <v>8756</v>
      </c>
      <c r="L161" t="s">
        <v>9170</v>
      </c>
    </row>
    <row r="162" spans="1:12" x14ac:dyDescent="0.3">
      <c r="A162" t="s">
        <v>3484</v>
      </c>
      <c r="B162" t="s">
        <v>3189</v>
      </c>
      <c r="C162" t="s">
        <v>194</v>
      </c>
      <c r="D162" t="s">
        <v>3482</v>
      </c>
      <c r="E162" t="s">
        <v>10032</v>
      </c>
      <c r="F162" t="s">
        <v>10033</v>
      </c>
      <c r="G162" t="s">
        <v>10034</v>
      </c>
      <c r="H162" t="s">
        <v>10035</v>
      </c>
      <c r="I162" t="s">
        <v>10036</v>
      </c>
      <c r="J162" t="s">
        <v>10037</v>
      </c>
      <c r="K162" t="s">
        <v>8759</v>
      </c>
      <c r="L162" t="s">
        <v>9171</v>
      </c>
    </row>
    <row r="163" spans="1:12" x14ac:dyDescent="0.3">
      <c r="A163" t="s">
        <v>3484</v>
      </c>
      <c r="B163" t="s">
        <v>6008</v>
      </c>
      <c r="C163" t="s">
        <v>194</v>
      </c>
      <c r="D163" t="s">
        <v>3506</v>
      </c>
      <c r="E163" t="s">
        <v>8766</v>
      </c>
      <c r="F163" t="s">
        <v>10039</v>
      </c>
      <c r="G163" t="s">
        <v>8941</v>
      </c>
      <c r="H163" t="s">
        <v>10040</v>
      </c>
      <c r="I163" t="s">
        <v>10041</v>
      </c>
      <c r="J163" t="s">
        <v>10042</v>
      </c>
      <c r="K163" t="s">
        <v>8767</v>
      </c>
      <c r="L163" t="s">
        <v>9172</v>
      </c>
    </row>
    <row r="164" spans="1:12" x14ac:dyDescent="0.3">
      <c r="A164" t="s">
        <v>3484</v>
      </c>
      <c r="B164" t="s">
        <v>746</v>
      </c>
      <c r="C164" t="s">
        <v>194</v>
      </c>
      <c r="D164" t="s">
        <v>3482</v>
      </c>
      <c r="E164" t="s">
        <v>6064</v>
      </c>
      <c r="F164" t="s">
        <v>10044</v>
      </c>
      <c r="G164" t="s">
        <v>8672</v>
      </c>
      <c r="H164" t="s">
        <v>10045</v>
      </c>
      <c r="I164" t="s">
        <v>10046</v>
      </c>
      <c r="J164" t="s">
        <v>10047</v>
      </c>
      <c r="K164" t="s">
        <v>8768</v>
      </c>
      <c r="L164" t="s">
        <v>9171</v>
      </c>
    </row>
    <row r="165" spans="1:12" x14ac:dyDescent="0.3">
      <c r="A165" t="s">
        <v>3484</v>
      </c>
      <c r="B165" t="s">
        <v>3173</v>
      </c>
      <c r="C165" t="s">
        <v>97</v>
      </c>
      <c r="D165" t="s">
        <v>3482</v>
      </c>
      <c r="E165" t="s">
        <v>8769</v>
      </c>
      <c r="F165" t="s">
        <v>10048</v>
      </c>
      <c r="G165" t="s">
        <v>10049</v>
      </c>
      <c r="H165" t="s">
        <v>10050</v>
      </c>
      <c r="I165" t="s">
        <v>10051</v>
      </c>
      <c r="J165" t="s">
        <v>10052</v>
      </c>
      <c r="K165" t="s">
        <v>8770</v>
      </c>
      <c r="L165" t="s">
        <v>9170</v>
      </c>
    </row>
    <row r="166" spans="1:12" x14ac:dyDescent="0.3">
      <c r="A166" t="s">
        <v>3484</v>
      </c>
      <c r="B166" t="s">
        <v>5616</v>
      </c>
      <c r="C166" t="s">
        <v>97</v>
      </c>
      <c r="D166" t="s">
        <v>3482</v>
      </c>
      <c r="E166" t="s">
        <v>10054</v>
      </c>
      <c r="F166" t="s">
        <v>10055</v>
      </c>
      <c r="G166" t="s">
        <v>8672</v>
      </c>
      <c r="H166" t="s">
        <v>10056</v>
      </c>
      <c r="I166" t="s">
        <v>10057</v>
      </c>
      <c r="J166" t="s">
        <v>10058</v>
      </c>
      <c r="K166" t="s">
        <v>8771</v>
      </c>
      <c r="L166" t="s">
        <v>9170</v>
      </c>
    </row>
    <row r="167" spans="1:12" x14ac:dyDescent="0.3">
      <c r="A167" t="s">
        <v>3484</v>
      </c>
      <c r="B167" t="s">
        <v>3977</v>
      </c>
      <c r="C167" t="s">
        <v>111</v>
      </c>
      <c r="D167" t="s">
        <v>3506</v>
      </c>
      <c r="E167" t="s">
        <v>10060</v>
      </c>
      <c r="F167" t="s">
        <v>10061</v>
      </c>
      <c r="G167" t="s">
        <v>9079</v>
      </c>
      <c r="H167" t="s">
        <v>10062</v>
      </c>
      <c r="I167" t="s">
        <v>10063</v>
      </c>
      <c r="J167" t="s">
        <v>10064</v>
      </c>
      <c r="K167" t="s">
        <v>8772</v>
      </c>
      <c r="L167" t="s">
        <v>9171</v>
      </c>
    </row>
    <row r="168" spans="1:12" x14ac:dyDescent="0.3">
      <c r="A168" t="s">
        <v>3484</v>
      </c>
      <c r="B168" t="s">
        <v>5512</v>
      </c>
      <c r="C168" t="s">
        <v>97</v>
      </c>
      <c r="D168" t="s">
        <v>3482</v>
      </c>
      <c r="E168" t="s">
        <v>10066</v>
      </c>
      <c r="F168" t="s">
        <v>10067</v>
      </c>
      <c r="G168" t="s">
        <v>8707</v>
      </c>
      <c r="H168" t="s">
        <v>10068</v>
      </c>
      <c r="I168" t="s">
        <v>10069</v>
      </c>
      <c r="J168" t="s">
        <v>10070</v>
      </c>
      <c r="K168" t="s">
        <v>8773</v>
      </c>
      <c r="L168" t="s">
        <v>9170</v>
      </c>
    </row>
    <row r="169" spans="1:12" x14ac:dyDescent="0.3">
      <c r="A169" t="s">
        <v>3484</v>
      </c>
      <c r="B169" t="s">
        <v>6577</v>
      </c>
      <c r="C169" t="s">
        <v>194</v>
      </c>
      <c r="D169" t="s">
        <v>3506</v>
      </c>
      <c r="E169" t="s">
        <v>8774</v>
      </c>
      <c r="F169" t="s">
        <v>10072</v>
      </c>
      <c r="G169" t="s">
        <v>9447</v>
      </c>
      <c r="H169" t="s">
        <v>10073</v>
      </c>
      <c r="I169" t="s">
        <v>10074</v>
      </c>
      <c r="J169" t="s">
        <v>10075</v>
      </c>
      <c r="K169" t="s">
        <v>8775</v>
      </c>
      <c r="L169" t="s">
        <v>9171</v>
      </c>
    </row>
    <row r="170" spans="1:12" x14ac:dyDescent="0.3">
      <c r="A170" t="s">
        <v>3484</v>
      </c>
      <c r="B170" t="s">
        <v>10077</v>
      </c>
      <c r="C170" t="s">
        <v>194</v>
      </c>
      <c r="D170" t="s">
        <v>3506</v>
      </c>
      <c r="E170" t="s">
        <v>10078</v>
      </c>
      <c r="F170" t="s">
        <v>10079</v>
      </c>
      <c r="G170" t="s">
        <v>10080</v>
      </c>
      <c r="H170" t="s">
        <v>10081</v>
      </c>
      <c r="I170" t="s">
        <v>10082</v>
      </c>
      <c r="J170" t="s">
        <v>10083</v>
      </c>
      <c r="K170" t="s">
        <v>8776</v>
      </c>
      <c r="L170" t="s">
        <v>9170</v>
      </c>
    </row>
    <row r="171" spans="1:12" x14ac:dyDescent="0.3">
      <c r="A171" t="s">
        <v>3484</v>
      </c>
      <c r="B171" t="s">
        <v>846</v>
      </c>
      <c r="C171" t="s">
        <v>97</v>
      </c>
      <c r="D171" t="s">
        <v>3482</v>
      </c>
      <c r="E171" t="s">
        <v>10085</v>
      </c>
      <c r="F171" t="s">
        <v>10086</v>
      </c>
      <c r="G171" t="s">
        <v>9617</v>
      </c>
      <c r="H171" t="s">
        <v>10087</v>
      </c>
      <c r="I171" t="s">
        <v>10088</v>
      </c>
      <c r="J171" t="s">
        <v>10089</v>
      </c>
      <c r="K171" t="s">
        <v>10090</v>
      </c>
      <c r="L171" t="s">
        <v>9170</v>
      </c>
    </row>
    <row r="172" spans="1:12" x14ac:dyDescent="0.3">
      <c r="A172" t="s">
        <v>3484</v>
      </c>
      <c r="B172" t="s">
        <v>2544</v>
      </c>
      <c r="C172" t="s">
        <v>97</v>
      </c>
      <c r="D172" t="s">
        <v>3482</v>
      </c>
      <c r="E172" t="s">
        <v>10091</v>
      </c>
      <c r="F172" t="s">
        <v>10092</v>
      </c>
      <c r="G172" t="s">
        <v>10093</v>
      </c>
      <c r="H172" t="s">
        <v>10094</v>
      </c>
      <c r="I172" t="s">
        <v>10095</v>
      </c>
      <c r="J172" t="s">
        <v>10096</v>
      </c>
      <c r="K172" t="s">
        <v>8778</v>
      </c>
      <c r="L172" t="s">
        <v>9172</v>
      </c>
    </row>
    <row r="173" spans="1:12" x14ac:dyDescent="0.3">
      <c r="A173" t="s">
        <v>3484</v>
      </c>
      <c r="B173" t="s">
        <v>445</v>
      </c>
      <c r="C173" t="s">
        <v>111</v>
      </c>
      <c r="D173" t="s">
        <v>3506</v>
      </c>
      <c r="E173" t="s">
        <v>10098</v>
      </c>
      <c r="F173" t="s">
        <v>10099</v>
      </c>
      <c r="G173" t="s">
        <v>10100</v>
      </c>
      <c r="H173" t="s">
        <v>10101</v>
      </c>
      <c r="I173" t="s">
        <v>10102</v>
      </c>
      <c r="J173" t="s">
        <v>10103</v>
      </c>
      <c r="K173" t="s">
        <v>8786</v>
      </c>
      <c r="L173" t="s">
        <v>9171</v>
      </c>
    </row>
    <row r="174" spans="1:12" x14ac:dyDescent="0.3">
      <c r="A174" t="s">
        <v>514</v>
      </c>
      <c r="B174" t="s">
        <v>1812</v>
      </c>
      <c r="C174" t="s">
        <v>111</v>
      </c>
      <c r="D174" t="s">
        <v>3482</v>
      </c>
      <c r="E174" t="s">
        <v>8663</v>
      </c>
      <c r="F174" t="s">
        <v>9271</v>
      </c>
      <c r="G174" t="s">
        <v>9272</v>
      </c>
      <c r="H174" t="s">
        <v>9273</v>
      </c>
      <c r="I174" t="s">
        <v>9274</v>
      </c>
      <c r="J174" t="s">
        <v>9275</v>
      </c>
      <c r="K174" t="s">
        <v>8664</v>
      </c>
      <c r="L174" t="s">
        <v>9170</v>
      </c>
    </row>
    <row r="175" spans="1:12" x14ac:dyDescent="0.3">
      <c r="A175" t="s">
        <v>3385</v>
      </c>
      <c r="B175" s="8" t="s">
        <v>178</v>
      </c>
      <c r="C175" t="s">
        <v>97</v>
      </c>
      <c r="D175" t="s">
        <v>3506</v>
      </c>
      <c r="E175" t="s">
        <v>8624</v>
      </c>
      <c r="F175" t="s">
        <v>9196</v>
      </c>
      <c r="G175" t="s">
        <v>9197</v>
      </c>
      <c r="H175" t="s">
        <v>9198</v>
      </c>
      <c r="I175" t="s">
        <v>9199</v>
      </c>
      <c r="J175" t="s">
        <v>9200</v>
      </c>
      <c r="K175" t="s">
        <v>8625</v>
      </c>
      <c r="L175" t="s">
        <v>9171</v>
      </c>
    </row>
    <row r="176" spans="1:12" x14ac:dyDescent="0.3">
      <c r="A176" t="s">
        <v>3484</v>
      </c>
      <c r="B176" t="s">
        <v>869</v>
      </c>
      <c r="C176" t="s">
        <v>97</v>
      </c>
      <c r="D176" t="s">
        <v>3482</v>
      </c>
      <c r="E176" t="s">
        <v>10105</v>
      </c>
      <c r="F176" t="s">
        <v>10106</v>
      </c>
      <c r="G176" t="s">
        <v>10107</v>
      </c>
      <c r="H176" t="s">
        <v>10108</v>
      </c>
      <c r="I176" t="s">
        <v>10109</v>
      </c>
      <c r="J176" t="s">
        <v>10110</v>
      </c>
      <c r="K176" t="s">
        <v>8787</v>
      </c>
      <c r="L176" t="s">
        <v>9170</v>
      </c>
    </row>
    <row r="177" spans="1:12" x14ac:dyDescent="0.3">
      <c r="A177" t="s">
        <v>3484</v>
      </c>
      <c r="B177" t="s">
        <v>6802</v>
      </c>
      <c r="C177" t="s">
        <v>194</v>
      </c>
      <c r="D177" t="s">
        <v>3482</v>
      </c>
      <c r="E177" t="s">
        <v>10112</v>
      </c>
      <c r="F177" t="s">
        <v>10113</v>
      </c>
      <c r="G177" t="s">
        <v>10114</v>
      </c>
      <c r="H177" t="s">
        <v>10115</v>
      </c>
      <c r="I177" t="s">
        <v>10116</v>
      </c>
      <c r="J177" t="s">
        <v>10117</v>
      </c>
      <c r="K177" t="s">
        <v>8788</v>
      </c>
      <c r="L177" t="s">
        <v>9171</v>
      </c>
    </row>
    <row r="178" spans="1:12" x14ac:dyDescent="0.3">
      <c r="A178" t="s">
        <v>3484</v>
      </c>
      <c r="B178" t="s">
        <v>1549</v>
      </c>
      <c r="C178" t="s">
        <v>97</v>
      </c>
      <c r="D178" t="s">
        <v>3482</v>
      </c>
      <c r="E178" t="s">
        <v>10119</v>
      </c>
      <c r="F178" t="s">
        <v>10120</v>
      </c>
      <c r="G178" t="s">
        <v>10121</v>
      </c>
      <c r="H178" t="s">
        <v>10122</v>
      </c>
      <c r="I178" t="s">
        <v>10123</v>
      </c>
      <c r="J178" t="s">
        <v>10124</v>
      </c>
      <c r="K178" t="s">
        <v>8789</v>
      </c>
      <c r="L178" t="s">
        <v>9170</v>
      </c>
    </row>
    <row r="179" spans="1:12" x14ac:dyDescent="0.3">
      <c r="A179" t="s">
        <v>3484</v>
      </c>
      <c r="B179" t="s">
        <v>6713</v>
      </c>
      <c r="C179" t="s">
        <v>194</v>
      </c>
      <c r="D179" t="s">
        <v>3506</v>
      </c>
      <c r="E179" t="s">
        <v>10126</v>
      </c>
      <c r="F179" t="s">
        <v>10127</v>
      </c>
      <c r="G179" t="s">
        <v>10128</v>
      </c>
      <c r="H179" t="s">
        <v>10129</v>
      </c>
      <c r="I179" t="s">
        <v>10130</v>
      </c>
      <c r="J179" t="s">
        <v>10131</v>
      </c>
      <c r="K179" t="s">
        <v>8780</v>
      </c>
      <c r="L179" t="s">
        <v>9170</v>
      </c>
    </row>
    <row r="180" spans="1:12" x14ac:dyDescent="0.3">
      <c r="A180" t="s">
        <v>3484</v>
      </c>
      <c r="B180" t="s">
        <v>1763</v>
      </c>
      <c r="C180" t="s">
        <v>111</v>
      </c>
      <c r="D180" t="s">
        <v>3482</v>
      </c>
      <c r="E180" t="s">
        <v>10133</v>
      </c>
      <c r="F180" t="s">
        <v>10134</v>
      </c>
      <c r="G180" t="s">
        <v>10135</v>
      </c>
      <c r="H180" t="s">
        <v>10136</v>
      </c>
      <c r="I180" t="s">
        <v>10137</v>
      </c>
      <c r="J180" t="s">
        <v>10138</v>
      </c>
      <c r="K180" t="s">
        <v>8781</v>
      </c>
      <c r="L180" t="s">
        <v>9170</v>
      </c>
    </row>
    <row r="181" spans="1:12" x14ac:dyDescent="0.3">
      <c r="A181" t="s">
        <v>3484</v>
      </c>
      <c r="B181" t="s">
        <v>1537</v>
      </c>
      <c r="C181" t="s">
        <v>97</v>
      </c>
      <c r="D181" t="s">
        <v>3482</v>
      </c>
      <c r="E181" t="s">
        <v>10140</v>
      </c>
      <c r="F181" t="s">
        <v>10141</v>
      </c>
      <c r="G181" t="s">
        <v>10142</v>
      </c>
      <c r="H181" t="s">
        <v>10143</v>
      </c>
      <c r="I181" t="s">
        <v>10144</v>
      </c>
      <c r="J181" t="s">
        <v>10145</v>
      </c>
      <c r="K181" t="s">
        <v>8782</v>
      </c>
      <c r="L181" t="s">
        <v>9170</v>
      </c>
    </row>
    <row r="182" spans="1:12" x14ac:dyDescent="0.3">
      <c r="A182" t="s">
        <v>3484</v>
      </c>
      <c r="B182" t="s">
        <v>924</v>
      </c>
      <c r="C182" t="s">
        <v>194</v>
      </c>
      <c r="D182" t="s">
        <v>3482</v>
      </c>
      <c r="E182" t="s">
        <v>10147</v>
      </c>
      <c r="F182" t="s">
        <v>10148</v>
      </c>
      <c r="G182" t="s">
        <v>10149</v>
      </c>
      <c r="H182" t="s">
        <v>10150</v>
      </c>
      <c r="I182" t="s">
        <v>10151</v>
      </c>
      <c r="J182" t="s">
        <v>10152</v>
      </c>
      <c r="K182" t="s">
        <v>8783</v>
      </c>
      <c r="L182" t="s">
        <v>9171</v>
      </c>
    </row>
    <row r="183" spans="1:12" x14ac:dyDescent="0.3">
      <c r="A183" t="s">
        <v>514</v>
      </c>
      <c r="B183" t="s">
        <v>2272</v>
      </c>
      <c r="C183" t="s">
        <v>111</v>
      </c>
      <c r="D183" t="s">
        <v>3482</v>
      </c>
      <c r="E183" t="s">
        <v>8660</v>
      </c>
      <c r="F183" t="s">
        <v>9276</v>
      </c>
      <c r="G183" t="s">
        <v>9277</v>
      </c>
      <c r="H183" t="s">
        <v>9278</v>
      </c>
      <c r="I183" t="s">
        <v>9279</v>
      </c>
      <c r="J183" t="s">
        <v>9280</v>
      </c>
      <c r="K183" t="s">
        <v>8662</v>
      </c>
      <c r="L183" t="s">
        <v>9170</v>
      </c>
    </row>
    <row r="184" spans="1:12" x14ac:dyDescent="0.3">
      <c r="A184" t="s">
        <v>3484</v>
      </c>
      <c r="B184" t="s">
        <v>2564</v>
      </c>
      <c r="C184" t="s">
        <v>97</v>
      </c>
      <c r="D184" t="s">
        <v>3482</v>
      </c>
      <c r="E184" t="s">
        <v>10154</v>
      </c>
      <c r="F184" t="s">
        <v>10155</v>
      </c>
      <c r="G184" t="s">
        <v>8672</v>
      </c>
      <c r="H184" t="s">
        <v>10156</v>
      </c>
      <c r="I184" t="s">
        <v>10157</v>
      </c>
      <c r="J184" t="s">
        <v>10158</v>
      </c>
      <c r="K184" t="s">
        <v>8784</v>
      </c>
      <c r="L184" t="s">
        <v>9170</v>
      </c>
    </row>
    <row r="185" spans="1:12" x14ac:dyDescent="0.3">
      <c r="A185" t="s">
        <v>3484</v>
      </c>
      <c r="B185" t="s">
        <v>6745</v>
      </c>
      <c r="C185" t="s">
        <v>194</v>
      </c>
      <c r="D185" t="s">
        <v>3482</v>
      </c>
      <c r="E185" t="s">
        <v>10160</v>
      </c>
      <c r="F185" t="s">
        <v>10161</v>
      </c>
      <c r="G185" t="s">
        <v>8672</v>
      </c>
      <c r="H185" t="s">
        <v>10162</v>
      </c>
      <c r="I185" t="s">
        <v>10163</v>
      </c>
      <c r="J185" t="s">
        <v>10164</v>
      </c>
      <c r="K185" t="s">
        <v>8785</v>
      </c>
      <c r="L185" t="s">
        <v>9171</v>
      </c>
    </row>
    <row r="186" spans="1:12" x14ac:dyDescent="0.3">
      <c r="A186" t="s">
        <v>3484</v>
      </c>
      <c r="B186" t="s">
        <v>6549</v>
      </c>
      <c r="C186" t="s">
        <v>97</v>
      </c>
      <c r="D186" t="s">
        <v>3506</v>
      </c>
      <c r="E186" t="s">
        <v>8798</v>
      </c>
      <c r="F186" t="s">
        <v>10166</v>
      </c>
      <c r="G186" t="s">
        <v>10167</v>
      </c>
      <c r="H186" t="s">
        <v>10168</v>
      </c>
      <c r="I186" t="s">
        <v>10169</v>
      </c>
      <c r="J186" t="s">
        <v>10170</v>
      </c>
      <c r="K186" t="s">
        <v>8799</v>
      </c>
      <c r="L186" t="s">
        <v>9170</v>
      </c>
    </row>
    <row r="187" spans="1:12" x14ac:dyDescent="0.3">
      <c r="A187" t="s">
        <v>3484</v>
      </c>
      <c r="B187" s="12" t="s">
        <v>3848</v>
      </c>
      <c r="C187" t="s">
        <v>123</v>
      </c>
      <c r="D187" t="s">
        <v>3482</v>
      </c>
      <c r="E187" t="s">
        <v>10173</v>
      </c>
      <c r="F187" t="s">
        <v>10174</v>
      </c>
      <c r="G187" t="s">
        <v>10175</v>
      </c>
      <c r="H187" t="s">
        <v>10176</v>
      </c>
      <c r="I187" t="s">
        <v>10177</v>
      </c>
      <c r="J187" t="s">
        <v>10178</v>
      </c>
      <c r="K187" t="s">
        <v>8800</v>
      </c>
      <c r="L187" t="s">
        <v>9171</v>
      </c>
    </row>
    <row r="188" spans="1:12" x14ac:dyDescent="0.3">
      <c r="A188" t="s">
        <v>3484</v>
      </c>
      <c r="B188" s="12" t="s">
        <v>5143</v>
      </c>
      <c r="C188" t="s">
        <v>111</v>
      </c>
      <c r="D188" t="s">
        <v>3482</v>
      </c>
      <c r="E188" t="s">
        <v>10181</v>
      </c>
      <c r="F188" t="s">
        <v>10182</v>
      </c>
      <c r="G188" t="s">
        <v>10183</v>
      </c>
      <c r="H188" t="s">
        <v>10184</v>
      </c>
      <c r="I188" t="s">
        <v>10185</v>
      </c>
      <c r="J188" t="s">
        <v>10186</v>
      </c>
      <c r="K188" t="s">
        <v>8741</v>
      </c>
      <c r="L188" t="s">
        <v>9170</v>
      </c>
    </row>
    <row r="189" spans="1:12" x14ac:dyDescent="0.3">
      <c r="A189" t="s">
        <v>3484</v>
      </c>
      <c r="B189" t="s">
        <v>3936</v>
      </c>
      <c r="C189" t="s">
        <v>123</v>
      </c>
      <c r="D189" t="s">
        <v>3482</v>
      </c>
      <c r="E189" t="s">
        <v>8802</v>
      </c>
      <c r="F189" t="s">
        <v>10188</v>
      </c>
      <c r="G189" t="s">
        <v>9144</v>
      </c>
      <c r="H189" t="s">
        <v>10189</v>
      </c>
      <c r="I189" t="s">
        <v>10190</v>
      </c>
      <c r="J189" t="s">
        <v>10191</v>
      </c>
      <c r="K189" t="s">
        <v>8801</v>
      </c>
      <c r="L189" t="s">
        <v>9171</v>
      </c>
    </row>
    <row r="190" spans="1:12" x14ac:dyDescent="0.3">
      <c r="A190" t="s">
        <v>3484</v>
      </c>
      <c r="B190" t="s">
        <v>2776</v>
      </c>
      <c r="C190" t="s">
        <v>97</v>
      </c>
      <c r="D190" t="s">
        <v>3482</v>
      </c>
      <c r="E190" t="s">
        <v>8803</v>
      </c>
      <c r="F190" t="s">
        <v>10193</v>
      </c>
      <c r="G190" t="s">
        <v>10194</v>
      </c>
      <c r="H190" t="s">
        <v>10195</v>
      </c>
      <c r="I190" t="s">
        <v>10196</v>
      </c>
      <c r="J190" t="s">
        <v>10197</v>
      </c>
      <c r="K190" t="s">
        <v>8804</v>
      </c>
      <c r="L190" t="s">
        <v>9171</v>
      </c>
    </row>
    <row r="191" spans="1:12" x14ac:dyDescent="0.3">
      <c r="A191" t="s">
        <v>3484</v>
      </c>
      <c r="B191" t="s">
        <v>4544</v>
      </c>
      <c r="C191" t="s">
        <v>97</v>
      </c>
      <c r="D191" t="s">
        <v>3506</v>
      </c>
      <c r="E191" t="s">
        <v>8790</v>
      </c>
      <c r="F191" t="s">
        <v>10199</v>
      </c>
      <c r="G191" t="s">
        <v>9272</v>
      </c>
      <c r="H191" t="s">
        <v>10200</v>
      </c>
      <c r="I191" t="s">
        <v>10201</v>
      </c>
      <c r="J191" t="s">
        <v>10202</v>
      </c>
      <c r="K191" t="s">
        <v>8791</v>
      </c>
      <c r="L191" t="s">
        <v>9170</v>
      </c>
    </row>
    <row r="192" spans="1:12" x14ac:dyDescent="0.3">
      <c r="A192" t="s">
        <v>3484</v>
      </c>
      <c r="B192" t="s">
        <v>2384</v>
      </c>
      <c r="C192" t="s">
        <v>111</v>
      </c>
      <c r="D192" t="s">
        <v>3482</v>
      </c>
      <c r="E192" t="s">
        <v>8792</v>
      </c>
      <c r="F192" t="s">
        <v>10204</v>
      </c>
      <c r="G192" t="s">
        <v>10205</v>
      </c>
      <c r="H192" t="s">
        <v>10206</v>
      </c>
      <c r="I192" t="s">
        <v>10207</v>
      </c>
      <c r="J192" t="s">
        <v>10208</v>
      </c>
      <c r="K192" t="s">
        <v>8793</v>
      </c>
      <c r="L192" t="s">
        <v>9171</v>
      </c>
    </row>
    <row r="193" spans="1:12" x14ac:dyDescent="0.3">
      <c r="A193" t="s">
        <v>3484</v>
      </c>
      <c r="B193" t="s">
        <v>3839</v>
      </c>
      <c r="C193" t="s">
        <v>111</v>
      </c>
      <c r="D193" t="s">
        <v>3506</v>
      </c>
      <c r="E193" t="s">
        <v>8794</v>
      </c>
      <c r="F193" t="s">
        <v>10210</v>
      </c>
      <c r="G193" t="s">
        <v>10211</v>
      </c>
      <c r="H193" t="s">
        <v>10212</v>
      </c>
      <c r="I193" t="s">
        <v>10213</v>
      </c>
      <c r="J193" t="s">
        <v>10214</v>
      </c>
      <c r="K193" t="s">
        <v>8795</v>
      </c>
      <c r="L193" t="s">
        <v>9171</v>
      </c>
    </row>
    <row r="194" spans="1:12" x14ac:dyDescent="0.3">
      <c r="A194" t="s">
        <v>3484</v>
      </c>
      <c r="B194" t="s">
        <v>6114</v>
      </c>
      <c r="C194" t="s">
        <v>97</v>
      </c>
      <c r="D194" t="s">
        <v>3482</v>
      </c>
      <c r="E194" t="s">
        <v>10221</v>
      </c>
      <c r="F194" t="s">
        <v>10222</v>
      </c>
      <c r="G194" t="s">
        <v>10223</v>
      </c>
      <c r="H194" t="s">
        <v>10224</v>
      </c>
      <c r="I194" t="s">
        <v>10225</v>
      </c>
      <c r="J194" t="s">
        <v>10226</v>
      </c>
      <c r="K194" t="s">
        <v>8741</v>
      </c>
      <c r="L194" t="s">
        <v>9170</v>
      </c>
    </row>
    <row r="195" spans="1:12" x14ac:dyDescent="0.3">
      <c r="A195" t="s">
        <v>3484</v>
      </c>
      <c r="B195" t="s">
        <v>4882</v>
      </c>
      <c r="C195" t="s">
        <v>97</v>
      </c>
      <c r="D195" t="s">
        <v>3506</v>
      </c>
      <c r="E195" t="s">
        <v>8796</v>
      </c>
      <c r="F195" t="s">
        <v>10216</v>
      </c>
      <c r="G195" t="s">
        <v>10217</v>
      </c>
      <c r="H195" t="s">
        <v>10218</v>
      </c>
      <c r="I195" t="s">
        <v>9313</v>
      </c>
      <c r="J195" t="s">
        <v>10219</v>
      </c>
      <c r="K195" t="s">
        <v>8797</v>
      </c>
      <c r="L195" t="s">
        <v>9171</v>
      </c>
    </row>
    <row r="196" spans="1:12" x14ac:dyDescent="0.3">
      <c r="A196" t="s">
        <v>3484</v>
      </c>
      <c r="B196" t="s">
        <v>979</v>
      </c>
      <c r="C196" t="s">
        <v>111</v>
      </c>
      <c r="D196" t="s">
        <v>3482</v>
      </c>
      <c r="E196" t="s">
        <v>8805</v>
      </c>
      <c r="F196" t="s">
        <v>10228</v>
      </c>
      <c r="G196" t="s">
        <v>10167</v>
      </c>
      <c r="H196" t="s">
        <v>10229</v>
      </c>
      <c r="I196" t="s">
        <v>10230</v>
      </c>
      <c r="J196" t="s">
        <v>10231</v>
      </c>
      <c r="K196" t="s">
        <v>8806</v>
      </c>
      <c r="L196" t="s">
        <v>9171</v>
      </c>
    </row>
    <row r="197" spans="1:12" x14ac:dyDescent="0.3">
      <c r="A197" t="s">
        <v>3484</v>
      </c>
      <c r="B197" t="s">
        <v>669</v>
      </c>
      <c r="C197" t="s">
        <v>97</v>
      </c>
      <c r="D197" t="s">
        <v>3482</v>
      </c>
      <c r="E197" t="s">
        <v>10233</v>
      </c>
      <c r="F197" t="s">
        <v>10234</v>
      </c>
      <c r="G197" t="s">
        <v>10235</v>
      </c>
      <c r="H197" t="s">
        <v>10236</v>
      </c>
      <c r="I197" t="s">
        <v>10237</v>
      </c>
      <c r="J197" t="s">
        <v>10238</v>
      </c>
      <c r="K197" t="s">
        <v>8807</v>
      </c>
      <c r="L197" t="s">
        <v>9170</v>
      </c>
    </row>
    <row r="198" spans="1:12" x14ac:dyDescent="0.3">
      <c r="A198" t="s">
        <v>3484</v>
      </c>
      <c r="B198" t="s">
        <v>6568</v>
      </c>
      <c r="C198" t="s">
        <v>97</v>
      </c>
      <c r="D198" t="s">
        <v>3506</v>
      </c>
      <c r="E198" t="s">
        <v>8808</v>
      </c>
      <c r="F198" t="s">
        <v>10246</v>
      </c>
      <c r="G198" t="s">
        <v>10247</v>
      </c>
      <c r="H198" t="s">
        <v>10248</v>
      </c>
      <c r="I198" t="s">
        <v>10249</v>
      </c>
      <c r="J198" t="s">
        <v>10250</v>
      </c>
      <c r="K198" t="s">
        <v>8809</v>
      </c>
      <c r="L198" t="s">
        <v>9171</v>
      </c>
    </row>
    <row r="199" spans="1:12" x14ac:dyDescent="0.3">
      <c r="A199" t="s">
        <v>3484</v>
      </c>
      <c r="B199" t="s">
        <v>3858</v>
      </c>
      <c r="C199" t="s">
        <v>123</v>
      </c>
      <c r="D199" t="s">
        <v>3506</v>
      </c>
      <c r="E199" t="s">
        <v>8810</v>
      </c>
      <c r="F199" t="s">
        <v>10240</v>
      </c>
      <c r="G199" t="s">
        <v>10241</v>
      </c>
      <c r="H199" t="s">
        <v>10242</v>
      </c>
      <c r="I199" t="s">
        <v>10243</v>
      </c>
      <c r="J199" t="s">
        <v>10244</v>
      </c>
      <c r="K199" t="s">
        <v>8811</v>
      </c>
      <c r="L199" t="s">
        <v>9171</v>
      </c>
    </row>
    <row r="200" spans="1:12" x14ac:dyDescent="0.3">
      <c r="A200" t="s">
        <v>3484</v>
      </c>
      <c r="B200" t="s">
        <v>277</v>
      </c>
      <c r="C200" t="s">
        <v>97</v>
      </c>
      <c r="D200" t="s">
        <v>3482</v>
      </c>
      <c r="E200" t="s">
        <v>8812</v>
      </c>
      <c r="F200" t="s">
        <v>10252</v>
      </c>
      <c r="G200" t="s">
        <v>10253</v>
      </c>
      <c r="H200" t="s">
        <v>10254</v>
      </c>
      <c r="I200" t="s">
        <v>10255</v>
      </c>
      <c r="J200" t="s">
        <v>10256</v>
      </c>
      <c r="K200" t="s">
        <v>8813</v>
      </c>
      <c r="L200" t="s">
        <v>9170</v>
      </c>
    </row>
    <row r="201" spans="1:12" x14ac:dyDescent="0.3">
      <c r="A201" t="s">
        <v>3484</v>
      </c>
      <c r="B201" t="s">
        <v>1914</v>
      </c>
      <c r="C201" t="s">
        <v>111</v>
      </c>
      <c r="D201" t="s">
        <v>3482</v>
      </c>
      <c r="E201" t="s">
        <v>10258</v>
      </c>
      <c r="F201" t="s">
        <v>10259</v>
      </c>
      <c r="G201" t="s">
        <v>10260</v>
      </c>
      <c r="H201" t="s">
        <v>10261</v>
      </c>
      <c r="I201" t="s">
        <v>10262</v>
      </c>
      <c r="J201" t="s">
        <v>10263</v>
      </c>
      <c r="K201" t="s">
        <v>8814</v>
      </c>
      <c r="L201" t="s">
        <v>9170</v>
      </c>
    </row>
    <row r="202" spans="1:12" x14ac:dyDescent="0.3">
      <c r="A202" t="s">
        <v>3484</v>
      </c>
      <c r="B202" s="8" t="s">
        <v>5387</v>
      </c>
      <c r="C202" t="s">
        <v>97</v>
      </c>
      <c r="D202" t="s">
        <v>3667</v>
      </c>
      <c r="E202" t="s">
        <v>10266</v>
      </c>
      <c r="F202" t="s">
        <v>10267</v>
      </c>
      <c r="G202" t="s">
        <v>10268</v>
      </c>
      <c r="H202" t="s">
        <v>10269</v>
      </c>
      <c r="I202" t="s">
        <v>10270</v>
      </c>
      <c r="J202" t="s">
        <v>10271</v>
      </c>
      <c r="K202" t="s">
        <v>8815</v>
      </c>
      <c r="L202" t="s">
        <v>9171</v>
      </c>
    </row>
    <row r="203" spans="1:12" x14ac:dyDescent="0.3">
      <c r="A203" t="s">
        <v>3484</v>
      </c>
      <c r="B203" s="8" t="s">
        <v>3522</v>
      </c>
      <c r="C203" t="s">
        <v>111</v>
      </c>
      <c r="D203" t="s">
        <v>3482</v>
      </c>
      <c r="E203" t="s">
        <v>10274</v>
      </c>
      <c r="F203" t="s">
        <v>10275</v>
      </c>
      <c r="G203" t="s">
        <v>10276</v>
      </c>
      <c r="H203" t="s">
        <v>10277</v>
      </c>
      <c r="I203" t="s">
        <v>10278</v>
      </c>
      <c r="J203" t="s">
        <v>10279</v>
      </c>
      <c r="K203" t="s">
        <v>8816</v>
      </c>
      <c r="L203" t="s">
        <v>9171</v>
      </c>
    </row>
    <row r="204" spans="1:12" x14ac:dyDescent="0.3">
      <c r="A204" t="s">
        <v>3484</v>
      </c>
      <c r="B204" t="s">
        <v>4664</v>
      </c>
      <c r="C204" t="s">
        <v>111</v>
      </c>
      <c r="D204" t="s">
        <v>3482</v>
      </c>
      <c r="E204" t="s">
        <v>10281</v>
      </c>
      <c r="F204" t="s">
        <v>10282</v>
      </c>
      <c r="G204" t="s">
        <v>10283</v>
      </c>
      <c r="H204" t="s">
        <v>10284</v>
      </c>
      <c r="I204" t="s">
        <v>10285</v>
      </c>
      <c r="J204" t="s">
        <v>10286</v>
      </c>
      <c r="K204" t="s">
        <v>8817</v>
      </c>
      <c r="L204" t="s">
        <v>9170</v>
      </c>
    </row>
    <row r="205" spans="1:12" x14ac:dyDescent="0.3">
      <c r="A205" t="s">
        <v>3484</v>
      </c>
      <c r="B205" t="s">
        <v>4116</v>
      </c>
      <c r="C205" t="s">
        <v>111</v>
      </c>
      <c r="D205" t="s">
        <v>3506</v>
      </c>
      <c r="E205" t="s">
        <v>8818</v>
      </c>
      <c r="F205" t="s">
        <v>10288</v>
      </c>
      <c r="G205" t="s">
        <v>8758</v>
      </c>
      <c r="H205" t="s">
        <v>10289</v>
      </c>
      <c r="I205" t="s">
        <v>10290</v>
      </c>
      <c r="J205" t="s">
        <v>10291</v>
      </c>
      <c r="K205" t="s">
        <v>8819</v>
      </c>
      <c r="L205" t="s">
        <v>9171</v>
      </c>
    </row>
    <row r="206" spans="1:12" x14ac:dyDescent="0.3">
      <c r="A206" t="s">
        <v>3484</v>
      </c>
      <c r="B206" s="8" t="s">
        <v>3733</v>
      </c>
      <c r="C206" t="s">
        <v>123</v>
      </c>
      <c r="D206" t="s">
        <v>3506</v>
      </c>
      <c r="E206" t="s">
        <v>8835</v>
      </c>
      <c r="F206" t="s">
        <v>10294</v>
      </c>
      <c r="G206" t="s">
        <v>10295</v>
      </c>
      <c r="H206" t="s">
        <v>10296</v>
      </c>
      <c r="I206" t="s">
        <v>10297</v>
      </c>
      <c r="J206" t="s">
        <v>10298</v>
      </c>
      <c r="K206" t="s">
        <v>8836</v>
      </c>
      <c r="L206" t="s">
        <v>9171</v>
      </c>
    </row>
    <row r="207" spans="1:12" x14ac:dyDescent="0.3">
      <c r="A207" t="s">
        <v>3484</v>
      </c>
      <c r="B207" t="s">
        <v>1643</v>
      </c>
      <c r="C207" t="s">
        <v>97</v>
      </c>
      <c r="D207" t="s">
        <v>3482</v>
      </c>
      <c r="E207" t="s">
        <v>8837</v>
      </c>
      <c r="F207" t="s">
        <v>10300</v>
      </c>
      <c r="G207" t="s">
        <v>10301</v>
      </c>
      <c r="H207" t="s">
        <v>10302</v>
      </c>
      <c r="I207" t="s">
        <v>10303</v>
      </c>
      <c r="J207" t="s">
        <v>10304</v>
      </c>
      <c r="K207" t="s">
        <v>8838</v>
      </c>
      <c r="L207" t="s">
        <v>9170</v>
      </c>
    </row>
    <row r="208" spans="1:12" x14ac:dyDescent="0.3">
      <c r="A208" t="s">
        <v>3484</v>
      </c>
      <c r="B208" t="s">
        <v>1080</v>
      </c>
      <c r="C208" t="s">
        <v>194</v>
      </c>
      <c r="D208" t="s">
        <v>3482</v>
      </c>
      <c r="E208" t="s">
        <v>10306</v>
      </c>
      <c r="F208" t="s">
        <v>10307</v>
      </c>
      <c r="G208" t="s">
        <v>9643</v>
      </c>
      <c r="H208" t="s">
        <v>10308</v>
      </c>
      <c r="I208" t="s">
        <v>10309</v>
      </c>
      <c r="J208" t="s">
        <v>10310</v>
      </c>
      <c r="K208" t="s">
        <v>8840</v>
      </c>
      <c r="L208" t="s">
        <v>9171</v>
      </c>
    </row>
    <row r="209" spans="1:12" x14ac:dyDescent="0.3">
      <c r="A209" t="s">
        <v>3484</v>
      </c>
      <c r="B209" t="s">
        <v>1069</v>
      </c>
      <c r="C209" t="s">
        <v>194</v>
      </c>
      <c r="D209" t="s">
        <v>3482</v>
      </c>
      <c r="E209" t="s">
        <v>8839</v>
      </c>
      <c r="F209" t="s">
        <v>10312</v>
      </c>
      <c r="G209" t="s">
        <v>10313</v>
      </c>
      <c r="H209" t="s">
        <v>10314</v>
      </c>
      <c r="I209" t="s">
        <v>10315</v>
      </c>
      <c r="J209" t="s">
        <v>10316</v>
      </c>
      <c r="K209" t="s">
        <v>8841</v>
      </c>
      <c r="L209" t="s">
        <v>9171</v>
      </c>
    </row>
    <row r="210" spans="1:12" x14ac:dyDescent="0.3">
      <c r="A210" t="s">
        <v>3484</v>
      </c>
      <c r="B210" t="s">
        <v>3742</v>
      </c>
      <c r="C210" t="s">
        <v>111</v>
      </c>
      <c r="D210" t="s">
        <v>3506</v>
      </c>
      <c r="E210" t="s">
        <v>10318</v>
      </c>
      <c r="F210" t="s">
        <v>10319</v>
      </c>
      <c r="G210" t="s">
        <v>10320</v>
      </c>
      <c r="H210" t="s">
        <v>10321</v>
      </c>
      <c r="I210" t="s">
        <v>10322</v>
      </c>
      <c r="J210" t="s">
        <v>10323</v>
      </c>
      <c r="K210" t="s">
        <v>8843</v>
      </c>
      <c r="L210" t="s">
        <v>9170</v>
      </c>
    </row>
    <row r="211" spans="1:12" x14ac:dyDescent="0.3">
      <c r="A211" t="s">
        <v>3484</v>
      </c>
      <c r="B211" t="s">
        <v>946</v>
      </c>
      <c r="C211" t="s">
        <v>194</v>
      </c>
      <c r="D211" t="s">
        <v>3482</v>
      </c>
      <c r="E211" t="s">
        <v>8842</v>
      </c>
      <c r="F211" t="s">
        <v>10360</v>
      </c>
      <c r="G211" t="s">
        <v>10361</v>
      </c>
      <c r="H211" t="s">
        <v>10362</v>
      </c>
      <c r="I211" t="s">
        <v>10363</v>
      </c>
      <c r="J211" t="s">
        <v>10364</v>
      </c>
      <c r="K211" t="s">
        <v>8777</v>
      </c>
      <c r="L211" t="s">
        <v>9170</v>
      </c>
    </row>
    <row r="212" spans="1:12" x14ac:dyDescent="0.3">
      <c r="A212" t="s">
        <v>3484</v>
      </c>
      <c r="B212" t="s">
        <v>2204</v>
      </c>
      <c r="C212" t="s">
        <v>194</v>
      </c>
      <c r="D212" t="s">
        <v>3482</v>
      </c>
      <c r="E212" t="s">
        <v>8844</v>
      </c>
      <c r="F212" t="s">
        <v>10365</v>
      </c>
      <c r="G212" t="s">
        <v>9447</v>
      </c>
      <c r="H212" t="s">
        <v>10366</v>
      </c>
      <c r="I212" t="s">
        <v>10367</v>
      </c>
      <c r="J212" t="s">
        <v>10368</v>
      </c>
      <c r="K212" t="s">
        <v>8846</v>
      </c>
      <c r="L212" t="s">
        <v>9171</v>
      </c>
    </row>
    <row r="213" spans="1:12" x14ac:dyDescent="0.3">
      <c r="A213" t="s">
        <v>3484</v>
      </c>
      <c r="B213" t="s">
        <v>4908</v>
      </c>
      <c r="C213" t="s">
        <v>111</v>
      </c>
      <c r="D213" t="s">
        <v>3482</v>
      </c>
      <c r="E213" t="s">
        <v>8847</v>
      </c>
      <c r="F213" t="s">
        <v>10370</v>
      </c>
      <c r="G213" t="s">
        <v>10371</v>
      </c>
      <c r="H213" t="s">
        <v>10372</v>
      </c>
      <c r="I213" t="s">
        <v>10373</v>
      </c>
      <c r="J213" t="s">
        <v>10374</v>
      </c>
      <c r="K213" t="s">
        <v>8848</v>
      </c>
      <c r="L213" t="s">
        <v>9171</v>
      </c>
    </row>
    <row r="214" spans="1:12" x14ac:dyDescent="0.3">
      <c r="A214" t="s">
        <v>3484</v>
      </c>
      <c r="B214" s="8" t="s">
        <v>5439</v>
      </c>
      <c r="C214" t="s">
        <v>97</v>
      </c>
      <c r="D214" t="s">
        <v>3482</v>
      </c>
      <c r="E214" t="s">
        <v>8849</v>
      </c>
      <c r="F214" t="s">
        <v>10377</v>
      </c>
      <c r="G214" t="s">
        <v>8661</v>
      </c>
      <c r="H214" t="s">
        <v>10378</v>
      </c>
      <c r="I214" t="s">
        <v>10379</v>
      </c>
      <c r="J214" t="s">
        <v>10380</v>
      </c>
      <c r="K214" t="s">
        <v>8850</v>
      </c>
      <c r="L214" t="s">
        <v>9170</v>
      </c>
    </row>
    <row r="215" spans="1:12" x14ac:dyDescent="0.3">
      <c r="A215" t="s">
        <v>3484</v>
      </c>
      <c r="B215" t="s">
        <v>6603</v>
      </c>
      <c r="C215" t="s">
        <v>194</v>
      </c>
      <c r="D215" t="s">
        <v>3506</v>
      </c>
      <c r="E215" t="s">
        <v>8851</v>
      </c>
      <c r="F215" t="s">
        <v>10382</v>
      </c>
      <c r="G215" t="s">
        <v>10383</v>
      </c>
      <c r="H215" t="s">
        <v>10384</v>
      </c>
      <c r="I215" t="s">
        <v>10385</v>
      </c>
      <c r="J215" t="s">
        <v>10386</v>
      </c>
      <c r="K215" t="s">
        <v>8852</v>
      </c>
      <c r="L215" t="s">
        <v>9171</v>
      </c>
    </row>
    <row r="216" spans="1:12" x14ac:dyDescent="0.3">
      <c r="A216" t="s">
        <v>3484</v>
      </c>
      <c r="B216" t="s">
        <v>2172</v>
      </c>
      <c r="C216" t="s">
        <v>97</v>
      </c>
      <c r="D216" t="s">
        <v>3482</v>
      </c>
      <c r="E216" t="s">
        <v>8853</v>
      </c>
      <c r="F216" t="s">
        <v>10387</v>
      </c>
      <c r="G216" t="s">
        <v>8622</v>
      </c>
      <c r="H216" t="s">
        <v>10388</v>
      </c>
      <c r="I216" t="s">
        <v>10389</v>
      </c>
      <c r="J216" t="s">
        <v>10390</v>
      </c>
      <c r="K216" t="s">
        <v>8741</v>
      </c>
      <c r="L216" t="s">
        <v>9170</v>
      </c>
    </row>
    <row r="217" spans="1:12" x14ac:dyDescent="0.3">
      <c r="A217" t="s">
        <v>3484</v>
      </c>
      <c r="B217" t="s">
        <v>4696</v>
      </c>
      <c r="C217" t="s">
        <v>111</v>
      </c>
      <c r="D217" t="s">
        <v>3667</v>
      </c>
      <c r="E217" t="s">
        <v>10392</v>
      </c>
      <c r="F217" t="s">
        <v>10393</v>
      </c>
      <c r="G217" t="s">
        <v>10394</v>
      </c>
      <c r="H217" t="s">
        <v>10395</v>
      </c>
      <c r="I217" t="s">
        <v>10396</v>
      </c>
      <c r="J217" t="s">
        <v>10397</v>
      </c>
      <c r="K217" t="s">
        <v>8854</v>
      </c>
      <c r="L217" t="s">
        <v>9170</v>
      </c>
    </row>
    <row r="218" spans="1:12" x14ac:dyDescent="0.3">
      <c r="A218" t="s">
        <v>3484</v>
      </c>
      <c r="B218" t="s">
        <v>957</v>
      </c>
      <c r="C218" t="s">
        <v>97</v>
      </c>
      <c r="D218" t="s">
        <v>3482</v>
      </c>
      <c r="E218" t="s">
        <v>8855</v>
      </c>
      <c r="F218" t="s">
        <v>10399</v>
      </c>
      <c r="G218" t="s">
        <v>10400</v>
      </c>
      <c r="H218" t="s">
        <v>10401</v>
      </c>
      <c r="I218" t="s">
        <v>10402</v>
      </c>
      <c r="J218" t="s">
        <v>10403</v>
      </c>
      <c r="K218" t="s">
        <v>8856</v>
      </c>
      <c r="L218" t="s">
        <v>9171</v>
      </c>
    </row>
    <row r="219" spans="1:12" x14ac:dyDescent="0.3">
      <c r="A219" t="s">
        <v>3484</v>
      </c>
      <c r="B219" t="s">
        <v>4368</v>
      </c>
      <c r="C219" t="s">
        <v>97</v>
      </c>
      <c r="D219" t="s">
        <v>3506</v>
      </c>
      <c r="E219" t="s">
        <v>8857</v>
      </c>
      <c r="F219" t="s">
        <v>10405</v>
      </c>
      <c r="G219" t="s">
        <v>8622</v>
      </c>
      <c r="H219" t="s">
        <v>10406</v>
      </c>
      <c r="I219" t="s">
        <v>10407</v>
      </c>
      <c r="J219" t="s">
        <v>10408</v>
      </c>
      <c r="K219" t="s">
        <v>8858</v>
      </c>
      <c r="L219" t="s">
        <v>9171</v>
      </c>
    </row>
    <row r="220" spans="1:12" x14ac:dyDescent="0.3">
      <c r="A220" t="s">
        <v>3484</v>
      </c>
      <c r="B220" t="s">
        <v>2153</v>
      </c>
      <c r="C220" t="s">
        <v>111</v>
      </c>
      <c r="D220" t="s">
        <v>3482</v>
      </c>
      <c r="E220" t="s">
        <v>8859</v>
      </c>
      <c r="F220" t="s">
        <v>10410</v>
      </c>
      <c r="G220" t="s">
        <v>10411</v>
      </c>
      <c r="H220" t="s">
        <v>10412</v>
      </c>
      <c r="I220" t="s">
        <v>10413</v>
      </c>
      <c r="J220" t="s">
        <v>10414</v>
      </c>
      <c r="K220" t="s">
        <v>8860</v>
      </c>
      <c r="L220" t="s">
        <v>9171</v>
      </c>
    </row>
    <row r="221" spans="1:12" x14ac:dyDescent="0.3">
      <c r="A221" t="s">
        <v>3484</v>
      </c>
      <c r="B221" t="s">
        <v>4687</v>
      </c>
      <c r="C221" t="s">
        <v>111</v>
      </c>
      <c r="D221" t="s">
        <v>3482</v>
      </c>
      <c r="E221" t="s">
        <v>8861</v>
      </c>
      <c r="F221" t="s">
        <v>10416</v>
      </c>
      <c r="G221" t="s">
        <v>10417</v>
      </c>
      <c r="H221" t="s">
        <v>10418</v>
      </c>
      <c r="I221" t="s">
        <v>10419</v>
      </c>
      <c r="J221" t="s">
        <v>10420</v>
      </c>
      <c r="K221" t="s">
        <v>8862</v>
      </c>
      <c r="L221" t="s">
        <v>9170</v>
      </c>
    </row>
    <row r="222" spans="1:12" x14ac:dyDescent="0.3">
      <c r="A222" t="s">
        <v>514</v>
      </c>
      <c r="B222" t="s">
        <v>771</v>
      </c>
      <c r="C222" t="s">
        <v>111</v>
      </c>
      <c r="D222" t="s">
        <v>3506</v>
      </c>
      <c r="E222" t="s">
        <v>8665</v>
      </c>
      <c r="F222" t="s">
        <v>9282</v>
      </c>
      <c r="G222" t="s">
        <v>9283</v>
      </c>
      <c r="H222" t="s">
        <v>9284</v>
      </c>
      <c r="I222" t="s">
        <v>9285</v>
      </c>
      <c r="J222" t="s">
        <v>9286</v>
      </c>
      <c r="K222" t="s">
        <v>8666</v>
      </c>
      <c r="L222" t="s">
        <v>9170</v>
      </c>
    </row>
    <row r="223" spans="1:12" x14ac:dyDescent="0.3">
      <c r="A223" t="s">
        <v>3484</v>
      </c>
      <c r="B223" t="s">
        <v>6287</v>
      </c>
      <c r="C223" t="s">
        <v>194</v>
      </c>
      <c r="D223" t="s">
        <v>3506</v>
      </c>
      <c r="E223" t="s">
        <v>8863</v>
      </c>
      <c r="F223" t="s">
        <v>10422</v>
      </c>
      <c r="G223" t="s">
        <v>10423</v>
      </c>
      <c r="H223" t="s">
        <v>10424</v>
      </c>
      <c r="I223" t="s">
        <v>10425</v>
      </c>
      <c r="J223" t="s">
        <v>10426</v>
      </c>
      <c r="K223" t="s">
        <v>8864</v>
      </c>
      <c r="L223" t="s">
        <v>9170</v>
      </c>
    </row>
    <row r="224" spans="1:12" x14ac:dyDescent="0.3">
      <c r="A224" t="s">
        <v>3484</v>
      </c>
      <c r="B224" t="s">
        <v>4960</v>
      </c>
      <c r="C224" t="s">
        <v>111</v>
      </c>
      <c r="D224" t="s">
        <v>3667</v>
      </c>
      <c r="E224" t="s">
        <v>8865</v>
      </c>
      <c r="F224" t="s">
        <v>10440</v>
      </c>
      <c r="G224" t="s">
        <v>10441</v>
      </c>
      <c r="H224" t="s">
        <v>10442</v>
      </c>
      <c r="I224" t="s">
        <v>10443</v>
      </c>
      <c r="J224" t="s">
        <v>10444</v>
      </c>
      <c r="K224" t="s">
        <v>8866</v>
      </c>
      <c r="L224" t="s">
        <v>9170</v>
      </c>
    </row>
    <row r="225" spans="1:12" x14ac:dyDescent="0.3">
      <c r="A225" t="s">
        <v>3484</v>
      </c>
      <c r="B225" t="s">
        <v>1353</v>
      </c>
      <c r="C225" t="s">
        <v>194</v>
      </c>
      <c r="D225" t="s">
        <v>3482</v>
      </c>
      <c r="E225" t="s">
        <v>11228</v>
      </c>
      <c r="F225" t="s">
        <v>11229</v>
      </c>
      <c r="G225" t="s">
        <v>11230</v>
      </c>
      <c r="H225" t="s">
        <v>11231</v>
      </c>
      <c r="I225" t="s">
        <v>11232</v>
      </c>
      <c r="J225" t="s">
        <v>11233</v>
      </c>
      <c r="K225" t="s">
        <v>8868</v>
      </c>
      <c r="L225" t="s">
        <v>9171</v>
      </c>
    </row>
    <row r="226" spans="1:12" x14ac:dyDescent="0.3">
      <c r="A226" t="s">
        <v>3484</v>
      </c>
      <c r="B226" t="s">
        <v>4493</v>
      </c>
      <c r="C226" t="s">
        <v>97</v>
      </c>
      <c r="D226" t="s">
        <v>3482</v>
      </c>
      <c r="E226" t="s">
        <v>8867</v>
      </c>
      <c r="F226" t="s">
        <v>10428</v>
      </c>
      <c r="G226" t="s">
        <v>10429</v>
      </c>
      <c r="H226" t="s">
        <v>10430</v>
      </c>
      <c r="I226" t="s">
        <v>10431</v>
      </c>
      <c r="J226" t="s">
        <v>10432</v>
      </c>
      <c r="K226" t="s">
        <v>8870</v>
      </c>
      <c r="L226" t="s">
        <v>9170</v>
      </c>
    </row>
    <row r="227" spans="1:12" x14ac:dyDescent="0.3">
      <c r="A227" t="s">
        <v>3484</v>
      </c>
      <c r="B227" t="s">
        <v>5106</v>
      </c>
      <c r="C227" t="s">
        <v>111</v>
      </c>
      <c r="D227" t="s">
        <v>3506</v>
      </c>
      <c r="E227" t="s">
        <v>8881</v>
      </c>
      <c r="F227" t="s">
        <v>10457</v>
      </c>
      <c r="G227" t="s">
        <v>10167</v>
      </c>
      <c r="H227" t="s">
        <v>10458</v>
      </c>
      <c r="I227" t="s">
        <v>10459</v>
      </c>
      <c r="J227" t="s">
        <v>10460</v>
      </c>
      <c r="K227" t="s">
        <v>8882</v>
      </c>
      <c r="L227" t="s">
        <v>9171</v>
      </c>
    </row>
    <row r="228" spans="1:12" x14ac:dyDescent="0.3">
      <c r="A228" t="s">
        <v>3484</v>
      </c>
      <c r="B228" t="s">
        <v>892</v>
      </c>
      <c r="C228" t="s">
        <v>111</v>
      </c>
      <c r="D228" t="s">
        <v>3482</v>
      </c>
      <c r="E228" t="s">
        <v>10451</v>
      </c>
      <c r="F228" t="s">
        <v>10452</v>
      </c>
      <c r="G228" t="s">
        <v>10453</v>
      </c>
      <c r="H228" t="s">
        <v>10454</v>
      </c>
      <c r="I228" t="s">
        <v>10455</v>
      </c>
      <c r="J228" t="s">
        <v>10456</v>
      </c>
      <c r="K228" t="s">
        <v>8883</v>
      </c>
      <c r="L228" t="s">
        <v>9170</v>
      </c>
    </row>
    <row r="229" spans="1:12" x14ac:dyDescent="0.3">
      <c r="A229" t="s">
        <v>3484</v>
      </c>
      <c r="B229" t="s">
        <v>5920</v>
      </c>
      <c r="C229" t="s">
        <v>194</v>
      </c>
      <c r="D229" t="s">
        <v>3506</v>
      </c>
      <c r="E229" t="s">
        <v>8884</v>
      </c>
      <c r="F229" t="s">
        <v>10446</v>
      </c>
      <c r="G229" t="s">
        <v>10447</v>
      </c>
      <c r="H229" t="s">
        <v>10448</v>
      </c>
      <c r="I229" t="s">
        <v>10449</v>
      </c>
      <c r="J229" t="s">
        <v>10450</v>
      </c>
      <c r="K229" t="s">
        <v>8885</v>
      </c>
      <c r="L229" t="s">
        <v>9170</v>
      </c>
    </row>
    <row r="230" spans="1:12" x14ac:dyDescent="0.3">
      <c r="A230" t="s">
        <v>3484</v>
      </c>
      <c r="B230" s="8" t="s">
        <v>4247</v>
      </c>
      <c r="C230" t="s">
        <v>123</v>
      </c>
      <c r="D230" t="s">
        <v>3506</v>
      </c>
      <c r="E230" t="s">
        <v>8635</v>
      </c>
      <c r="F230" t="s">
        <v>10462</v>
      </c>
      <c r="G230" t="s">
        <v>10463</v>
      </c>
      <c r="H230" t="s">
        <v>10464</v>
      </c>
      <c r="I230" t="s">
        <v>10465</v>
      </c>
      <c r="J230" t="s">
        <v>10466</v>
      </c>
      <c r="K230" t="s">
        <v>8886</v>
      </c>
      <c r="L230" t="s">
        <v>9171</v>
      </c>
    </row>
    <row r="231" spans="1:12" x14ac:dyDescent="0.3">
      <c r="A231" t="s">
        <v>3484</v>
      </c>
      <c r="B231" t="s">
        <v>1102</v>
      </c>
      <c r="C231" t="s">
        <v>111</v>
      </c>
      <c r="D231" t="s">
        <v>3482</v>
      </c>
      <c r="E231" t="s">
        <v>8871</v>
      </c>
      <c r="F231" t="s">
        <v>10467</v>
      </c>
      <c r="G231" t="s">
        <v>10468</v>
      </c>
      <c r="H231" t="s">
        <v>10469</v>
      </c>
      <c r="I231" t="s">
        <v>10470</v>
      </c>
      <c r="J231" t="s">
        <v>10471</v>
      </c>
      <c r="K231" t="s">
        <v>8872</v>
      </c>
      <c r="L231" t="s">
        <v>9170</v>
      </c>
    </row>
    <row r="232" spans="1:12" x14ac:dyDescent="0.3">
      <c r="A232" t="s">
        <v>3484</v>
      </c>
      <c r="B232" t="s">
        <v>2305</v>
      </c>
      <c r="C232" t="s">
        <v>111</v>
      </c>
      <c r="D232" t="s">
        <v>3482</v>
      </c>
      <c r="E232" t="s">
        <v>10472</v>
      </c>
      <c r="F232" t="s">
        <v>10473</v>
      </c>
      <c r="G232" t="s">
        <v>10474</v>
      </c>
      <c r="H232" t="s">
        <v>10475</v>
      </c>
      <c r="I232" t="s">
        <v>10476</v>
      </c>
      <c r="J232" t="s">
        <v>10477</v>
      </c>
      <c r="K232" t="s">
        <v>8873</v>
      </c>
      <c r="L232" t="s">
        <v>9171</v>
      </c>
    </row>
    <row r="233" spans="1:12" x14ac:dyDescent="0.3">
      <c r="A233" t="s">
        <v>3484</v>
      </c>
      <c r="B233" t="s">
        <v>990</v>
      </c>
      <c r="C233" t="s">
        <v>194</v>
      </c>
      <c r="D233" t="s">
        <v>3482</v>
      </c>
      <c r="E233" t="s">
        <v>8874</v>
      </c>
      <c r="F233" t="s">
        <v>10479</v>
      </c>
      <c r="G233" t="s">
        <v>10480</v>
      </c>
      <c r="H233" t="s">
        <v>10481</v>
      </c>
      <c r="I233" t="s">
        <v>10482</v>
      </c>
      <c r="J233" t="s">
        <v>10483</v>
      </c>
      <c r="K233" t="s">
        <v>8875</v>
      </c>
      <c r="L233" t="s">
        <v>9170</v>
      </c>
    </row>
    <row r="234" spans="1:12" x14ac:dyDescent="0.3">
      <c r="A234" t="s">
        <v>3484</v>
      </c>
      <c r="B234" t="s">
        <v>1824</v>
      </c>
      <c r="C234" t="s">
        <v>111</v>
      </c>
      <c r="D234" t="s">
        <v>3506</v>
      </c>
      <c r="E234" t="s">
        <v>10491</v>
      </c>
      <c r="F234" t="s">
        <v>10492</v>
      </c>
      <c r="G234" t="s">
        <v>10493</v>
      </c>
      <c r="H234" t="s">
        <v>10494</v>
      </c>
      <c r="I234" t="s">
        <v>10495</v>
      </c>
      <c r="J234" t="s">
        <v>10496</v>
      </c>
      <c r="K234" t="s">
        <v>8878</v>
      </c>
      <c r="L234" t="s">
        <v>9171</v>
      </c>
    </row>
    <row r="235" spans="1:12" x14ac:dyDescent="0.3">
      <c r="A235" t="s">
        <v>3484</v>
      </c>
      <c r="B235" t="s">
        <v>5644</v>
      </c>
      <c r="C235" t="s">
        <v>97</v>
      </c>
      <c r="D235" t="s">
        <v>3482</v>
      </c>
      <c r="E235" t="s">
        <v>8876</v>
      </c>
      <c r="F235" t="s">
        <v>10485</v>
      </c>
      <c r="G235" t="s">
        <v>10486</v>
      </c>
      <c r="H235" t="s">
        <v>10487</v>
      </c>
      <c r="I235" t="s">
        <v>10488</v>
      </c>
      <c r="J235" t="s">
        <v>10489</v>
      </c>
      <c r="K235" t="s">
        <v>8877</v>
      </c>
      <c r="L235" t="s">
        <v>9170</v>
      </c>
    </row>
    <row r="236" spans="1:12" x14ac:dyDescent="0.3">
      <c r="A236" t="s">
        <v>3484</v>
      </c>
      <c r="B236" t="s">
        <v>7121</v>
      </c>
      <c r="C236" t="s">
        <v>194</v>
      </c>
      <c r="D236" t="s">
        <v>3506</v>
      </c>
      <c r="E236" t="s">
        <v>8879</v>
      </c>
      <c r="F236" t="s">
        <v>10498</v>
      </c>
      <c r="G236" t="s">
        <v>10499</v>
      </c>
      <c r="H236" t="s">
        <v>10500</v>
      </c>
      <c r="I236" t="s">
        <v>10501</v>
      </c>
      <c r="J236" t="s">
        <v>10502</v>
      </c>
      <c r="K236" t="s">
        <v>8880</v>
      </c>
      <c r="L236" t="s">
        <v>9171</v>
      </c>
    </row>
    <row r="237" spans="1:12" x14ac:dyDescent="0.3">
      <c r="A237" t="s">
        <v>3484</v>
      </c>
      <c r="B237" t="s">
        <v>6559</v>
      </c>
      <c r="C237" t="s">
        <v>194</v>
      </c>
      <c r="D237" t="s">
        <v>3506</v>
      </c>
      <c r="E237" t="s">
        <v>8898</v>
      </c>
      <c r="F237" t="s">
        <v>10504</v>
      </c>
      <c r="G237" t="s">
        <v>10505</v>
      </c>
      <c r="H237" t="s">
        <v>10506</v>
      </c>
      <c r="I237" t="s">
        <v>10507</v>
      </c>
      <c r="J237" t="s">
        <v>10508</v>
      </c>
      <c r="K237" t="s">
        <v>8899</v>
      </c>
      <c r="L237" t="s">
        <v>9171</v>
      </c>
    </row>
    <row r="238" spans="1:12" x14ac:dyDescent="0.3">
      <c r="A238" t="s">
        <v>514</v>
      </c>
      <c r="B238" t="s">
        <v>1740</v>
      </c>
      <c r="C238" t="s">
        <v>194</v>
      </c>
      <c r="D238" t="s">
        <v>3482</v>
      </c>
      <c r="E238" t="s">
        <v>8658</v>
      </c>
      <c r="F238" t="s">
        <v>9288</v>
      </c>
      <c r="G238" t="s">
        <v>9104</v>
      </c>
      <c r="H238" t="s">
        <v>9289</v>
      </c>
      <c r="I238" t="s">
        <v>9290</v>
      </c>
      <c r="J238" t="s">
        <v>9291</v>
      </c>
      <c r="K238" t="s">
        <v>8659</v>
      </c>
      <c r="L238" t="s">
        <v>9170</v>
      </c>
    </row>
    <row r="239" spans="1:12" x14ac:dyDescent="0.3">
      <c r="A239" t="s">
        <v>3484</v>
      </c>
      <c r="B239" t="s">
        <v>4198</v>
      </c>
      <c r="C239" t="s">
        <v>123</v>
      </c>
      <c r="D239" t="s">
        <v>3506</v>
      </c>
      <c r="E239" t="s">
        <v>8900</v>
      </c>
      <c r="F239" t="s">
        <v>10510</v>
      </c>
      <c r="G239" t="s">
        <v>8997</v>
      </c>
      <c r="H239" t="s">
        <v>10511</v>
      </c>
      <c r="I239" t="s">
        <v>10512</v>
      </c>
      <c r="J239" t="s">
        <v>10513</v>
      </c>
      <c r="K239" t="s">
        <v>8901</v>
      </c>
      <c r="L239" t="s">
        <v>9171</v>
      </c>
    </row>
    <row r="240" spans="1:12" x14ac:dyDescent="0.3">
      <c r="A240" t="s">
        <v>3484</v>
      </c>
      <c r="B240" t="s">
        <v>5809</v>
      </c>
      <c r="C240" t="s">
        <v>97</v>
      </c>
      <c r="D240" t="s">
        <v>3667</v>
      </c>
      <c r="E240" t="s">
        <v>8902</v>
      </c>
      <c r="F240" t="s">
        <v>10515</v>
      </c>
      <c r="G240" t="s">
        <v>10516</v>
      </c>
      <c r="H240" t="s">
        <v>10517</v>
      </c>
      <c r="I240" t="s">
        <v>10518</v>
      </c>
      <c r="J240" t="s">
        <v>10519</v>
      </c>
      <c r="K240" t="s">
        <v>8903</v>
      </c>
      <c r="L240" t="s">
        <v>9170</v>
      </c>
    </row>
    <row r="241" spans="1:12" x14ac:dyDescent="0.3">
      <c r="A241" t="s">
        <v>3484</v>
      </c>
      <c r="B241" t="s">
        <v>630</v>
      </c>
      <c r="C241" t="s">
        <v>111</v>
      </c>
      <c r="D241" t="s">
        <v>3482</v>
      </c>
      <c r="E241" t="s">
        <v>8904</v>
      </c>
      <c r="F241" t="s">
        <v>10521</v>
      </c>
      <c r="G241" t="s">
        <v>10522</v>
      </c>
      <c r="H241" t="s">
        <v>10523</v>
      </c>
      <c r="I241" t="s">
        <v>10524</v>
      </c>
      <c r="J241" t="s">
        <v>10525</v>
      </c>
      <c r="K241" t="s">
        <v>8906</v>
      </c>
      <c r="L241" t="s">
        <v>9170</v>
      </c>
    </row>
    <row r="242" spans="1:12" x14ac:dyDescent="0.3">
      <c r="A242" t="s">
        <v>3484</v>
      </c>
      <c r="B242" t="s">
        <v>4751</v>
      </c>
      <c r="C242" t="s">
        <v>97</v>
      </c>
      <c r="D242" t="s">
        <v>3506</v>
      </c>
      <c r="E242" t="s">
        <v>8907</v>
      </c>
      <c r="F242" t="s">
        <v>10527</v>
      </c>
      <c r="G242" t="s">
        <v>10528</v>
      </c>
      <c r="H242" t="s">
        <v>10529</v>
      </c>
      <c r="I242" t="s">
        <v>10530</v>
      </c>
      <c r="J242" t="s">
        <v>10531</v>
      </c>
      <c r="K242" t="s">
        <v>8908</v>
      </c>
      <c r="L242" t="s">
        <v>9171</v>
      </c>
    </row>
    <row r="243" spans="1:12" x14ac:dyDescent="0.3">
      <c r="A243" t="s">
        <v>3484</v>
      </c>
      <c r="B243" t="s">
        <v>2893</v>
      </c>
      <c r="C243" t="s">
        <v>123</v>
      </c>
      <c r="D243" t="s">
        <v>3506</v>
      </c>
      <c r="E243" t="s">
        <v>8887</v>
      </c>
      <c r="F243" t="s">
        <v>10533</v>
      </c>
      <c r="G243" t="s">
        <v>8672</v>
      </c>
      <c r="H243" t="s">
        <v>10534</v>
      </c>
      <c r="I243" t="s">
        <v>8672</v>
      </c>
      <c r="J243" t="s">
        <v>10535</v>
      </c>
      <c r="K243" t="s">
        <v>8888</v>
      </c>
      <c r="L243" t="s">
        <v>9171</v>
      </c>
    </row>
    <row r="244" spans="1:12" x14ac:dyDescent="0.3">
      <c r="A244" t="s">
        <v>3484</v>
      </c>
      <c r="B244" s="8" t="s">
        <v>4132</v>
      </c>
      <c r="C244" t="s">
        <v>111</v>
      </c>
      <c r="D244" t="s">
        <v>3506</v>
      </c>
      <c r="E244" t="s">
        <v>8889</v>
      </c>
      <c r="F244" t="s">
        <v>10538</v>
      </c>
      <c r="G244" t="s">
        <v>8672</v>
      </c>
      <c r="H244" t="s">
        <v>10539</v>
      </c>
      <c r="I244" t="s">
        <v>10540</v>
      </c>
      <c r="J244" t="s">
        <v>10541</v>
      </c>
      <c r="K244" t="s">
        <v>8890</v>
      </c>
      <c r="L244" t="s">
        <v>9171</v>
      </c>
    </row>
    <row r="245" spans="1:12" x14ac:dyDescent="0.3">
      <c r="A245" t="s">
        <v>3484</v>
      </c>
      <c r="B245" s="8" t="s">
        <v>4009</v>
      </c>
      <c r="C245" t="s">
        <v>111</v>
      </c>
      <c r="D245" t="s">
        <v>3506</v>
      </c>
      <c r="E245" t="s">
        <v>8891</v>
      </c>
      <c r="F245" t="s">
        <v>10544</v>
      </c>
      <c r="G245" t="s">
        <v>8672</v>
      </c>
      <c r="H245" t="s">
        <v>10545</v>
      </c>
      <c r="I245" t="s">
        <v>8965</v>
      </c>
      <c r="J245" t="s">
        <v>10546</v>
      </c>
      <c r="K245" t="s">
        <v>8892</v>
      </c>
      <c r="L245" t="s">
        <v>9171</v>
      </c>
    </row>
    <row r="246" spans="1:12" x14ac:dyDescent="0.3">
      <c r="A246" t="s">
        <v>3484</v>
      </c>
      <c r="B246" t="s">
        <v>2861</v>
      </c>
      <c r="C246" t="s">
        <v>111</v>
      </c>
      <c r="D246" t="s">
        <v>3506</v>
      </c>
      <c r="E246" t="s">
        <v>8893</v>
      </c>
      <c r="F246" t="s">
        <v>10548</v>
      </c>
      <c r="G246" t="s">
        <v>10549</v>
      </c>
      <c r="H246" t="s">
        <v>10550</v>
      </c>
      <c r="I246" t="s">
        <v>10551</v>
      </c>
      <c r="J246" t="s">
        <v>10552</v>
      </c>
      <c r="K246" t="s">
        <v>8895</v>
      </c>
      <c r="L246" t="s">
        <v>9171</v>
      </c>
    </row>
    <row r="247" spans="1:12" x14ac:dyDescent="0.3">
      <c r="A247" t="s">
        <v>3484</v>
      </c>
      <c r="B247" t="s">
        <v>1516</v>
      </c>
      <c r="C247" t="s">
        <v>111</v>
      </c>
      <c r="D247" t="s">
        <v>3482</v>
      </c>
      <c r="E247" t="s">
        <v>8896</v>
      </c>
      <c r="F247" t="s">
        <v>10554</v>
      </c>
      <c r="G247" t="s">
        <v>10555</v>
      </c>
      <c r="H247" t="s">
        <v>10556</v>
      </c>
      <c r="I247" t="s">
        <v>10557</v>
      </c>
      <c r="J247" t="s">
        <v>10558</v>
      </c>
      <c r="K247" t="s">
        <v>8897</v>
      </c>
      <c r="L247" t="s">
        <v>9171</v>
      </c>
    </row>
    <row r="248" spans="1:12" x14ac:dyDescent="0.3">
      <c r="A248" t="s">
        <v>3484</v>
      </c>
      <c r="B248" t="s">
        <v>5600</v>
      </c>
      <c r="C248" t="s">
        <v>97</v>
      </c>
      <c r="D248" t="s">
        <v>3506</v>
      </c>
      <c r="E248" t="s">
        <v>8909</v>
      </c>
      <c r="F248" t="s">
        <v>10560</v>
      </c>
      <c r="G248" t="s">
        <v>10561</v>
      </c>
      <c r="H248" t="s">
        <v>10562</v>
      </c>
      <c r="I248" t="s">
        <v>10563</v>
      </c>
      <c r="J248" t="s">
        <v>10564</v>
      </c>
      <c r="K248" t="s">
        <v>8910</v>
      </c>
      <c r="L248" t="s">
        <v>9171</v>
      </c>
    </row>
    <row r="249" spans="1:12" x14ac:dyDescent="0.3">
      <c r="A249" t="s">
        <v>3484</v>
      </c>
      <c r="B249" t="s">
        <v>857</v>
      </c>
      <c r="C249" t="s">
        <v>97</v>
      </c>
      <c r="D249" t="s">
        <v>3482</v>
      </c>
      <c r="E249" t="s">
        <v>8911</v>
      </c>
      <c r="F249" t="s">
        <v>10566</v>
      </c>
      <c r="G249" t="s">
        <v>10567</v>
      </c>
      <c r="H249" t="s">
        <v>10568</v>
      </c>
      <c r="I249" t="s">
        <v>10569</v>
      </c>
      <c r="J249" t="s">
        <v>10570</v>
      </c>
      <c r="K249" t="s">
        <v>8913</v>
      </c>
      <c r="L249" t="s">
        <v>9170</v>
      </c>
    </row>
    <row r="250" spans="1:12" x14ac:dyDescent="0.3">
      <c r="A250" t="s">
        <v>3484</v>
      </c>
      <c r="B250" t="s">
        <v>2013</v>
      </c>
      <c r="C250" t="s">
        <v>97</v>
      </c>
      <c r="D250" t="s">
        <v>3482</v>
      </c>
      <c r="E250" t="s">
        <v>8914</v>
      </c>
      <c r="F250" t="s">
        <v>10572</v>
      </c>
      <c r="G250" t="s">
        <v>10573</v>
      </c>
      <c r="H250" t="s">
        <v>10574</v>
      </c>
      <c r="I250" t="s">
        <v>10575</v>
      </c>
      <c r="J250" t="s">
        <v>10576</v>
      </c>
      <c r="K250" t="s">
        <v>8915</v>
      </c>
      <c r="L250" t="s">
        <v>9171</v>
      </c>
    </row>
    <row r="251" spans="1:12" x14ac:dyDescent="0.3">
      <c r="A251" t="s">
        <v>3484</v>
      </c>
      <c r="B251" t="s">
        <v>5244</v>
      </c>
      <c r="C251" t="s">
        <v>97</v>
      </c>
      <c r="D251" t="s">
        <v>3482</v>
      </c>
      <c r="E251" t="s">
        <v>10578</v>
      </c>
      <c r="F251" t="s">
        <v>10579</v>
      </c>
      <c r="G251" t="s">
        <v>9471</v>
      </c>
      <c r="H251" t="s">
        <v>10580</v>
      </c>
      <c r="I251" t="s">
        <v>10581</v>
      </c>
      <c r="J251" t="s">
        <v>10582</v>
      </c>
      <c r="K251" t="s">
        <v>8917</v>
      </c>
      <c r="L251" t="s">
        <v>9171</v>
      </c>
    </row>
    <row r="252" spans="1:12" x14ac:dyDescent="0.3">
      <c r="A252" t="s">
        <v>3484</v>
      </c>
      <c r="B252" t="s">
        <v>6238</v>
      </c>
      <c r="C252" t="s">
        <v>97</v>
      </c>
      <c r="D252" t="s">
        <v>3482</v>
      </c>
      <c r="E252" t="s">
        <v>8918</v>
      </c>
      <c r="F252" t="s">
        <v>10584</v>
      </c>
      <c r="G252" t="s">
        <v>10585</v>
      </c>
      <c r="H252" t="s">
        <v>10586</v>
      </c>
      <c r="I252" t="s">
        <v>10581</v>
      </c>
      <c r="J252" t="s">
        <v>10587</v>
      </c>
      <c r="K252" t="s">
        <v>8919</v>
      </c>
      <c r="L252" t="s">
        <v>9170</v>
      </c>
    </row>
    <row r="253" spans="1:12" x14ac:dyDescent="0.3">
      <c r="A253" t="s">
        <v>3484</v>
      </c>
      <c r="B253" t="s">
        <v>6406</v>
      </c>
      <c r="C253" t="s">
        <v>194</v>
      </c>
      <c r="D253" t="s">
        <v>3506</v>
      </c>
      <c r="E253" t="s">
        <v>8920</v>
      </c>
      <c r="F253" t="s">
        <v>10606</v>
      </c>
      <c r="G253" t="s">
        <v>10595</v>
      </c>
      <c r="H253" t="s">
        <v>10607</v>
      </c>
      <c r="I253" t="s">
        <v>10608</v>
      </c>
      <c r="J253" t="s">
        <v>10609</v>
      </c>
      <c r="K253" t="s">
        <v>8921</v>
      </c>
      <c r="L253" t="s">
        <v>9171</v>
      </c>
    </row>
    <row r="254" spans="1:12" x14ac:dyDescent="0.3">
      <c r="A254" t="s">
        <v>3484</v>
      </c>
      <c r="B254" t="s">
        <v>574</v>
      </c>
      <c r="C254" t="s">
        <v>194</v>
      </c>
      <c r="D254" t="s">
        <v>3482</v>
      </c>
      <c r="E254" t="s">
        <v>8922</v>
      </c>
      <c r="F254" t="s">
        <v>10589</v>
      </c>
      <c r="G254" t="s">
        <v>9301</v>
      </c>
      <c r="H254" t="s">
        <v>10590</v>
      </c>
      <c r="I254" t="s">
        <v>10591</v>
      </c>
      <c r="J254" t="s">
        <v>10592</v>
      </c>
      <c r="K254" t="s">
        <v>8923</v>
      </c>
      <c r="L254" t="s">
        <v>9171</v>
      </c>
    </row>
    <row r="255" spans="1:12" x14ac:dyDescent="0.3">
      <c r="A255" t="s">
        <v>3484</v>
      </c>
      <c r="B255" t="s">
        <v>2935</v>
      </c>
      <c r="C255" t="s">
        <v>97</v>
      </c>
      <c r="D255" t="s">
        <v>3506</v>
      </c>
      <c r="E255" t="s">
        <v>8924</v>
      </c>
      <c r="F255" t="s">
        <v>10611</v>
      </c>
      <c r="G255" t="s">
        <v>10595</v>
      </c>
      <c r="H255" t="s">
        <v>10612</v>
      </c>
      <c r="I255" t="s">
        <v>10613</v>
      </c>
      <c r="J255" t="s">
        <v>10614</v>
      </c>
      <c r="K255" t="s">
        <v>8925</v>
      </c>
      <c r="L255" t="s">
        <v>9171</v>
      </c>
    </row>
    <row r="256" spans="1:12" x14ac:dyDescent="0.3">
      <c r="A256" t="s">
        <v>3484</v>
      </c>
      <c r="B256" t="s">
        <v>4318</v>
      </c>
      <c r="C256" t="s">
        <v>111</v>
      </c>
      <c r="D256" t="s">
        <v>3482</v>
      </c>
      <c r="E256" t="s">
        <v>8926</v>
      </c>
      <c r="F256" t="s">
        <v>10594</v>
      </c>
      <c r="G256" t="s">
        <v>10595</v>
      </c>
      <c r="H256" t="s">
        <v>10596</v>
      </c>
      <c r="I256" t="s">
        <v>10597</v>
      </c>
      <c r="J256" t="s">
        <v>10598</v>
      </c>
      <c r="K256" t="s">
        <v>8927</v>
      </c>
      <c r="L256" t="s">
        <v>9170</v>
      </c>
    </row>
    <row r="257" spans="1:12" x14ac:dyDescent="0.3">
      <c r="A257" t="s">
        <v>3484</v>
      </c>
      <c r="B257" t="s">
        <v>6490</v>
      </c>
      <c r="C257" t="s">
        <v>194</v>
      </c>
      <c r="D257" t="s">
        <v>3506</v>
      </c>
      <c r="E257" t="s">
        <v>10599</v>
      </c>
      <c r="F257" t="s">
        <v>10600</v>
      </c>
      <c r="G257" t="s">
        <v>10601</v>
      </c>
      <c r="H257" t="s">
        <v>10602</v>
      </c>
      <c r="I257" t="s">
        <v>10603</v>
      </c>
      <c r="J257" t="s">
        <v>10604</v>
      </c>
      <c r="K257" t="s">
        <v>8928</v>
      </c>
      <c r="L257" t="s">
        <v>9170</v>
      </c>
    </row>
    <row r="258" spans="1:12" x14ac:dyDescent="0.3">
      <c r="A258" t="s">
        <v>3484</v>
      </c>
      <c r="B258" t="s">
        <v>4503</v>
      </c>
      <c r="C258" t="s">
        <v>111</v>
      </c>
      <c r="D258" t="s">
        <v>3506</v>
      </c>
      <c r="E258" t="s">
        <v>8929</v>
      </c>
      <c r="F258" t="s">
        <v>10616</v>
      </c>
      <c r="G258" t="s">
        <v>8622</v>
      </c>
      <c r="H258" t="s">
        <v>10617</v>
      </c>
      <c r="I258" t="s">
        <v>10618</v>
      </c>
      <c r="J258" t="s">
        <v>10619</v>
      </c>
      <c r="K258" t="s">
        <v>8930</v>
      </c>
      <c r="L258" t="s">
        <v>9171</v>
      </c>
    </row>
    <row r="259" spans="1:12" x14ac:dyDescent="0.3">
      <c r="A259" t="s">
        <v>3484</v>
      </c>
      <c r="B259" t="s">
        <v>6304</v>
      </c>
      <c r="C259" t="s">
        <v>97</v>
      </c>
      <c r="D259" t="s">
        <v>3506</v>
      </c>
      <c r="E259" t="s">
        <v>10620</v>
      </c>
      <c r="F259" t="s">
        <v>10621</v>
      </c>
      <c r="G259" t="s">
        <v>10622</v>
      </c>
      <c r="H259" t="s">
        <v>10623</v>
      </c>
      <c r="I259" t="s">
        <v>10624</v>
      </c>
      <c r="J259" t="s">
        <v>10625</v>
      </c>
      <c r="K259" t="s">
        <v>8931</v>
      </c>
      <c r="L259" t="s">
        <v>9170</v>
      </c>
    </row>
    <row r="260" spans="1:12" x14ac:dyDescent="0.3">
      <c r="A260" t="s">
        <v>3484</v>
      </c>
      <c r="B260" t="s">
        <v>6034</v>
      </c>
      <c r="C260" t="s">
        <v>97</v>
      </c>
      <c r="D260" t="s">
        <v>3482</v>
      </c>
      <c r="E260" t="s">
        <v>10627</v>
      </c>
      <c r="F260" t="s">
        <v>10628</v>
      </c>
      <c r="G260" t="s">
        <v>8622</v>
      </c>
      <c r="H260" t="s">
        <v>10629</v>
      </c>
      <c r="I260" t="s">
        <v>10630</v>
      </c>
      <c r="J260" t="s">
        <v>10631</v>
      </c>
      <c r="K260" t="s">
        <v>9299</v>
      </c>
      <c r="L260" t="s">
        <v>9170</v>
      </c>
    </row>
    <row r="261" spans="1:12" x14ac:dyDescent="0.3">
      <c r="A261" t="s">
        <v>514</v>
      </c>
      <c r="B261" t="s">
        <v>2818</v>
      </c>
      <c r="C261" t="s">
        <v>111</v>
      </c>
      <c r="D261" t="s">
        <v>3482</v>
      </c>
      <c r="E261" t="s">
        <v>8656</v>
      </c>
      <c r="F261" t="s">
        <v>9293</v>
      </c>
      <c r="G261" t="s">
        <v>9294</v>
      </c>
      <c r="H261" t="s">
        <v>9295</v>
      </c>
      <c r="I261" t="s">
        <v>9296</v>
      </c>
      <c r="J261" t="s">
        <v>9297</v>
      </c>
      <c r="K261" t="s">
        <v>8657</v>
      </c>
      <c r="L261" t="s">
        <v>9170</v>
      </c>
    </row>
    <row r="262" spans="1:12" x14ac:dyDescent="0.3">
      <c r="A262" t="s">
        <v>3484</v>
      </c>
      <c r="B262" t="s">
        <v>4457</v>
      </c>
      <c r="C262" t="s">
        <v>97</v>
      </c>
      <c r="D262" t="s">
        <v>3506</v>
      </c>
      <c r="E262" t="s">
        <v>10632</v>
      </c>
      <c r="F262" t="s">
        <v>10633</v>
      </c>
      <c r="G262" t="s">
        <v>8622</v>
      </c>
      <c r="H262" t="s">
        <v>10634</v>
      </c>
      <c r="I262" t="s">
        <v>10635</v>
      </c>
      <c r="J262" t="s">
        <v>10636</v>
      </c>
      <c r="K262" t="s">
        <v>8807</v>
      </c>
      <c r="L262" t="s">
        <v>9170</v>
      </c>
    </row>
    <row r="263" spans="1:12" x14ac:dyDescent="0.3">
      <c r="A263" t="s">
        <v>3484</v>
      </c>
      <c r="B263" t="s">
        <v>6875</v>
      </c>
      <c r="C263" t="s">
        <v>194</v>
      </c>
      <c r="D263" t="s">
        <v>3482</v>
      </c>
      <c r="E263" t="s">
        <v>10637</v>
      </c>
      <c r="F263" t="s">
        <v>10638</v>
      </c>
      <c r="G263" t="s">
        <v>10639</v>
      </c>
      <c r="H263" t="s">
        <v>10640</v>
      </c>
      <c r="I263" t="s">
        <v>10641</v>
      </c>
      <c r="J263" t="s">
        <v>10642</v>
      </c>
      <c r="K263" t="s">
        <v>10643</v>
      </c>
      <c r="L263" t="s">
        <v>9170</v>
      </c>
    </row>
    <row r="264" spans="1:12" x14ac:dyDescent="0.3">
      <c r="A264" t="s">
        <v>3484</v>
      </c>
      <c r="B264" s="12" t="s">
        <v>5035</v>
      </c>
      <c r="C264" t="s">
        <v>111</v>
      </c>
      <c r="D264" t="s">
        <v>3482</v>
      </c>
      <c r="E264" t="s">
        <v>8932</v>
      </c>
      <c r="F264" t="s">
        <v>10679</v>
      </c>
      <c r="G264" t="s">
        <v>9413</v>
      </c>
      <c r="H264" t="s">
        <v>10680</v>
      </c>
      <c r="I264" t="s">
        <v>10681</v>
      </c>
      <c r="J264" t="s">
        <v>10682</v>
      </c>
      <c r="K264" t="s">
        <v>8933</v>
      </c>
      <c r="L264" t="s">
        <v>9171</v>
      </c>
    </row>
    <row r="265" spans="1:12" x14ac:dyDescent="0.3">
      <c r="A265" t="s">
        <v>3484</v>
      </c>
      <c r="B265" t="s">
        <v>7249</v>
      </c>
      <c r="C265" t="s">
        <v>194</v>
      </c>
      <c r="D265" t="s">
        <v>3482</v>
      </c>
      <c r="E265" t="s">
        <v>10684</v>
      </c>
      <c r="F265" t="s">
        <v>10685</v>
      </c>
      <c r="G265" t="s">
        <v>10686</v>
      </c>
      <c r="H265" t="s">
        <v>10687</v>
      </c>
      <c r="I265" t="s">
        <v>10688</v>
      </c>
      <c r="J265" t="s">
        <v>10689</v>
      </c>
      <c r="K265" t="s">
        <v>8934</v>
      </c>
      <c r="L265" t="s">
        <v>9171</v>
      </c>
    </row>
    <row r="266" spans="1:12" x14ac:dyDescent="0.3">
      <c r="A266" t="s">
        <v>3484</v>
      </c>
      <c r="B266" t="s">
        <v>432</v>
      </c>
      <c r="C266" t="s">
        <v>97</v>
      </c>
      <c r="D266" t="s">
        <v>3506</v>
      </c>
      <c r="E266" t="s">
        <v>8935</v>
      </c>
      <c r="F266" t="s">
        <v>10691</v>
      </c>
      <c r="G266" t="s">
        <v>10692</v>
      </c>
      <c r="H266" t="s">
        <v>10693</v>
      </c>
      <c r="I266" t="s">
        <v>10694</v>
      </c>
      <c r="J266" t="s">
        <v>10695</v>
      </c>
      <c r="K266" t="s">
        <v>8936</v>
      </c>
      <c r="L266" t="s">
        <v>9171</v>
      </c>
    </row>
    <row r="267" spans="1:12" x14ac:dyDescent="0.3">
      <c r="A267" t="s">
        <v>3484</v>
      </c>
      <c r="B267" t="s">
        <v>1253</v>
      </c>
      <c r="C267" t="s">
        <v>97</v>
      </c>
      <c r="D267" t="s">
        <v>3482</v>
      </c>
      <c r="E267" t="s">
        <v>10697</v>
      </c>
      <c r="F267" t="s">
        <v>10698</v>
      </c>
      <c r="G267" t="s">
        <v>8941</v>
      </c>
      <c r="H267" t="s">
        <v>10699</v>
      </c>
      <c r="I267" t="s">
        <v>10700</v>
      </c>
      <c r="J267" t="s">
        <v>10701</v>
      </c>
      <c r="K267" t="s">
        <v>8937</v>
      </c>
      <c r="L267" t="s">
        <v>9170</v>
      </c>
    </row>
    <row r="268" spans="1:12" x14ac:dyDescent="0.3">
      <c r="A268" t="s">
        <v>3484</v>
      </c>
      <c r="B268" t="s">
        <v>1416</v>
      </c>
      <c r="C268" t="s">
        <v>97</v>
      </c>
      <c r="D268" t="s">
        <v>3482</v>
      </c>
      <c r="E268" t="s">
        <v>8938</v>
      </c>
      <c r="F268" t="s">
        <v>10703</v>
      </c>
      <c r="G268" t="s">
        <v>9277</v>
      </c>
      <c r="H268" t="s">
        <v>10704</v>
      </c>
      <c r="I268" t="s">
        <v>10705</v>
      </c>
      <c r="J268" t="s">
        <v>10706</v>
      </c>
      <c r="K268" t="s">
        <v>8939</v>
      </c>
      <c r="L268" t="s">
        <v>9170</v>
      </c>
    </row>
    <row r="269" spans="1:12" x14ac:dyDescent="0.3">
      <c r="A269" t="s">
        <v>3484</v>
      </c>
      <c r="B269" t="s">
        <v>6664</v>
      </c>
      <c r="C269" t="s">
        <v>194</v>
      </c>
      <c r="D269" t="s">
        <v>3482</v>
      </c>
      <c r="E269" t="s">
        <v>8940</v>
      </c>
      <c r="F269" t="s">
        <v>10708</v>
      </c>
      <c r="G269" t="s">
        <v>10709</v>
      </c>
      <c r="H269" t="s">
        <v>10710</v>
      </c>
      <c r="I269" t="s">
        <v>10711</v>
      </c>
      <c r="J269" t="s">
        <v>10712</v>
      </c>
      <c r="K269" t="s">
        <v>8942</v>
      </c>
      <c r="L269" t="s">
        <v>9170</v>
      </c>
    </row>
    <row r="270" spans="1:12" x14ac:dyDescent="0.3">
      <c r="A270" t="s">
        <v>3484</v>
      </c>
      <c r="B270" t="s">
        <v>1189</v>
      </c>
      <c r="C270" t="s">
        <v>97</v>
      </c>
      <c r="D270" t="s">
        <v>3482</v>
      </c>
      <c r="E270" t="s">
        <v>8945</v>
      </c>
      <c r="F270" t="s">
        <v>10719</v>
      </c>
      <c r="G270" t="s">
        <v>10720</v>
      </c>
      <c r="H270" t="s">
        <v>10721</v>
      </c>
      <c r="I270" t="s">
        <v>10722</v>
      </c>
      <c r="J270" t="s">
        <v>10723</v>
      </c>
      <c r="K270" t="s">
        <v>8946</v>
      </c>
      <c r="L270" t="s">
        <v>9172</v>
      </c>
    </row>
    <row r="271" spans="1:12" x14ac:dyDescent="0.3">
      <c r="A271" t="s">
        <v>3484</v>
      </c>
      <c r="B271" t="s">
        <v>1710</v>
      </c>
      <c r="C271" t="s">
        <v>111</v>
      </c>
      <c r="D271" t="s">
        <v>3482</v>
      </c>
      <c r="E271" t="s">
        <v>8947</v>
      </c>
      <c r="F271" t="s">
        <v>10725</v>
      </c>
      <c r="G271" t="s">
        <v>9283</v>
      </c>
      <c r="H271" t="s">
        <v>10726</v>
      </c>
      <c r="I271" t="s">
        <v>10727</v>
      </c>
      <c r="J271" t="s">
        <v>10728</v>
      </c>
      <c r="K271" t="s">
        <v>8948</v>
      </c>
      <c r="L271" t="s">
        <v>9170</v>
      </c>
    </row>
    <row r="272" spans="1:12" x14ac:dyDescent="0.3">
      <c r="A272" t="s">
        <v>514</v>
      </c>
      <c r="B272" s="12" t="s">
        <v>1880</v>
      </c>
      <c r="C272" t="s">
        <v>123</v>
      </c>
      <c r="D272" t="s">
        <v>3482</v>
      </c>
      <c r="E272" t="s">
        <v>9299</v>
      </c>
      <c r="F272" t="s">
        <v>9300</v>
      </c>
      <c r="G272" t="s">
        <v>9301</v>
      </c>
      <c r="H272" t="s">
        <v>9302</v>
      </c>
      <c r="I272" t="s">
        <v>9303</v>
      </c>
      <c r="J272" t="s">
        <v>9304</v>
      </c>
      <c r="K272" t="s">
        <v>8648</v>
      </c>
      <c r="L272" t="s">
        <v>9170</v>
      </c>
    </row>
    <row r="273" spans="1:12" x14ac:dyDescent="0.3">
      <c r="A273" t="s">
        <v>3484</v>
      </c>
      <c r="B273" t="s">
        <v>3962</v>
      </c>
      <c r="C273" t="s">
        <v>111</v>
      </c>
      <c r="D273" t="s">
        <v>3482</v>
      </c>
      <c r="E273" t="s">
        <v>8943</v>
      </c>
      <c r="F273" t="s">
        <v>10714</v>
      </c>
      <c r="G273" t="s">
        <v>10715</v>
      </c>
      <c r="H273" t="s">
        <v>10716</v>
      </c>
      <c r="I273" t="s">
        <v>10717</v>
      </c>
      <c r="J273" t="s">
        <v>10718</v>
      </c>
      <c r="K273" t="s">
        <v>8944</v>
      </c>
      <c r="L273" t="s">
        <v>9170</v>
      </c>
    </row>
    <row r="274" spans="1:12" x14ac:dyDescent="0.3">
      <c r="A274" t="s">
        <v>3484</v>
      </c>
      <c r="B274" t="s">
        <v>1953</v>
      </c>
      <c r="C274" t="s">
        <v>111</v>
      </c>
      <c r="D274" t="s">
        <v>3482</v>
      </c>
      <c r="E274" t="s">
        <v>8949</v>
      </c>
      <c r="F274" t="s">
        <v>10730</v>
      </c>
      <c r="G274" t="s">
        <v>10731</v>
      </c>
      <c r="H274" t="s">
        <v>10732</v>
      </c>
      <c r="I274" t="s">
        <v>10733</v>
      </c>
      <c r="J274" t="s">
        <v>10734</v>
      </c>
      <c r="K274" t="s">
        <v>8950</v>
      </c>
      <c r="L274" t="s">
        <v>9170</v>
      </c>
    </row>
    <row r="275" spans="1:12" x14ac:dyDescent="0.3">
      <c r="A275" t="s">
        <v>3385</v>
      </c>
      <c r="B275" t="s">
        <v>201</v>
      </c>
      <c r="C275" t="s">
        <v>194</v>
      </c>
      <c r="D275" t="s">
        <v>3482</v>
      </c>
      <c r="E275" t="s">
        <v>8626</v>
      </c>
      <c r="F275" t="s">
        <v>9202</v>
      </c>
      <c r="G275" t="s">
        <v>9203</v>
      </c>
      <c r="H275" t="s">
        <v>9204</v>
      </c>
      <c r="I275" t="s">
        <v>9205</v>
      </c>
      <c r="J275" t="s">
        <v>9206</v>
      </c>
      <c r="K275" t="s">
        <v>8627</v>
      </c>
      <c r="L275" t="s">
        <v>9172</v>
      </c>
    </row>
    <row r="276" spans="1:12" x14ac:dyDescent="0.3">
      <c r="A276" t="s">
        <v>3484</v>
      </c>
      <c r="B276" t="s">
        <v>11096</v>
      </c>
      <c r="C276" t="s">
        <v>111</v>
      </c>
      <c r="D276" t="s">
        <v>3506</v>
      </c>
      <c r="E276" t="s">
        <v>9055</v>
      </c>
      <c r="F276" t="s">
        <v>11097</v>
      </c>
      <c r="G276" t="s">
        <v>8707</v>
      </c>
      <c r="H276" t="s">
        <v>11098</v>
      </c>
      <c r="I276" t="s">
        <v>11099</v>
      </c>
      <c r="J276" t="s">
        <v>11100</v>
      </c>
      <c r="K276" t="s">
        <v>11101</v>
      </c>
      <c r="L276" t="s">
        <v>9171</v>
      </c>
    </row>
    <row r="277" spans="1:12" x14ac:dyDescent="0.3">
      <c r="A277" t="s">
        <v>3484</v>
      </c>
      <c r="B277" t="s">
        <v>2418</v>
      </c>
      <c r="C277" t="s">
        <v>194</v>
      </c>
      <c r="D277" t="s">
        <v>3482</v>
      </c>
      <c r="E277" t="s">
        <v>8951</v>
      </c>
      <c r="F277" t="s">
        <v>10742</v>
      </c>
      <c r="G277" t="s">
        <v>9299</v>
      </c>
      <c r="H277" t="s">
        <v>10743</v>
      </c>
      <c r="I277" t="s">
        <v>10744</v>
      </c>
      <c r="J277" t="s">
        <v>10745</v>
      </c>
      <c r="K277" t="s">
        <v>9056</v>
      </c>
      <c r="L277" t="s">
        <v>9171</v>
      </c>
    </row>
    <row r="278" spans="1:12" x14ac:dyDescent="0.3">
      <c r="A278" t="s">
        <v>3484</v>
      </c>
      <c r="B278" t="s">
        <v>213</v>
      </c>
      <c r="C278" t="s">
        <v>97</v>
      </c>
      <c r="D278" t="s">
        <v>3482</v>
      </c>
      <c r="E278" t="s">
        <v>4515</v>
      </c>
      <c r="F278" t="s">
        <v>10736</v>
      </c>
      <c r="G278" t="s">
        <v>10737</v>
      </c>
      <c r="H278" t="s">
        <v>10738</v>
      </c>
      <c r="I278" t="s">
        <v>10739</v>
      </c>
      <c r="J278" t="s">
        <v>10740</v>
      </c>
      <c r="K278" t="s">
        <v>8953</v>
      </c>
      <c r="L278" t="s">
        <v>9171</v>
      </c>
    </row>
    <row r="279" spans="1:12" x14ac:dyDescent="0.3">
      <c r="A279" t="s">
        <v>3484</v>
      </c>
      <c r="B279" t="s">
        <v>3531</v>
      </c>
      <c r="C279" t="s">
        <v>111</v>
      </c>
      <c r="D279" t="s">
        <v>3482</v>
      </c>
      <c r="E279" t="s">
        <v>8955</v>
      </c>
      <c r="F279" t="s">
        <v>10746</v>
      </c>
      <c r="G279" t="s">
        <v>8622</v>
      </c>
      <c r="H279" t="s">
        <v>10747</v>
      </c>
      <c r="I279" t="s">
        <v>10748</v>
      </c>
      <c r="J279" t="s">
        <v>10749</v>
      </c>
      <c r="K279" t="s">
        <v>8954</v>
      </c>
      <c r="L279" t="s">
        <v>9171</v>
      </c>
    </row>
    <row r="280" spans="1:12" x14ac:dyDescent="0.3">
      <c r="A280" t="s">
        <v>3484</v>
      </c>
      <c r="B280" t="s">
        <v>1124</v>
      </c>
      <c r="C280" t="s">
        <v>194</v>
      </c>
      <c r="D280" t="s">
        <v>3482</v>
      </c>
      <c r="E280" t="s">
        <v>8957</v>
      </c>
      <c r="F280" t="s">
        <v>10751</v>
      </c>
      <c r="G280" t="s">
        <v>8622</v>
      </c>
      <c r="H280" t="s">
        <v>10752</v>
      </c>
      <c r="I280" t="s">
        <v>9299</v>
      </c>
      <c r="J280" t="s">
        <v>9299</v>
      </c>
      <c r="K280" t="s">
        <v>8956</v>
      </c>
      <c r="L280" t="s">
        <v>9171</v>
      </c>
    </row>
    <row r="281" spans="1:12" x14ac:dyDescent="0.3">
      <c r="A281" t="s">
        <v>3484</v>
      </c>
      <c r="B281" t="s">
        <v>1891</v>
      </c>
      <c r="C281" t="s">
        <v>111</v>
      </c>
      <c r="D281" t="s">
        <v>3482</v>
      </c>
      <c r="E281" t="s">
        <v>8958</v>
      </c>
      <c r="F281" t="s">
        <v>10754</v>
      </c>
      <c r="G281" t="s">
        <v>8779</v>
      </c>
      <c r="H281" t="s">
        <v>10755</v>
      </c>
      <c r="I281" t="s">
        <v>10756</v>
      </c>
      <c r="J281" t="s">
        <v>10757</v>
      </c>
      <c r="K281" t="s">
        <v>10758</v>
      </c>
      <c r="L281" t="s">
        <v>9171</v>
      </c>
    </row>
    <row r="282" spans="1:12" x14ac:dyDescent="0.3">
      <c r="A282" t="s">
        <v>3484</v>
      </c>
      <c r="B282" t="s">
        <v>8605</v>
      </c>
      <c r="C282" t="s">
        <v>97</v>
      </c>
      <c r="D282" t="s">
        <v>3482</v>
      </c>
      <c r="E282" t="s">
        <v>8960</v>
      </c>
      <c r="F282" t="s">
        <v>10759</v>
      </c>
      <c r="G282" t="s">
        <v>10760</v>
      </c>
      <c r="H282" t="s">
        <v>10761</v>
      </c>
      <c r="I282" t="s">
        <v>10762</v>
      </c>
      <c r="J282" t="s">
        <v>10763</v>
      </c>
      <c r="K282" t="s">
        <v>8959</v>
      </c>
      <c r="L282" t="s">
        <v>9171</v>
      </c>
    </row>
    <row r="283" spans="1:12" x14ac:dyDescent="0.3">
      <c r="A283" t="s">
        <v>3484</v>
      </c>
      <c r="B283" t="s">
        <v>4375</v>
      </c>
      <c r="C283" t="s">
        <v>97</v>
      </c>
      <c r="D283" t="s">
        <v>3506</v>
      </c>
      <c r="E283" t="s">
        <v>8962</v>
      </c>
      <c r="F283" t="s">
        <v>10765</v>
      </c>
      <c r="G283" t="s">
        <v>10766</v>
      </c>
      <c r="H283" t="s">
        <v>10767</v>
      </c>
      <c r="I283" t="s">
        <v>10768</v>
      </c>
      <c r="J283" t="s">
        <v>10769</v>
      </c>
      <c r="K283" t="s">
        <v>8961</v>
      </c>
      <c r="L283" t="s">
        <v>9171</v>
      </c>
    </row>
    <row r="284" spans="1:12" x14ac:dyDescent="0.3">
      <c r="A284" t="s">
        <v>3484</v>
      </c>
      <c r="B284" t="s">
        <v>5403</v>
      </c>
      <c r="C284" t="s">
        <v>97</v>
      </c>
      <c r="D284" t="s">
        <v>3482</v>
      </c>
      <c r="E284" t="s">
        <v>8964</v>
      </c>
      <c r="F284" t="s">
        <v>10771</v>
      </c>
      <c r="G284" t="s">
        <v>10772</v>
      </c>
      <c r="H284" t="s">
        <v>10773</v>
      </c>
      <c r="I284" t="s">
        <v>10774</v>
      </c>
      <c r="J284" t="s">
        <v>10775</v>
      </c>
      <c r="K284" t="s">
        <v>8963</v>
      </c>
      <c r="L284" t="s">
        <v>9170</v>
      </c>
    </row>
    <row r="285" spans="1:12" x14ac:dyDescent="0.3">
      <c r="A285" t="s">
        <v>3484</v>
      </c>
      <c r="B285" t="s">
        <v>6332</v>
      </c>
      <c r="C285" t="s">
        <v>97</v>
      </c>
      <c r="D285" t="s">
        <v>3482</v>
      </c>
      <c r="E285" t="s">
        <v>8966</v>
      </c>
      <c r="F285" t="s">
        <v>10777</v>
      </c>
      <c r="G285" t="s">
        <v>10778</v>
      </c>
      <c r="H285" t="s">
        <v>10779</v>
      </c>
      <c r="I285" t="s">
        <v>10780</v>
      </c>
      <c r="J285" t="s">
        <v>10781</v>
      </c>
      <c r="K285" t="s">
        <v>8807</v>
      </c>
      <c r="L285" t="s">
        <v>9170</v>
      </c>
    </row>
    <row r="286" spans="1:12" x14ac:dyDescent="0.3">
      <c r="A286" t="s">
        <v>3484</v>
      </c>
      <c r="B286" t="s">
        <v>1146</v>
      </c>
      <c r="C286" t="s">
        <v>97</v>
      </c>
      <c r="D286" t="s">
        <v>3482</v>
      </c>
      <c r="E286" t="s">
        <v>8970</v>
      </c>
      <c r="F286" t="s">
        <v>10789</v>
      </c>
      <c r="G286" t="s">
        <v>9058</v>
      </c>
      <c r="H286" t="s">
        <v>10790</v>
      </c>
      <c r="I286" t="s">
        <v>10791</v>
      </c>
      <c r="J286" t="s">
        <v>10792</v>
      </c>
      <c r="K286" t="s">
        <v>8967</v>
      </c>
      <c r="L286" t="s">
        <v>9170</v>
      </c>
    </row>
    <row r="287" spans="1:12" x14ac:dyDescent="0.3">
      <c r="A287" t="s">
        <v>3484</v>
      </c>
      <c r="B287" t="s">
        <v>6341</v>
      </c>
      <c r="C287" t="s">
        <v>194</v>
      </c>
      <c r="D287" t="s">
        <v>3482</v>
      </c>
      <c r="E287" t="s">
        <v>8968</v>
      </c>
      <c r="F287" t="s">
        <v>10783</v>
      </c>
      <c r="G287" t="s">
        <v>10784</v>
      </c>
      <c r="H287" t="s">
        <v>10785</v>
      </c>
      <c r="I287" t="s">
        <v>10786</v>
      </c>
      <c r="J287" t="s">
        <v>10787</v>
      </c>
      <c r="K287" t="s">
        <v>8971</v>
      </c>
      <c r="L287" t="s">
        <v>9170</v>
      </c>
    </row>
    <row r="288" spans="1:12" x14ac:dyDescent="0.3">
      <c r="A288" t="s">
        <v>3484</v>
      </c>
      <c r="B288" s="8" t="s">
        <v>4214</v>
      </c>
      <c r="C288" t="s">
        <v>111</v>
      </c>
      <c r="D288" t="s">
        <v>3506</v>
      </c>
      <c r="E288" t="s">
        <v>8972</v>
      </c>
      <c r="F288" t="s">
        <v>10795</v>
      </c>
      <c r="G288" t="s">
        <v>10796</v>
      </c>
      <c r="H288" t="s">
        <v>10797</v>
      </c>
      <c r="I288" t="s">
        <v>10798</v>
      </c>
      <c r="J288" t="s">
        <v>10799</v>
      </c>
      <c r="K288" t="s">
        <v>8969</v>
      </c>
      <c r="L288" t="s">
        <v>9170</v>
      </c>
    </row>
    <row r="289" spans="1:12" x14ac:dyDescent="0.3">
      <c r="A289" t="s">
        <v>3484</v>
      </c>
      <c r="B289" t="s">
        <v>1291</v>
      </c>
      <c r="C289" t="s">
        <v>97</v>
      </c>
      <c r="D289" t="s">
        <v>3482</v>
      </c>
      <c r="E289" t="s">
        <v>8974</v>
      </c>
      <c r="F289" t="s">
        <v>10807</v>
      </c>
      <c r="G289" t="s">
        <v>10808</v>
      </c>
      <c r="H289" t="s">
        <v>10809</v>
      </c>
      <c r="I289" t="s">
        <v>10810</v>
      </c>
      <c r="J289" t="s">
        <v>10811</v>
      </c>
      <c r="K289" t="s">
        <v>8973</v>
      </c>
      <c r="L289" t="s">
        <v>9171</v>
      </c>
    </row>
    <row r="290" spans="1:12" x14ac:dyDescent="0.3">
      <c r="A290" t="s">
        <v>3484</v>
      </c>
      <c r="B290" t="s">
        <v>4578</v>
      </c>
      <c r="C290" t="s">
        <v>97</v>
      </c>
      <c r="D290" t="s">
        <v>3506</v>
      </c>
      <c r="E290" t="s">
        <v>8976</v>
      </c>
      <c r="F290" t="s">
        <v>10801</v>
      </c>
      <c r="G290" t="s">
        <v>10802</v>
      </c>
      <c r="H290" t="s">
        <v>10803</v>
      </c>
      <c r="I290" t="s">
        <v>10804</v>
      </c>
      <c r="J290" t="s">
        <v>10805</v>
      </c>
      <c r="K290" t="s">
        <v>8975</v>
      </c>
      <c r="L290" t="s">
        <v>9171</v>
      </c>
    </row>
    <row r="291" spans="1:12" x14ac:dyDescent="0.3">
      <c r="A291" t="s">
        <v>3484</v>
      </c>
      <c r="B291" t="s">
        <v>5001</v>
      </c>
      <c r="C291" t="s">
        <v>111</v>
      </c>
      <c r="D291" t="s">
        <v>3506</v>
      </c>
      <c r="E291" t="s">
        <v>8978</v>
      </c>
      <c r="F291" t="s">
        <v>10813</v>
      </c>
      <c r="G291" t="s">
        <v>10814</v>
      </c>
      <c r="H291" t="s">
        <v>10815</v>
      </c>
      <c r="I291" t="s">
        <v>10816</v>
      </c>
      <c r="J291" t="s">
        <v>10817</v>
      </c>
      <c r="K291" t="s">
        <v>8977</v>
      </c>
      <c r="L291" t="s">
        <v>9171</v>
      </c>
    </row>
    <row r="292" spans="1:12" x14ac:dyDescent="0.3">
      <c r="A292" t="s">
        <v>3484</v>
      </c>
      <c r="B292" t="s">
        <v>5565</v>
      </c>
      <c r="C292" t="s">
        <v>97</v>
      </c>
      <c r="D292" t="s">
        <v>3482</v>
      </c>
      <c r="E292" t="s">
        <v>8980</v>
      </c>
      <c r="F292" t="s">
        <v>10819</v>
      </c>
      <c r="G292" t="s">
        <v>10820</v>
      </c>
      <c r="H292" t="s">
        <v>10821</v>
      </c>
      <c r="I292" t="s">
        <v>10822</v>
      </c>
      <c r="J292" t="s">
        <v>10823</v>
      </c>
      <c r="K292" t="s">
        <v>8979</v>
      </c>
      <c r="L292" t="s">
        <v>9170</v>
      </c>
    </row>
    <row r="293" spans="1:12" x14ac:dyDescent="0.3">
      <c r="A293" t="s">
        <v>3484</v>
      </c>
      <c r="B293" t="s">
        <v>790</v>
      </c>
      <c r="C293" t="s">
        <v>97</v>
      </c>
      <c r="D293" t="s">
        <v>3482</v>
      </c>
      <c r="E293" t="s">
        <v>8981</v>
      </c>
      <c r="F293" t="s">
        <v>10825</v>
      </c>
      <c r="G293" t="s">
        <v>10826</v>
      </c>
      <c r="H293" t="s">
        <v>10827</v>
      </c>
      <c r="I293" t="s">
        <v>10828</v>
      </c>
      <c r="J293" t="s">
        <v>10829</v>
      </c>
      <c r="K293" t="s">
        <v>10830</v>
      </c>
      <c r="L293" t="s">
        <v>9170</v>
      </c>
    </row>
    <row r="294" spans="1:12" x14ac:dyDescent="0.3">
      <c r="A294" t="s">
        <v>3484</v>
      </c>
      <c r="B294" t="s">
        <v>10831</v>
      </c>
      <c r="C294" t="s">
        <v>97</v>
      </c>
      <c r="D294" t="s">
        <v>3482</v>
      </c>
      <c r="E294" t="s">
        <v>10832</v>
      </c>
      <c r="F294" t="s">
        <v>10833</v>
      </c>
      <c r="G294" t="s">
        <v>10834</v>
      </c>
      <c r="H294" t="s">
        <v>10835</v>
      </c>
      <c r="I294" t="s">
        <v>10836</v>
      </c>
      <c r="J294" t="s">
        <v>10837</v>
      </c>
      <c r="K294" t="s">
        <v>8982</v>
      </c>
      <c r="L294" t="s">
        <v>9170</v>
      </c>
    </row>
    <row r="295" spans="1:12" x14ac:dyDescent="0.3">
      <c r="A295" t="s">
        <v>3484</v>
      </c>
      <c r="B295" t="s">
        <v>1604</v>
      </c>
      <c r="C295" t="s">
        <v>111</v>
      </c>
      <c r="D295" t="s">
        <v>3482</v>
      </c>
      <c r="E295" t="s">
        <v>8983</v>
      </c>
      <c r="F295" t="s">
        <v>10839</v>
      </c>
      <c r="G295" t="s">
        <v>10840</v>
      </c>
      <c r="H295" t="s">
        <v>10841</v>
      </c>
      <c r="I295" t="s">
        <v>10842</v>
      </c>
      <c r="J295" t="s">
        <v>10843</v>
      </c>
      <c r="K295" t="s">
        <v>10844</v>
      </c>
      <c r="L295" t="s">
        <v>9170</v>
      </c>
    </row>
    <row r="296" spans="1:12" x14ac:dyDescent="0.3">
      <c r="A296" t="s">
        <v>3484</v>
      </c>
      <c r="B296" t="s">
        <v>2192</v>
      </c>
      <c r="C296" t="s">
        <v>97</v>
      </c>
      <c r="D296" t="s">
        <v>3482</v>
      </c>
      <c r="E296" t="s">
        <v>8985</v>
      </c>
      <c r="F296" t="s">
        <v>10845</v>
      </c>
      <c r="G296" t="s">
        <v>10846</v>
      </c>
      <c r="H296" t="s">
        <v>10847</v>
      </c>
      <c r="I296" t="s">
        <v>10848</v>
      </c>
      <c r="J296" t="s">
        <v>10849</v>
      </c>
      <c r="K296" t="s">
        <v>8984</v>
      </c>
      <c r="L296" t="s">
        <v>9170</v>
      </c>
    </row>
    <row r="297" spans="1:12" x14ac:dyDescent="0.3">
      <c r="A297" t="s">
        <v>3484</v>
      </c>
      <c r="B297" t="s">
        <v>968</v>
      </c>
      <c r="C297" t="s">
        <v>111</v>
      </c>
      <c r="D297" t="s">
        <v>3482</v>
      </c>
      <c r="E297" t="s">
        <v>8986</v>
      </c>
      <c r="F297" t="s">
        <v>10863</v>
      </c>
      <c r="G297" t="s">
        <v>9283</v>
      </c>
      <c r="H297" t="s">
        <v>10864</v>
      </c>
      <c r="I297" t="s">
        <v>10865</v>
      </c>
      <c r="J297" t="s">
        <v>10866</v>
      </c>
      <c r="K297" t="s">
        <v>10867</v>
      </c>
      <c r="L297" t="s">
        <v>9170</v>
      </c>
    </row>
    <row r="298" spans="1:12" x14ac:dyDescent="0.3">
      <c r="A298" t="s">
        <v>3484</v>
      </c>
      <c r="B298" t="s">
        <v>7225</v>
      </c>
      <c r="C298" t="s">
        <v>194</v>
      </c>
      <c r="D298" t="s">
        <v>3482</v>
      </c>
      <c r="E298" t="s">
        <v>8987</v>
      </c>
      <c r="F298" t="s">
        <v>10851</v>
      </c>
      <c r="G298" t="s">
        <v>10852</v>
      </c>
      <c r="H298" t="s">
        <v>10853</v>
      </c>
      <c r="I298" t="s">
        <v>10854</v>
      </c>
      <c r="J298" t="s">
        <v>10855</v>
      </c>
      <c r="K298" t="s">
        <v>10856</v>
      </c>
      <c r="L298" t="s">
        <v>9170</v>
      </c>
    </row>
    <row r="299" spans="1:12" x14ac:dyDescent="0.3">
      <c r="A299" t="s">
        <v>3484</v>
      </c>
      <c r="B299" t="s">
        <v>2536</v>
      </c>
      <c r="C299" t="s">
        <v>97</v>
      </c>
      <c r="D299" t="s">
        <v>3482</v>
      </c>
      <c r="E299" t="s">
        <v>8989</v>
      </c>
      <c r="F299" t="s">
        <v>10857</v>
      </c>
      <c r="G299" t="s">
        <v>10858</v>
      </c>
      <c r="H299" t="s">
        <v>10859</v>
      </c>
      <c r="I299" t="s">
        <v>10860</v>
      </c>
      <c r="J299" t="s">
        <v>10861</v>
      </c>
      <c r="K299" t="s">
        <v>8988</v>
      </c>
      <c r="L299" t="s">
        <v>9171</v>
      </c>
    </row>
    <row r="300" spans="1:12" x14ac:dyDescent="0.3">
      <c r="A300" t="s">
        <v>3484</v>
      </c>
      <c r="B300" t="s">
        <v>2182</v>
      </c>
      <c r="C300" t="s">
        <v>111</v>
      </c>
      <c r="D300" t="s">
        <v>3482</v>
      </c>
      <c r="E300" t="s">
        <v>8990</v>
      </c>
      <c r="F300" t="s">
        <v>10868</v>
      </c>
      <c r="G300" t="s">
        <v>10869</v>
      </c>
      <c r="H300" t="s">
        <v>10870</v>
      </c>
      <c r="I300" t="s">
        <v>10871</v>
      </c>
      <c r="J300" t="s">
        <v>10872</v>
      </c>
      <c r="K300" t="s">
        <v>10873</v>
      </c>
      <c r="L300" t="s">
        <v>9170</v>
      </c>
    </row>
    <row r="301" spans="1:12" x14ac:dyDescent="0.3">
      <c r="A301" t="s">
        <v>3484</v>
      </c>
      <c r="B301" t="s">
        <v>1615</v>
      </c>
      <c r="C301" t="s">
        <v>97</v>
      </c>
      <c r="D301" t="s">
        <v>3482</v>
      </c>
      <c r="E301" t="s">
        <v>8991</v>
      </c>
      <c r="F301" t="s">
        <v>10874</v>
      </c>
      <c r="G301" t="s">
        <v>10875</v>
      </c>
      <c r="H301" t="s">
        <v>10876</v>
      </c>
      <c r="I301" t="s">
        <v>10877</v>
      </c>
      <c r="J301" t="s">
        <v>10878</v>
      </c>
      <c r="K301" t="s">
        <v>10879</v>
      </c>
      <c r="L301" t="s">
        <v>9170</v>
      </c>
    </row>
    <row r="302" spans="1:12" x14ac:dyDescent="0.3">
      <c r="A302" t="s">
        <v>3484</v>
      </c>
      <c r="B302" t="s">
        <v>3133</v>
      </c>
      <c r="C302" t="s">
        <v>194</v>
      </c>
      <c r="D302" t="s">
        <v>3482</v>
      </c>
      <c r="E302" t="s">
        <v>10880</v>
      </c>
      <c r="F302" t="s">
        <v>10881</v>
      </c>
      <c r="G302" t="s">
        <v>10882</v>
      </c>
      <c r="H302" t="s">
        <v>10883</v>
      </c>
      <c r="I302" t="s">
        <v>10884</v>
      </c>
      <c r="J302" t="s">
        <v>10885</v>
      </c>
      <c r="K302" t="s">
        <v>10886</v>
      </c>
      <c r="L302" t="s">
        <v>9170</v>
      </c>
    </row>
    <row r="303" spans="1:12" x14ac:dyDescent="0.3">
      <c r="A303" t="s">
        <v>3484</v>
      </c>
      <c r="B303" t="s">
        <v>2042</v>
      </c>
      <c r="C303" t="s">
        <v>111</v>
      </c>
      <c r="D303" t="s">
        <v>3482</v>
      </c>
      <c r="E303" t="s">
        <v>10887</v>
      </c>
      <c r="F303" t="s">
        <v>10888</v>
      </c>
      <c r="G303" t="s">
        <v>10889</v>
      </c>
      <c r="H303" t="s">
        <v>10890</v>
      </c>
      <c r="I303" t="s">
        <v>10891</v>
      </c>
      <c r="J303" t="s">
        <v>10892</v>
      </c>
      <c r="K303" t="s">
        <v>9009</v>
      </c>
      <c r="L303" t="s">
        <v>9171</v>
      </c>
    </row>
    <row r="304" spans="1:12" x14ac:dyDescent="0.3">
      <c r="A304" t="s">
        <v>3484</v>
      </c>
      <c r="B304" t="s">
        <v>6540</v>
      </c>
      <c r="C304" t="s">
        <v>97</v>
      </c>
      <c r="D304" t="s">
        <v>3506</v>
      </c>
      <c r="E304" t="s">
        <v>9005</v>
      </c>
      <c r="F304" t="s">
        <v>10894</v>
      </c>
      <c r="G304" t="s">
        <v>10895</v>
      </c>
      <c r="H304" t="s">
        <v>10896</v>
      </c>
      <c r="I304" t="s">
        <v>10897</v>
      </c>
      <c r="J304" t="s">
        <v>10898</v>
      </c>
      <c r="K304" t="s">
        <v>9008</v>
      </c>
      <c r="L304" t="s">
        <v>9171</v>
      </c>
    </row>
    <row r="305" spans="1:12" x14ac:dyDescent="0.3">
      <c r="A305" t="s">
        <v>514</v>
      </c>
      <c r="B305" t="s">
        <v>9188</v>
      </c>
      <c r="C305" t="s">
        <v>123</v>
      </c>
      <c r="D305" t="s">
        <v>3506</v>
      </c>
      <c r="E305" t="s">
        <v>8649</v>
      </c>
      <c r="F305" t="s">
        <v>9306</v>
      </c>
      <c r="G305" t="s">
        <v>8752</v>
      </c>
      <c r="H305" t="s">
        <v>9307</v>
      </c>
      <c r="I305" t="s">
        <v>9308</v>
      </c>
      <c r="J305" t="s">
        <v>9309</v>
      </c>
      <c r="K305" t="s">
        <v>8650</v>
      </c>
      <c r="L305" t="s">
        <v>9171</v>
      </c>
    </row>
    <row r="306" spans="1:12" x14ac:dyDescent="0.3">
      <c r="A306" t="s">
        <v>3484</v>
      </c>
      <c r="B306" t="s">
        <v>3551</v>
      </c>
      <c r="C306" t="s">
        <v>111</v>
      </c>
      <c r="D306" t="s">
        <v>3506</v>
      </c>
      <c r="E306" t="s">
        <v>3548</v>
      </c>
      <c r="F306" t="s">
        <v>10906</v>
      </c>
      <c r="G306" t="s">
        <v>8912</v>
      </c>
      <c r="H306" t="s">
        <v>10907</v>
      </c>
      <c r="I306" t="s">
        <v>10908</v>
      </c>
      <c r="J306" t="s">
        <v>10909</v>
      </c>
      <c r="K306" t="s">
        <v>9006</v>
      </c>
      <c r="L306" t="s">
        <v>9170</v>
      </c>
    </row>
    <row r="307" spans="1:12" x14ac:dyDescent="0.3">
      <c r="A307" t="s">
        <v>3484</v>
      </c>
      <c r="B307" t="s">
        <v>3205</v>
      </c>
      <c r="C307" t="s">
        <v>111</v>
      </c>
      <c r="D307" t="s">
        <v>3506</v>
      </c>
      <c r="E307" t="s">
        <v>8992</v>
      </c>
      <c r="F307" t="s">
        <v>10900</v>
      </c>
      <c r="G307" t="s">
        <v>10901</v>
      </c>
      <c r="H307" t="s">
        <v>10902</v>
      </c>
      <c r="I307" t="s">
        <v>10903</v>
      </c>
      <c r="J307" t="s">
        <v>10904</v>
      </c>
      <c r="K307" t="s">
        <v>9007</v>
      </c>
      <c r="L307" t="s">
        <v>9171</v>
      </c>
    </row>
    <row r="308" spans="1:12" x14ac:dyDescent="0.3">
      <c r="A308" t="s">
        <v>3484</v>
      </c>
      <c r="B308" t="s">
        <v>5304</v>
      </c>
      <c r="C308" t="s">
        <v>97</v>
      </c>
      <c r="D308" t="s">
        <v>3482</v>
      </c>
      <c r="E308" t="s">
        <v>8994</v>
      </c>
      <c r="F308" t="s">
        <v>10911</v>
      </c>
      <c r="G308" t="s">
        <v>10912</v>
      </c>
      <c r="H308" t="s">
        <v>10913</v>
      </c>
      <c r="I308" t="s">
        <v>10914</v>
      </c>
      <c r="J308" t="s">
        <v>10915</v>
      </c>
      <c r="K308" t="s">
        <v>8993</v>
      </c>
      <c r="L308" t="s">
        <v>9171</v>
      </c>
    </row>
    <row r="309" spans="1:12" x14ac:dyDescent="0.3">
      <c r="A309" t="s">
        <v>3484</v>
      </c>
      <c r="B309" s="8" t="s">
        <v>5786</v>
      </c>
      <c r="C309" t="s">
        <v>97</v>
      </c>
      <c r="D309" t="s">
        <v>3482</v>
      </c>
      <c r="E309" t="s">
        <v>8996</v>
      </c>
      <c r="F309" t="s">
        <v>10918</v>
      </c>
      <c r="G309" t="s">
        <v>10919</v>
      </c>
      <c r="H309" t="s">
        <v>10920</v>
      </c>
      <c r="I309" t="s">
        <v>10921</v>
      </c>
      <c r="J309" t="s">
        <v>10922</v>
      </c>
      <c r="K309" t="s">
        <v>8995</v>
      </c>
      <c r="L309" t="s">
        <v>9172</v>
      </c>
    </row>
    <row r="310" spans="1:12" x14ac:dyDescent="0.3">
      <c r="A310" t="s">
        <v>3484</v>
      </c>
      <c r="B310" s="12" t="s">
        <v>6378</v>
      </c>
      <c r="C310" t="s">
        <v>194</v>
      </c>
      <c r="D310" t="s">
        <v>3506</v>
      </c>
      <c r="E310" t="s">
        <v>8999</v>
      </c>
      <c r="F310" t="s">
        <v>10925</v>
      </c>
      <c r="G310" t="s">
        <v>10926</v>
      </c>
      <c r="H310" t="s">
        <v>10927</v>
      </c>
      <c r="I310" t="s">
        <v>10928</v>
      </c>
      <c r="J310" t="s">
        <v>10929</v>
      </c>
      <c r="K310" t="s">
        <v>8998</v>
      </c>
      <c r="L310" t="s">
        <v>9171</v>
      </c>
    </row>
    <row r="311" spans="1:12" x14ac:dyDescent="0.3">
      <c r="A311" t="s">
        <v>3484</v>
      </c>
      <c r="B311" t="s">
        <v>1470</v>
      </c>
      <c r="C311" t="s">
        <v>111</v>
      </c>
      <c r="D311" t="s">
        <v>3482</v>
      </c>
      <c r="E311" t="s">
        <v>9001</v>
      </c>
      <c r="F311" t="s">
        <v>10931</v>
      </c>
      <c r="G311" t="s">
        <v>10932</v>
      </c>
      <c r="H311" t="s">
        <v>10933</v>
      </c>
      <c r="I311" t="s">
        <v>10934</v>
      </c>
      <c r="J311" t="s">
        <v>10935</v>
      </c>
      <c r="K311" t="s">
        <v>9000</v>
      </c>
      <c r="L311" t="s">
        <v>9170</v>
      </c>
    </row>
    <row r="312" spans="1:12" x14ac:dyDescent="0.3">
      <c r="A312" t="s">
        <v>3484</v>
      </c>
      <c r="B312" t="s">
        <v>3144</v>
      </c>
      <c r="C312" t="s">
        <v>97</v>
      </c>
      <c r="D312" t="s">
        <v>3482</v>
      </c>
      <c r="E312" t="s">
        <v>9003</v>
      </c>
      <c r="F312" t="s">
        <v>10937</v>
      </c>
      <c r="G312" t="s">
        <v>10938</v>
      </c>
      <c r="H312" t="s">
        <v>10939</v>
      </c>
      <c r="I312" t="s">
        <v>10940</v>
      </c>
      <c r="J312" t="s">
        <v>10941</v>
      </c>
      <c r="K312" t="s">
        <v>9002</v>
      </c>
      <c r="L312" t="s">
        <v>9170</v>
      </c>
    </row>
    <row r="313" spans="1:12" x14ac:dyDescent="0.3">
      <c r="A313" t="s">
        <v>3484</v>
      </c>
      <c r="B313" t="s">
        <v>3562</v>
      </c>
      <c r="C313" t="s">
        <v>111</v>
      </c>
      <c r="D313" t="s">
        <v>3506</v>
      </c>
      <c r="E313" t="s">
        <v>10943</v>
      </c>
      <c r="F313" t="s">
        <v>10944</v>
      </c>
      <c r="G313" t="s">
        <v>8707</v>
      </c>
      <c r="H313" t="s">
        <v>10945</v>
      </c>
      <c r="I313" t="s">
        <v>10946</v>
      </c>
      <c r="J313" t="s">
        <v>10947</v>
      </c>
      <c r="K313" t="s">
        <v>9004</v>
      </c>
      <c r="L313" t="s">
        <v>9171</v>
      </c>
    </row>
    <row r="314" spans="1:12" x14ac:dyDescent="0.3">
      <c r="A314" t="s">
        <v>3484</v>
      </c>
      <c r="B314" t="s">
        <v>4474</v>
      </c>
      <c r="C314" t="s">
        <v>111</v>
      </c>
      <c r="D314" t="s">
        <v>3667</v>
      </c>
      <c r="E314" t="s">
        <v>10949</v>
      </c>
      <c r="F314" t="s">
        <v>10950</v>
      </c>
      <c r="G314" t="s">
        <v>10951</v>
      </c>
      <c r="H314" t="s">
        <v>10952</v>
      </c>
      <c r="I314" t="s">
        <v>9153</v>
      </c>
      <c r="J314" t="s">
        <v>10953</v>
      </c>
      <c r="K314" t="s">
        <v>9028</v>
      </c>
      <c r="L314" t="s">
        <v>9171</v>
      </c>
    </row>
    <row r="315" spans="1:12" x14ac:dyDescent="0.3">
      <c r="A315" t="s">
        <v>3484</v>
      </c>
      <c r="B315" t="s">
        <v>3927</v>
      </c>
      <c r="C315" t="s">
        <v>111</v>
      </c>
      <c r="D315" t="s">
        <v>3482</v>
      </c>
      <c r="E315" t="s">
        <v>10955</v>
      </c>
      <c r="F315" t="s">
        <v>10956</v>
      </c>
      <c r="G315" t="s">
        <v>10957</v>
      </c>
      <c r="H315" t="s">
        <v>10958</v>
      </c>
      <c r="I315" t="s">
        <v>10959</v>
      </c>
      <c r="J315" t="s">
        <v>10960</v>
      </c>
      <c r="K315" t="s">
        <v>9029</v>
      </c>
      <c r="L315" t="s">
        <v>9170</v>
      </c>
    </row>
    <row r="316" spans="1:12" x14ac:dyDescent="0.3">
      <c r="A316" t="s">
        <v>3484</v>
      </c>
      <c r="B316" t="s">
        <v>5152</v>
      </c>
      <c r="C316" t="s">
        <v>97</v>
      </c>
      <c r="D316" t="s">
        <v>3482</v>
      </c>
      <c r="E316" t="s">
        <v>10962</v>
      </c>
      <c r="F316" t="s">
        <v>10963</v>
      </c>
      <c r="G316" t="s">
        <v>10808</v>
      </c>
      <c r="H316" t="s">
        <v>10964</v>
      </c>
      <c r="I316" t="s">
        <v>10965</v>
      </c>
      <c r="J316" t="s">
        <v>10966</v>
      </c>
      <c r="K316" t="s">
        <v>9030</v>
      </c>
      <c r="L316" t="s">
        <v>9172</v>
      </c>
    </row>
    <row r="317" spans="1:12" x14ac:dyDescent="0.3">
      <c r="A317" t="s">
        <v>3484</v>
      </c>
      <c r="B317" t="s">
        <v>2250</v>
      </c>
      <c r="C317" t="s">
        <v>111</v>
      </c>
      <c r="D317" t="s">
        <v>3506</v>
      </c>
      <c r="E317" t="s">
        <v>10968</v>
      </c>
      <c r="F317" t="s">
        <v>10969</v>
      </c>
      <c r="G317" t="s">
        <v>10970</v>
      </c>
      <c r="H317" t="s">
        <v>10971</v>
      </c>
      <c r="I317" t="s">
        <v>10972</v>
      </c>
      <c r="J317" t="s">
        <v>10973</v>
      </c>
      <c r="K317" t="s">
        <v>9031</v>
      </c>
      <c r="L317" t="s">
        <v>9170</v>
      </c>
    </row>
    <row r="318" spans="1:12" x14ac:dyDescent="0.3">
      <c r="A318" t="s">
        <v>3484</v>
      </c>
      <c r="B318" t="s">
        <v>4282</v>
      </c>
      <c r="C318" t="s">
        <v>111</v>
      </c>
      <c r="D318" t="s">
        <v>3506</v>
      </c>
      <c r="E318" t="s">
        <v>11003</v>
      </c>
      <c r="F318" t="s">
        <v>11004</v>
      </c>
      <c r="G318" t="s">
        <v>9272</v>
      </c>
      <c r="H318" t="s">
        <v>11005</v>
      </c>
      <c r="I318" t="s">
        <v>11006</v>
      </c>
      <c r="J318" t="s">
        <v>11007</v>
      </c>
      <c r="K318" t="s">
        <v>9037</v>
      </c>
      <c r="L318" t="s">
        <v>9171</v>
      </c>
    </row>
    <row r="319" spans="1:12" x14ac:dyDescent="0.3">
      <c r="A319" t="s">
        <v>3484</v>
      </c>
      <c r="B319" t="s">
        <v>4076</v>
      </c>
      <c r="C319" t="s">
        <v>111</v>
      </c>
      <c r="D319" t="s">
        <v>3506</v>
      </c>
      <c r="E319" t="s">
        <v>11009</v>
      </c>
      <c r="F319" t="s">
        <v>11010</v>
      </c>
      <c r="G319" t="s">
        <v>11011</v>
      </c>
      <c r="H319" t="s">
        <v>11012</v>
      </c>
      <c r="I319" t="s">
        <v>11013</v>
      </c>
      <c r="J319" t="s">
        <v>11014</v>
      </c>
      <c r="K319" t="s">
        <v>9032</v>
      </c>
      <c r="L319" t="s">
        <v>9171</v>
      </c>
    </row>
    <row r="320" spans="1:12" x14ac:dyDescent="0.3">
      <c r="A320" t="s">
        <v>3484</v>
      </c>
      <c r="B320" t="s">
        <v>3608</v>
      </c>
      <c r="C320" t="s">
        <v>111</v>
      </c>
      <c r="D320" t="s">
        <v>3506</v>
      </c>
      <c r="E320" t="s">
        <v>11016</v>
      </c>
      <c r="F320" t="s">
        <v>11017</v>
      </c>
      <c r="G320" t="s">
        <v>9301</v>
      </c>
      <c r="H320" t="s">
        <v>11018</v>
      </c>
      <c r="I320" t="s">
        <v>11019</v>
      </c>
      <c r="J320" t="s">
        <v>11020</v>
      </c>
      <c r="K320" t="s">
        <v>9033</v>
      </c>
      <c r="L320" t="s">
        <v>9171</v>
      </c>
    </row>
    <row r="321" spans="1:12" x14ac:dyDescent="0.3">
      <c r="A321" t="s">
        <v>3484</v>
      </c>
      <c r="B321" t="s">
        <v>7065</v>
      </c>
      <c r="C321" t="s">
        <v>194</v>
      </c>
      <c r="D321" t="s">
        <v>3667</v>
      </c>
      <c r="E321" t="s">
        <v>11022</v>
      </c>
      <c r="F321" t="s">
        <v>11023</v>
      </c>
      <c r="G321" t="s">
        <v>11024</v>
      </c>
      <c r="H321" t="s">
        <v>11025</v>
      </c>
      <c r="I321" t="s">
        <v>11026</v>
      </c>
      <c r="J321" t="s">
        <v>11027</v>
      </c>
      <c r="K321" t="s">
        <v>9034</v>
      </c>
      <c r="L321" t="s">
        <v>9171</v>
      </c>
    </row>
    <row r="322" spans="1:12" x14ac:dyDescent="0.3">
      <c r="A322" t="s">
        <v>3484</v>
      </c>
      <c r="B322" t="s">
        <v>5867</v>
      </c>
      <c r="C322" t="s">
        <v>97</v>
      </c>
      <c r="D322" t="s">
        <v>3506</v>
      </c>
      <c r="E322" t="s">
        <v>11029</v>
      </c>
      <c r="F322" t="s">
        <v>11030</v>
      </c>
      <c r="G322" t="s">
        <v>9505</v>
      </c>
      <c r="H322" t="s">
        <v>11031</v>
      </c>
      <c r="I322" t="s">
        <v>11032</v>
      </c>
      <c r="J322" t="s">
        <v>11033</v>
      </c>
      <c r="K322" t="s">
        <v>9035</v>
      </c>
      <c r="L322" t="s">
        <v>9170</v>
      </c>
    </row>
    <row r="323" spans="1:12" x14ac:dyDescent="0.3">
      <c r="A323" t="s">
        <v>3484</v>
      </c>
      <c r="B323" t="s">
        <v>516</v>
      </c>
      <c r="C323" t="s">
        <v>111</v>
      </c>
      <c r="D323" t="s">
        <v>3482</v>
      </c>
      <c r="E323" t="s">
        <v>9038</v>
      </c>
      <c r="F323" t="s">
        <v>11041</v>
      </c>
      <c r="G323" t="s">
        <v>9122</v>
      </c>
      <c r="H323" t="s">
        <v>11042</v>
      </c>
      <c r="I323" t="s">
        <v>11043</v>
      </c>
      <c r="J323" t="s">
        <v>11044</v>
      </c>
      <c r="K323" t="s">
        <v>9036</v>
      </c>
      <c r="L323" t="s">
        <v>9170</v>
      </c>
    </row>
    <row r="324" spans="1:12" x14ac:dyDescent="0.3">
      <c r="A324" t="s">
        <v>3484</v>
      </c>
      <c r="B324" t="s">
        <v>1943</v>
      </c>
      <c r="C324" t="s">
        <v>111</v>
      </c>
      <c r="D324" t="s">
        <v>3482</v>
      </c>
      <c r="E324" t="s">
        <v>11046</v>
      </c>
      <c r="F324" t="s">
        <v>11047</v>
      </c>
      <c r="G324" t="s">
        <v>11048</v>
      </c>
      <c r="H324" t="s">
        <v>11049</v>
      </c>
      <c r="I324" t="s">
        <v>11050</v>
      </c>
      <c r="J324" t="s">
        <v>11051</v>
      </c>
      <c r="K324" t="s">
        <v>9039</v>
      </c>
      <c r="L324" t="s">
        <v>9171</v>
      </c>
    </row>
    <row r="325" spans="1:12" x14ac:dyDescent="0.3">
      <c r="A325" t="s">
        <v>3484</v>
      </c>
      <c r="B325" t="s">
        <v>7004</v>
      </c>
      <c r="C325" t="s">
        <v>194</v>
      </c>
      <c r="D325" t="s">
        <v>3482</v>
      </c>
      <c r="E325" t="s">
        <v>9041</v>
      </c>
      <c r="F325" t="s">
        <v>11053</v>
      </c>
      <c r="G325" t="s">
        <v>11054</v>
      </c>
      <c r="H325" t="s">
        <v>11055</v>
      </c>
      <c r="I325" t="s">
        <v>11056</v>
      </c>
      <c r="J325" t="s">
        <v>11057</v>
      </c>
      <c r="K325" t="s">
        <v>9040</v>
      </c>
      <c r="L325" t="s">
        <v>9170</v>
      </c>
    </row>
    <row r="326" spans="1:12" x14ac:dyDescent="0.3">
      <c r="A326" t="s">
        <v>3484</v>
      </c>
      <c r="B326" t="s">
        <v>6185</v>
      </c>
      <c r="C326" t="s">
        <v>194</v>
      </c>
      <c r="D326" t="s">
        <v>3506</v>
      </c>
      <c r="E326" t="s">
        <v>9043</v>
      </c>
      <c r="F326" t="s">
        <v>11035</v>
      </c>
      <c r="G326" t="s">
        <v>11036</v>
      </c>
      <c r="H326" t="s">
        <v>11037</v>
      </c>
      <c r="I326" t="s">
        <v>11038</v>
      </c>
      <c r="J326" t="s">
        <v>11039</v>
      </c>
      <c r="K326" t="s">
        <v>9042</v>
      </c>
      <c r="L326" t="s">
        <v>9170</v>
      </c>
    </row>
    <row r="327" spans="1:12" x14ac:dyDescent="0.3">
      <c r="A327" t="s">
        <v>3484</v>
      </c>
      <c r="B327" t="s">
        <v>6684</v>
      </c>
      <c r="C327" t="s">
        <v>194</v>
      </c>
      <c r="D327" t="s">
        <v>3506</v>
      </c>
      <c r="E327" t="s">
        <v>9045</v>
      </c>
      <c r="F327" t="s">
        <v>11059</v>
      </c>
      <c r="G327" t="s">
        <v>11060</v>
      </c>
      <c r="H327" t="s">
        <v>11061</v>
      </c>
      <c r="I327" t="s">
        <v>11062</v>
      </c>
      <c r="J327" t="s">
        <v>11063</v>
      </c>
      <c r="K327" t="s">
        <v>9044</v>
      </c>
      <c r="L327" t="s">
        <v>9172</v>
      </c>
    </row>
    <row r="328" spans="1:12" x14ac:dyDescent="0.3">
      <c r="A328" t="s">
        <v>3484</v>
      </c>
      <c r="B328" t="s">
        <v>4060</v>
      </c>
      <c r="C328" t="s">
        <v>111</v>
      </c>
      <c r="D328" t="s">
        <v>3506</v>
      </c>
      <c r="E328" t="s">
        <v>11065</v>
      </c>
      <c r="F328" t="s">
        <v>11066</v>
      </c>
      <c r="G328" t="s">
        <v>11067</v>
      </c>
      <c r="H328" t="s">
        <v>11068</v>
      </c>
      <c r="I328" t="s">
        <v>11069</v>
      </c>
      <c r="J328" t="s">
        <v>11070</v>
      </c>
      <c r="K328" t="s">
        <v>9046</v>
      </c>
      <c r="L328" t="s">
        <v>9171</v>
      </c>
    </row>
    <row r="329" spans="1:12" x14ac:dyDescent="0.3">
      <c r="A329" t="s">
        <v>3484</v>
      </c>
      <c r="B329" t="s">
        <v>2787</v>
      </c>
      <c r="C329" t="s">
        <v>97</v>
      </c>
      <c r="D329" t="s">
        <v>3482</v>
      </c>
      <c r="E329" t="s">
        <v>9048</v>
      </c>
      <c r="F329" t="s">
        <v>11072</v>
      </c>
      <c r="G329" t="s">
        <v>9301</v>
      </c>
      <c r="H329" t="s">
        <v>11073</v>
      </c>
      <c r="I329" t="s">
        <v>11074</v>
      </c>
      <c r="J329" t="s">
        <v>11075</v>
      </c>
      <c r="K329" t="s">
        <v>9047</v>
      </c>
      <c r="L329" t="s">
        <v>9172</v>
      </c>
    </row>
    <row r="330" spans="1:12" x14ac:dyDescent="0.3">
      <c r="A330" t="s">
        <v>3484</v>
      </c>
      <c r="B330" t="s">
        <v>3052</v>
      </c>
      <c r="C330" t="s">
        <v>111</v>
      </c>
      <c r="D330" t="s">
        <v>3482</v>
      </c>
      <c r="E330" t="s">
        <v>9050</v>
      </c>
      <c r="F330" t="s">
        <v>11077</v>
      </c>
      <c r="G330" t="s">
        <v>11078</v>
      </c>
      <c r="H330" t="s">
        <v>11079</v>
      </c>
      <c r="I330" t="s">
        <v>11080</v>
      </c>
      <c r="J330" t="s">
        <v>11081</v>
      </c>
      <c r="K330" t="s">
        <v>9049</v>
      </c>
      <c r="L330" t="s">
        <v>9170</v>
      </c>
    </row>
    <row r="331" spans="1:12" x14ac:dyDescent="0.3">
      <c r="A331" t="s">
        <v>3484</v>
      </c>
      <c r="B331" t="s">
        <v>5161</v>
      </c>
      <c r="C331" t="s">
        <v>97</v>
      </c>
      <c r="D331" t="s">
        <v>3482</v>
      </c>
      <c r="E331" t="s">
        <v>9052</v>
      </c>
      <c r="F331" t="s">
        <v>11083</v>
      </c>
      <c r="G331" t="s">
        <v>11084</v>
      </c>
      <c r="H331" t="s">
        <v>11085</v>
      </c>
      <c r="I331" t="s">
        <v>11086</v>
      </c>
      <c r="J331" t="s">
        <v>11087</v>
      </c>
      <c r="K331" t="s">
        <v>9051</v>
      </c>
      <c r="L331" t="s">
        <v>9170</v>
      </c>
    </row>
    <row r="332" spans="1:12" x14ac:dyDescent="0.3">
      <c r="A332" t="s">
        <v>3484</v>
      </c>
      <c r="B332" t="s">
        <v>1091</v>
      </c>
      <c r="C332" t="s">
        <v>111</v>
      </c>
      <c r="D332" t="s">
        <v>3482</v>
      </c>
      <c r="E332" t="s">
        <v>11089</v>
      </c>
      <c r="F332" t="s">
        <v>11090</v>
      </c>
      <c r="G332" t="s">
        <v>11091</v>
      </c>
      <c r="H332" t="s">
        <v>11092</v>
      </c>
      <c r="I332" t="s">
        <v>11093</v>
      </c>
      <c r="J332" t="s">
        <v>11094</v>
      </c>
      <c r="K332" t="s">
        <v>9053</v>
      </c>
      <c r="L332" t="s">
        <v>9171</v>
      </c>
    </row>
    <row r="333" spans="1:12" x14ac:dyDescent="0.3">
      <c r="A333" t="s">
        <v>514</v>
      </c>
      <c r="B333" t="s">
        <v>2613</v>
      </c>
      <c r="C333" t="s">
        <v>97</v>
      </c>
      <c r="D333" t="s">
        <v>3482</v>
      </c>
      <c r="E333" t="s">
        <v>8651</v>
      </c>
      <c r="F333" t="s">
        <v>9311</v>
      </c>
      <c r="G333" t="s">
        <v>8622</v>
      </c>
      <c r="H333" t="s">
        <v>9312</v>
      </c>
      <c r="I333" t="s">
        <v>9313</v>
      </c>
      <c r="J333" t="s">
        <v>9314</v>
      </c>
      <c r="K333" t="s">
        <v>9054</v>
      </c>
      <c r="L333" t="s">
        <v>9171</v>
      </c>
    </row>
    <row r="334" spans="1:12" x14ac:dyDescent="0.3">
      <c r="A334" t="s">
        <v>514</v>
      </c>
      <c r="B334" t="s">
        <v>2947</v>
      </c>
      <c r="C334" t="s">
        <v>194</v>
      </c>
      <c r="D334" t="s">
        <v>3482</v>
      </c>
      <c r="E334" t="s">
        <v>8652</v>
      </c>
      <c r="F334" t="s">
        <v>9316</v>
      </c>
      <c r="G334" t="s">
        <v>8622</v>
      </c>
      <c r="H334" t="s">
        <v>9317</v>
      </c>
      <c r="I334" t="s">
        <v>9318</v>
      </c>
      <c r="J334" t="s">
        <v>9319</v>
      </c>
      <c r="K334" t="s">
        <v>8653</v>
      </c>
      <c r="L334" t="s">
        <v>9171</v>
      </c>
    </row>
    <row r="335" spans="1:12" x14ac:dyDescent="0.3">
      <c r="A335" t="s">
        <v>3484</v>
      </c>
      <c r="B335" s="8" t="s">
        <v>4051</v>
      </c>
      <c r="C335" t="s">
        <v>123</v>
      </c>
      <c r="D335" t="s">
        <v>3506</v>
      </c>
      <c r="E335" t="s">
        <v>9057</v>
      </c>
      <c r="F335" t="s">
        <v>11103</v>
      </c>
      <c r="G335" t="s">
        <v>11104</v>
      </c>
      <c r="H335" t="s">
        <v>11105</v>
      </c>
      <c r="I335" t="s">
        <v>11106</v>
      </c>
      <c r="J335" t="s">
        <v>11107</v>
      </c>
      <c r="K335" t="s">
        <v>9059</v>
      </c>
      <c r="L335" t="s">
        <v>9171</v>
      </c>
    </row>
    <row r="336" spans="1:12" x14ac:dyDescent="0.3">
      <c r="A336" t="s">
        <v>3484</v>
      </c>
      <c r="B336" t="s">
        <v>4018</v>
      </c>
      <c r="C336" t="s">
        <v>111</v>
      </c>
      <c r="D336" t="s">
        <v>3506</v>
      </c>
      <c r="E336" t="s">
        <v>9060</v>
      </c>
      <c r="F336" t="s">
        <v>11109</v>
      </c>
      <c r="G336" t="s">
        <v>8672</v>
      </c>
      <c r="H336" t="s">
        <v>11110</v>
      </c>
      <c r="I336" t="s">
        <v>11111</v>
      </c>
      <c r="J336" t="s">
        <v>11112</v>
      </c>
      <c r="K336" t="s">
        <v>9061</v>
      </c>
      <c r="L336" t="s">
        <v>9171</v>
      </c>
    </row>
    <row r="337" spans="1:12" x14ac:dyDescent="0.3">
      <c r="A337" t="s">
        <v>3484</v>
      </c>
      <c r="B337" s="8" t="s">
        <v>3820</v>
      </c>
      <c r="C337" t="s">
        <v>111</v>
      </c>
      <c r="D337" t="s">
        <v>3506</v>
      </c>
      <c r="E337" t="s">
        <v>9062</v>
      </c>
      <c r="F337" t="s">
        <v>11115</v>
      </c>
      <c r="G337" t="s">
        <v>8672</v>
      </c>
      <c r="H337" t="s">
        <v>11116</v>
      </c>
      <c r="I337" t="s">
        <v>11117</v>
      </c>
      <c r="J337" t="s">
        <v>11118</v>
      </c>
      <c r="K337" t="s">
        <v>9063</v>
      </c>
      <c r="L337" t="s">
        <v>9170</v>
      </c>
    </row>
    <row r="338" spans="1:12" x14ac:dyDescent="0.3">
      <c r="A338" t="s">
        <v>3484</v>
      </c>
      <c r="B338" t="s">
        <v>6819</v>
      </c>
      <c r="C338" t="s">
        <v>194</v>
      </c>
      <c r="D338" t="s">
        <v>3482</v>
      </c>
      <c r="E338" t="s">
        <v>9064</v>
      </c>
      <c r="F338" t="s">
        <v>11120</v>
      </c>
      <c r="G338" t="s">
        <v>11121</v>
      </c>
      <c r="H338" t="s">
        <v>11122</v>
      </c>
      <c r="I338" t="s">
        <v>11123</v>
      </c>
      <c r="J338" t="s">
        <v>11124</v>
      </c>
      <c r="K338" t="s">
        <v>9065</v>
      </c>
      <c r="L338" t="s">
        <v>9170</v>
      </c>
    </row>
    <row r="339" spans="1:12" x14ac:dyDescent="0.3">
      <c r="A339" t="s">
        <v>514</v>
      </c>
      <c r="B339" t="s">
        <v>3236</v>
      </c>
      <c r="C339" t="s">
        <v>111</v>
      </c>
      <c r="D339" t="s">
        <v>3482</v>
      </c>
      <c r="E339" t="s">
        <v>8654</v>
      </c>
      <c r="F339" t="s">
        <v>9321</v>
      </c>
      <c r="G339" t="s">
        <v>8622</v>
      </c>
      <c r="H339" t="s">
        <v>9322</v>
      </c>
      <c r="I339" t="s">
        <v>9323</v>
      </c>
      <c r="J339" t="s">
        <v>9324</v>
      </c>
      <c r="K339" t="s">
        <v>8655</v>
      </c>
      <c r="L339" t="s">
        <v>9170</v>
      </c>
    </row>
  </sheetData>
  <autoFilter ref="A1:L339" xr:uid="{9F0AB92A-DE6F-4167-A184-0EA5DBAE9D0C}"/>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A76D7-ED3D-428F-B5FA-F280A02BE5AE}">
  <dimension ref="A1:C4"/>
  <sheetViews>
    <sheetView workbookViewId="0">
      <selection activeCell="A4" sqref="A4"/>
    </sheetView>
  </sheetViews>
  <sheetFormatPr baseColWidth="10" defaultRowHeight="14.4" x14ac:dyDescent="0.3"/>
  <cols>
    <col min="1" max="1" width="48.44140625" customWidth="1"/>
    <col min="2" max="2" width="7.109375" customWidth="1"/>
    <col min="3" max="3" width="13" bestFit="1" customWidth="1"/>
  </cols>
  <sheetData>
    <row r="1" spans="1:3" x14ac:dyDescent="0.3">
      <c r="A1" t="s">
        <v>9173</v>
      </c>
      <c r="B1" t="s">
        <v>9174</v>
      </c>
      <c r="C1" t="s">
        <v>9187</v>
      </c>
    </row>
    <row r="2" spans="1:3" x14ac:dyDescent="0.3">
      <c r="A2" t="s">
        <v>105</v>
      </c>
      <c r="B2" t="s">
        <v>9175</v>
      </c>
      <c r="C2">
        <v>1</v>
      </c>
    </row>
    <row r="3" spans="1:3" x14ac:dyDescent="0.3">
      <c r="A3" t="s">
        <v>9176</v>
      </c>
      <c r="B3" t="s">
        <v>11242</v>
      </c>
      <c r="C3">
        <v>1</v>
      </c>
    </row>
    <row r="4" spans="1:3" x14ac:dyDescent="0.3">
      <c r="A4" t="s">
        <v>201</v>
      </c>
      <c r="B4" t="s">
        <v>9177</v>
      </c>
      <c r="C4">
        <v>1</v>
      </c>
    </row>
  </sheetData>
  <phoneticPr fontId="6" type="noConversion"/>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AD355-940E-453F-8222-11C196B89EFA}">
  <dimension ref="A1:C23"/>
  <sheetViews>
    <sheetView workbookViewId="0">
      <selection activeCell="C3" sqref="C3"/>
    </sheetView>
  </sheetViews>
  <sheetFormatPr baseColWidth="10" defaultRowHeight="14.4" x14ac:dyDescent="0.3"/>
  <cols>
    <col min="1" max="1" width="63" customWidth="1"/>
    <col min="2" max="2" width="13.44140625" customWidth="1"/>
    <col min="3" max="3" width="14.109375" bestFit="1" customWidth="1"/>
  </cols>
  <sheetData>
    <row r="1" spans="1:3" x14ac:dyDescent="0.3">
      <c r="A1" t="s">
        <v>9173</v>
      </c>
      <c r="B1" t="s">
        <v>9174</v>
      </c>
      <c r="C1" t="s">
        <v>9186</v>
      </c>
    </row>
    <row r="2" spans="1:3" x14ac:dyDescent="0.3">
      <c r="A2" t="s">
        <v>2703</v>
      </c>
      <c r="B2" t="s">
        <v>9189</v>
      </c>
      <c r="C2">
        <v>1</v>
      </c>
    </row>
    <row r="3" spans="1:3" x14ac:dyDescent="0.3">
      <c r="A3" t="s">
        <v>9179</v>
      </c>
      <c r="B3" t="s">
        <v>11234</v>
      </c>
      <c r="C3" s="16">
        <f>1/3</f>
        <v>0.33333333333333331</v>
      </c>
    </row>
    <row r="4" spans="1:3" x14ac:dyDescent="0.3">
      <c r="B4" t="s">
        <v>11235</v>
      </c>
      <c r="C4" s="16">
        <f>2/3</f>
        <v>0.66666666666666663</v>
      </c>
    </row>
    <row r="5" spans="1:3" x14ac:dyDescent="0.3">
      <c r="A5" t="s">
        <v>1001</v>
      </c>
      <c r="B5" t="s">
        <v>9178</v>
      </c>
      <c r="C5">
        <v>1</v>
      </c>
    </row>
    <row r="6" spans="1:3" x14ac:dyDescent="0.3">
      <c r="A6" t="s">
        <v>2678</v>
      </c>
      <c r="B6" t="s">
        <v>9178</v>
      </c>
      <c r="C6" s="16">
        <f>5/6</f>
        <v>0.83333333333333337</v>
      </c>
    </row>
    <row r="7" spans="1:3" x14ac:dyDescent="0.3">
      <c r="B7" t="s">
        <v>11236</v>
      </c>
      <c r="C7" s="16">
        <f t="shared" ref="C7" si="0">1/6</f>
        <v>0.16666666666666666</v>
      </c>
    </row>
    <row r="8" spans="1:3" x14ac:dyDescent="0.3">
      <c r="A8" t="s">
        <v>9180</v>
      </c>
      <c r="B8" t="s">
        <v>9178</v>
      </c>
      <c r="C8" s="22">
        <v>1</v>
      </c>
    </row>
    <row r="9" spans="1:3" x14ac:dyDescent="0.3">
      <c r="A9" t="s">
        <v>9181</v>
      </c>
      <c r="B9" t="s">
        <v>11237</v>
      </c>
      <c r="C9" s="22">
        <v>1</v>
      </c>
    </row>
    <row r="10" spans="1:3" x14ac:dyDescent="0.3">
      <c r="A10" t="s">
        <v>9182</v>
      </c>
      <c r="B10" t="s">
        <v>9178</v>
      </c>
      <c r="C10">
        <v>1</v>
      </c>
    </row>
    <row r="11" spans="1:3" x14ac:dyDescent="0.3">
      <c r="A11" t="s">
        <v>2980</v>
      </c>
      <c r="B11" t="s">
        <v>11238</v>
      </c>
      <c r="C11">
        <v>1</v>
      </c>
    </row>
    <row r="12" spans="1:3" x14ac:dyDescent="0.3">
      <c r="A12" t="s">
        <v>9183</v>
      </c>
      <c r="B12" t="s">
        <v>11236</v>
      </c>
      <c r="C12">
        <v>1</v>
      </c>
    </row>
    <row r="13" spans="1:3" x14ac:dyDescent="0.3">
      <c r="A13" t="s">
        <v>1812</v>
      </c>
      <c r="B13" t="s">
        <v>9178</v>
      </c>
      <c r="C13">
        <v>1</v>
      </c>
    </row>
    <row r="14" spans="1:3" x14ac:dyDescent="0.3">
      <c r="A14" t="s">
        <v>2272</v>
      </c>
      <c r="B14" t="s">
        <v>9178</v>
      </c>
      <c r="C14">
        <v>1</v>
      </c>
    </row>
    <row r="15" spans="1:3" x14ac:dyDescent="0.3">
      <c r="A15" t="s">
        <v>771</v>
      </c>
      <c r="B15" t="s">
        <v>9184</v>
      </c>
      <c r="C15">
        <v>1</v>
      </c>
    </row>
    <row r="16" spans="1:3" x14ac:dyDescent="0.3">
      <c r="A16" t="s">
        <v>1740</v>
      </c>
      <c r="B16" t="s">
        <v>11236</v>
      </c>
      <c r="C16">
        <v>1</v>
      </c>
    </row>
    <row r="17" spans="1:3" x14ac:dyDescent="0.3">
      <c r="A17" t="s">
        <v>2818</v>
      </c>
      <c r="B17" t="s">
        <v>9178</v>
      </c>
      <c r="C17">
        <v>1</v>
      </c>
    </row>
    <row r="18" spans="1:3" x14ac:dyDescent="0.3">
      <c r="A18" t="s">
        <v>9185</v>
      </c>
      <c r="B18" t="s">
        <v>9178</v>
      </c>
      <c r="C18">
        <v>1</v>
      </c>
    </row>
    <row r="19" spans="1:3" x14ac:dyDescent="0.3">
      <c r="A19" t="s">
        <v>9188</v>
      </c>
      <c r="B19" t="s">
        <v>11239</v>
      </c>
      <c r="C19">
        <v>1</v>
      </c>
    </row>
    <row r="20" spans="1:3" x14ac:dyDescent="0.3">
      <c r="A20" t="s">
        <v>2613</v>
      </c>
      <c r="B20" t="s">
        <v>9178</v>
      </c>
      <c r="C20" s="16">
        <f>4/5</f>
        <v>0.8</v>
      </c>
    </row>
    <row r="21" spans="1:3" x14ac:dyDescent="0.3">
      <c r="B21" t="s">
        <v>11240</v>
      </c>
      <c r="C21" s="16">
        <f>1/5</f>
        <v>0.2</v>
      </c>
    </row>
    <row r="22" spans="1:3" x14ac:dyDescent="0.3">
      <c r="A22" t="s">
        <v>2947</v>
      </c>
      <c r="B22" t="s">
        <v>9175</v>
      </c>
      <c r="C22">
        <v>1</v>
      </c>
    </row>
    <row r="23" spans="1:3" x14ac:dyDescent="0.3">
      <c r="A23" t="s">
        <v>3236</v>
      </c>
      <c r="B23" t="s">
        <v>11241</v>
      </c>
      <c r="C23">
        <v>1</v>
      </c>
    </row>
  </sheetData>
  <phoneticPr fontId="6" type="noConversion"/>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F28C0-E515-4F37-9072-D0E066A433C1}">
  <dimension ref="A1:C399"/>
  <sheetViews>
    <sheetView workbookViewId="0">
      <selection activeCell="A4" sqref="A4"/>
    </sheetView>
  </sheetViews>
  <sheetFormatPr baseColWidth="10" defaultRowHeight="14.4" x14ac:dyDescent="0.3"/>
  <cols>
    <col min="1" max="1" width="74.33203125" customWidth="1"/>
    <col min="2" max="2" width="20.44140625" bestFit="1" customWidth="1"/>
  </cols>
  <sheetData>
    <row r="1" spans="1:3" x14ac:dyDescent="0.3">
      <c r="A1" s="21" t="s">
        <v>9173</v>
      </c>
      <c r="B1" s="21" t="s">
        <v>9174</v>
      </c>
      <c r="C1" s="21" t="s">
        <v>9186</v>
      </c>
    </row>
    <row r="2" spans="1:3" x14ac:dyDescent="0.3">
      <c r="A2" t="s">
        <v>3897</v>
      </c>
      <c r="B2" t="s">
        <v>11323</v>
      </c>
      <c r="C2" s="16">
        <f>4.5/7</f>
        <v>0.6428571428571429</v>
      </c>
    </row>
    <row r="3" spans="1:3" x14ac:dyDescent="0.3">
      <c r="B3" t="s">
        <v>11295</v>
      </c>
      <c r="C3" s="16">
        <f>2.5/7</f>
        <v>0.35714285714285715</v>
      </c>
    </row>
    <row r="4" spans="1:3" x14ac:dyDescent="0.3">
      <c r="A4" t="s">
        <v>4359</v>
      </c>
      <c r="B4" t="s">
        <v>9178</v>
      </c>
      <c r="C4">
        <v>1</v>
      </c>
    </row>
    <row r="5" spans="1:3" x14ac:dyDescent="0.3">
      <c r="A5" t="s">
        <v>4850</v>
      </c>
      <c r="B5" t="s">
        <v>9175</v>
      </c>
      <c r="C5">
        <v>1</v>
      </c>
    </row>
    <row r="6" spans="1:3" x14ac:dyDescent="0.3">
      <c r="A6" t="s">
        <v>6512</v>
      </c>
      <c r="B6" t="s">
        <v>11269</v>
      </c>
      <c r="C6">
        <v>1</v>
      </c>
    </row>
    <row r="7" spans="1:3" x14ac:dyDescent="0.3">
      <c r="A7" t="s">
        <v>2226</v>
      </c>
      <c r="B7" t="s">
        <v>11350</v>
      </c>
      <c r="C7" s="16">
        <f>4/7</f>
        <v>0.5714285714285714</v>
      </c>
    </row>
    <row r="8" spans="1:3" x14ac:dyDescent="0.3">
      <c r="B8" t="s">
        <v>9175</v>
      </c>
      <c r="C8" s="16">
        <f>1/7</f>
        <v>0.14285714285714285</v>
      </c>
    </row>
    <row r="9" spans="1:3" x14ac:dyDescent="0.3">
      <c r="B9" t="s">
        <v>11236</v>
      </c>
      <c r="C9" s="16">
        <f>1/7</f>
        <v>0.14285714285714285</v>
      </c>
    </row>
    <row r="10" spans="1:3" x14ac:dyDescent="0.3">
      <c r="B10" t="s">
        <v>11351</v>
      </c>
      <c r="C10" s="16">
        <f>1/7</f>
        <v>0.14285714285714285</v>
      </c>
    </row>
    <row r="11" spans="1:3" x14ac:dyDescent="0.3">
      <c r="A11" t="s">
        <v>1750</v>
      </c>
      <c r="B11" t="s">
        <v>9175</v>
      </c>
      <c r="C11" s="16">
        <f>4/5</f>
        <v>0.8</v>
      </c>
    </row>
    <row r="12" spans="1:3" x14ac:dyDescent="0.3">
      <c r="B12" t="s">
        <v>11308</v>
      </c>
      <c r="C12" s="16">
        <f>1/5</f>
        <v>0.2</v>
      </c>
    </row>
    <row r="13" spans="1:3" x14ac:dyDescent="0.3">
      <c r="A13" t="s">
        <v>4425</v>
      </c>
      <c r="B13" t="s">
        <v>9178</v>
      </c>
      <c r="C13">
        <v>1</v>
      </c>
    </row>
    <row r="14" spans="1:3" x14ac:dyDescent="0.3">
      <c r="A14" t="s">
        <v>8603</v>
      </c>
      <c r="B14" t="s">
        <v>9189</v>
      </c>
      <c r="C14">
        <v>1</v>
      </c>
    </row>
    <row r="15" spans="1:3" x14ac:dyDescent="0.3">
      <c r="A15" t="s">
        <v>1721</v>
      </c>
      <c r="B15" t="s">
        <v>11269</v>
      </c>
      <c r="C15">
        <v>1</v>
      </c>
    </row>
    <row r="16" spans="1:3" x14ac:dyDescent="0.3">
      <c r="A16" t="s">
        <v>2119</v>
      </c>
      <c r="B16" t="s">
        <v>11241</v>
      </c>
      <c r="C16">
        <v>1</v>
      </c>
    </row>
    <row r="17" spans="1:3" x14ac:dyDescent="0.3">
      <c r="A17" t="s">
        <v>11243</v>
      </c>
      <c r="B17" t="s">
        <v>9178</v>
      </c>
      <c r="C17">
        <v>1</v>
      </c>
    </row>
    <row r="18" spans="1:3" x14ac:dyDescent="0.3">
      <c r="A18" t="s">
        <v>2466</v>
      </c>
      <c r="B18" t="s">
        <v>9175</v>
      </c>
      <c r="C18">
        <v>1</v>
      </c>
    </row>
    <row r="19" spans="1:3" x14ac:dyDescent="0.3">
      <c r="A19" t="s">
        <v>5962</v>
      </c>
      <c r="B19" t="s">
        <v>9175</v>
      </c>
      <c r="C19">
        <v>1</v>
      </c>
    </row>
    <row r="20" spans="1:3" x14ac:dyDescent="0.3">
      <c r="A20" t="s">
        <v>1458</v>
      </c>
      <c r="B20" t="s">
        <v>9178</v>
      </c>
      <c r="C20">
        <v>1</v>
      </c>
    </row>
    <row r="21" spans="1:3" x14ac:dyDescent="0.3">
      <c r="A21" t="s">
        <v>7187</v>
      </c>
      <c r="B21" t="s">
        <v>11270</v>
      </c>
      <c r="C21">
        <v>1</v>
      </c>
    </row>
    <row r="22" spans="1:3" x14ac:dyDescent="0.3">
      <c r="A22" t="s">
        <v>10325</v>
      </c>
      <c r="B22" t="s">
        <v>11271</v>
      </c>
      <c r="C22">
        <v>1</v>
      </c>
    </row>
    <row r="23" spans="1:3" x14ac:dyDescent="0.3">
      <c r="A23" t="s">
        <v>6205</v>
      </c>
      <c r="B23" t="s">
        <v>9178</v>
      </c>
      <c r="C23">
        <v>1</v>
      </c>
    </row>
    <row r="24" spans="1:3" x14ac:dyDescent="0.3">
      <c r="A24" t="s">
        <v>6900</v>
      </c>
      <c r="B24" t="s">
        <v>11270</v>
      </c>
      <c r="C24" s="16">
        <f>4/8</f>
        <v>0.5</v>
      </c>
    </row>
    <row r="25" spans="1:3" x14ac:dyDescent="0.3">
      <c r="B25" t="s">
        <v>11352</v>
      </c>
      <c r="C25" s="16">
        <f>1/8</f>
        <v>0.125</v>
      </c>
    </row>
    <row r="26" spans="1:3" x14ac:dyDescent="0.3">
      <c r="B26" t="s">
        <v>11236</v>
      </c>
      <c r="C26" s="16">
        <f>1/8</f>
        <v>0.125</v>
      </c>
    </row>
    <row r="27" spans="1:3" x14ac:dyDescent="0.3">
      <c r="B27" t="s">
        <v>11308</v>
      </c>
      <c r="C27" s="16">
        <f>1/8</f>
        <v>0.125</v>
      </c>
    </row>
    <row r="28" spans="1:3" x14ac:dyDescent="0.3">
      <c r="B28" t="s">
        <v>11353</v>
      </c>
      <c r="C28" s="16">
        <f>1/8</f>
        <v>0.125</v>
      </c>
    </row>
    <row r="29" spans="1:3" x14ac:dyDescent="0.3">
      <c r="A29" t="s">
        <v>823</v>
      </c>
      <c r="B29" t="s">
        <v>11242</v>
      </c>
      <c r="C29" s="16">
        <f>2/4</f>
        <v>0.5</v>
      </c>
    </row>
    <row r="30" spans="1:3" x14ac:dyDescent="0.3">
      <c r="B30" t="s">
        <v>11239</v>
      </c>
      <c r="C30" s="16">
        <f>1/4</f>
        <v>0.25</v>
      </c>
    </row>
    <row r="31" spans="1:3" x14ac:dyDescent="0.3">
      <c r="B31" t="s">
        <v>11241</v>
      </c>
      <c r="C31" s="16">
        <f>1/4</f>
        <v>0.25</v>
      </c>
    </row>
    <row r="32" spans="1:3" x14ac:dyDescent="0.3">
      <c r="A32" t="s">
        <v>3582</v>
      </c>
      <c r="B32" t="s">
        <v>9178</v>
      </c>
      <c r="C32">
        <v>1</v>
      </c>
    </row>
    <row r="33" spans="1:3" x14ac:dyDescent="0.3">
      <c r="A33" t="s">
        <v>10644</v>
      </c>
      <c r="B33" t="s">
        <v>9175</v>
      </c>
      <c r="C33">
        <v>1</v>
      </c>
    </row>
    <row r="34" spans="1:3" x14ac:dyDescent="0.3">
      <c r="A34" t="s">
        <v>11244</v>
      </c>
      <c r="B34" t="s">
        <v>9175</v>
      </c>
      <c r="C34">
        <v>1</v>
      </c>
    </row>
    <row r="35" spans="1:3" x14ac:dyDescent="0.3">
      <c r="A35" t="s">
        <v>2526</v>
      </c>
      <c r="B35" t="s">
        <v>11359</v>
      </c>
      <c r="C35" s="16">
        <f>4/5</f>
        <v>0.8</v>
      </c>
    </row>
    <row r="36" spans="1:3" x14ac:dyDescent="0.3">
      <c r="B36" t="s">
        <v>11271</v>
      </c>
      <c r="C36" s="16">
        <f>1/5</f>
        <v>0.2</v>
      </c>
    </row>
    <row r="37" spans="1:3" x14ac:dyDescent="0.3">
      <c r="A37" t="s">
        <v>4569</v>
      </c>
      <c r="B37" t="s">
        <v>11245</v>
      </c>
      <c r="C37">
        <v>1</v>
      </c>
    </row>
    <row r="38" spans="1:3" x14ac:dyDescent="0.3">
      <c r="A38" t="s">
        <v>5050</v>
      </c>
      <c r="B38" t="s">
        <v>11241</v>
      </c>
      <c r="C38">
        <v>1</v>
      </c>
    </row>
    <row r="39" spans="1:3" x14ac:dyDescent="0.3">
      <c r="A39" t="s">
        <v>1792</v>
      </c>
      <c r="B39" t="s">
        <v>9178</v>
      </c>
      <c r="C39">
        <v>1</v>
      </c>
    </row>
    <row r="40" spans="1:3" x14ac:dyDescent="0.3">
      <c r="A40" t="s">
        <v>11246</v>
      </c>
      <c r="B40" t="s">
        <v>9178</v>
      </c>
      <c r="C40">
        <v>1</v>
      </c>
    </row>
    <row r="41" spans="1:3" x14ac:dyDescent="0.3">
      <c r="A41" t="s">
        <v>6811</v>
      </c>
      <c r="B41" t="s">
        <v>11323</v>
      </c>
      <c r="C41" s="16">
        <f>4/6</f>
        <v>0.66666666666666663</v>
      </c>
    </row>
    <row r="42" spans="1:3" x14ac:dyDescent="0.3">
      <c r="B42" t="s">
        <v>11354</v>
      </c>
      <c r="C42" s="16">
        <f>1/6</f>
        <v>0.16666666666666666</v>
      </c>
    </row>
    <row r="43" spans="1:3" x14ac:dyDescent="0.3">
      <c r="B43" t="s">
        <v>11358</v>
      </c>
      <c r="C43" s="16">
        <f>1/6</f>
        <v>0.16666666666666666</v>
      </c>
    </row>
    <row r="44" spans="1:3" x14ac:dyDescent="0.3">
      <c r="A44" t="s">
        <v>6042</v>
      </c>
      <c r="B44" t="s">
        <v>9175</v>
      </c>
      <c r="C44">
        <v>1</v>
      </c>
    </row>
    <row r="45" spans="1:3" x14ac:dyDescent="0.3">
      <c r="A45" t="s">
        <v>5489</v>
      </c>
      <c r="B45" t="s">
        <v>11355</v>
      </c>
      <c r="C45">
        <v>1</v>
      </c>
    </row>
    <row r="46" spans="1:3" x14ac:dyDescent="0.3">
      <c r="A46" t="s">
        <v>11126</v>
      </c>
      <c r="B46" t="s">
        <v>11247</v>
      </c>
      <c r="C46">
        <v>1</v>
      </c>
    </row>
    <row r="47" spans="1:3" x14ac:dyDescent="0.3">
      <c r="A47" t="s">
        <v>11132</v>
      </c>
      <c r="B47" t="s">
        <v>9175</v>
      </c>
      <c r="C47">
        <f>1/2</f>
        <v>0.5</v>
      </c>
    </row>
    <row r="48" spans="1:3" x14ac:dyDescent="0.3">
      <c r="B48" t="s">
        <v>11350</v>
      </c>
      <c r="C48">
        <f>1/2</f>
        <v>0.5</v>
      </c>
    </row>
    <row r="49" spans="1:3" x14ac:dyDescent="0.3">
      <c r="A49" t="s">
        <v>11139</v>
      </c>
      <c r="B49" t="s">
        <v>9175</v>
      </c>
      <c r="C49">
        <f>2/4</f>
        <v>0.5</v>
      </c>
    </row>
    <row r="50" spans="1:3" x14ac:dyDescent="0.3">
      <c r="B50" t="s">
        <v>11234</v>
      </c>
      <c r="C50">
        <f>1/4</f>
        <v>0.25</v>
      </c>
    </row>
    <row r="51" spans="1:3" x14ac:dyDescent="0.3">
      <c r="B51" t="s">
        <v>11236</v>
      </c>
      <c r="C51">
        <v>0.25</v>
      </c>
    </row>
    <row r="52" spans="1:3" x14ac:dyDescent="0.3">
      <c r="A52" t="s">
        <v>5971</v>
      </c>
      <c r="B52" t="s">
        <v>11236</v>
      </c>
      <c r="C52">
        <f>1/2</f>
        <v>0.5</v>
      </c>
    </row>
    <row r="53" spans="1:3" x14ac:dyDescent="0.3">
      <c r="B53" t="s">
        <v>11239</v>
      </c>
      <c r="C53">
        <f>1/2</f>
        <v>0.5</v>
      </c>
    </row>
    <row r="54" spans="1:3" x14ac:dyDescent="0.3">
      <c r="A54" t="s">
        <v>2733</v>
      </c>
      <c r="B54" t="s">
        <v>9178</v>
      </c>
      <c r="C54">
        <f>4/5</f>
        <v>0.8</v>
      </c>
    </row>
    <row r="55" spans="1:3" x14ac:dyDescent="0.3">
      <c r="B55" t="s">
        <v>11308</v>
      </c>
      <c r="C55">
        <f>1/5</f>
        <v>0.2</v>
      </c>
    </row>
    <row r="56" spans="1:3" x14ac:dyDescent="0.3">
      <c r="A56" t="s">
        <v>2002</v>
      </c>
      <c r="B56" t="s">
        <v>9178</v>
      </c>
      <c r="C56">
        <v>1</v>
      </c>
    </row>
    <row r="57" spans="1:3" x14ac:dyDescent="0.3">
      <c r="A57" t="s">
        <v>4188</v>
      </c>
      <c r="B57" t="s">
        <v>9178</v>
      </c>
      <c r="C57">
        <v>1</v>
      </c>
    </row>
    <row r="58" spans="1:3" x14ac:dyDescent="0.3">
      <c r="A58" t="s">
        <v>3908</v>
      </c>
      <c r="B58" t="s">
        <v>9178</v>
      </c>
      <c r="C58" s="16">
        <f>2/6</f>
        <v>0.33333333333333331</v>
      </c>
    </row>
    <row r="59" spans="1:3" x14ac:dyDescent="0.3">
      <c r="B59" t="s">
        <v>11356</v>
      </c>
      <c r="C59" s="16">
        <f>1/6/2</f>
        <v>8.3333333333333329E-2</v>
      </c>
    </row>
    <row r="60" spans="1:3" x14ac:dyDescent="0.3">
      <c r="B60" t="s">
        <v>11278</v>
      </c>
      <c r="C60" s="16">
        <f>1/6/2</f>
        <v>8.3333333333333329E-2</v>
      </c>
    </row>
    <row r="61" spans="1:3" x14ac:dyDescent="0.3">
      <c r="B61" t="s">
        <v>11308</v>
      </c>
      <c r="C61" s="16">
        <f>2/6</f>
        <v>0.33333333333333331</v>
      </c>
    </row>
    <row r="62" spans="1:3" x14ac:dyDescent="0.3">
      <c r="B62" t="s">
        <v>11293</v>
      </c>
      <c r="C62" s="16">
        <f>1/6</f>
        <v>0.16666666666666666</v>
      </c>
    </row>
    <row r="63" spans="1:3" x14ac:dyDescent="0.3">
      <c r="A63" t="s">
        <v>5692</v>
      </c>
      <c r="B63" t="s">
        <v>9175</v>
      </c>
      <c r="C63">
        <v>1</v>
      </c>
    </row>
    <row r="64" spans="1:3" x14ac:dyDescent="0.3">
      <c r="A64" t="s">
        <v>6450</v>
      </c>
      <c r="B64" t="s">
        <v>11241</v>
      </c>
      <c r="C64">
        <v>1</v>
      </c>
    </row>
    <row r="65" spans="1:3" x14ac:dyDescent="0.3">
      <c r="A65" t="s">
        <v>4856</v>
      </c>
      <c r="B65" t="s">
        <v>11304</v>
      </c>
      <c r="C65">
        <v>1</v>
      </c>
    </row>
    <row r="66" spans="1:3" x14ac:dyDescent="0.3">
      <c r="A66" t="s">
        <v>11199</v>
      </c>
      <c r="B66" t="s">
        <v>9189</v>
      </c>
      <c r="C66">
        <v>1</v>
      </c>
    </row>
    <row r="67" spans="1:3" x14ac:dyDescent="0.3">
      <c r="A67" t="s">
        <v>2968</v>
      </c>
      <c r="B67" t="s">
        <v>9175</v>
      </c>
      <c r="C67">
        <f>3/4</f>
        <v>0.75</v>
      </c>
    </row>
    <row r="68" spans="1:3" x14ac:dyDescent="0.3">
      <c r="B68" t="s">
        <v>11361</v>
      </c>
      <c r="C68">
        <f>1/4</f>
        <v>0.25</v>
      </c>
    </row>
    <row r="69" spans="1:3" x14ac:dyDescent="0.3">
      <c r="A69" t="s">
        <v>4561</v>
      </c>
      <c r="B69" t="s">
        <v>11272</v>
      </c>
      <c r="C69">
        <v>1</v>
      </c>
    </row>
    <row r="70" spans="1:3" x14ac:dyDescent="0.3">
      <c r="A70" t="s">
        <v>1972</v>
      </c>
      <c r="B70" t="s">
        <v>11273</v>
      </c>
      <c r="C70">
        <v>1</v>
      </c>
    </row>
    <row r="71" spans="1:3" x14ac:dyDescent="0.3">
      <c r="A71" t="s">
        <v>8608</v>
      </c>
      <c r="B71" t="s">
        <v>9178</v>
      </c>
      <c r="C71">
        <v>1</v>
      </c>
    </row>
    <row r="72" spans="1:3" x14ac:dyDescent="0.3">
      <c r="A72" t="s">
        <v>4333</v>
      </c>
      <c r="B72" t="s">
        <v>11274</v>
      </c>
      <c r="C72">
        <v>1</v>
      </c>
    </row>
    <row r="73" spans="1:3" x14ac:dyDescent="0.3">
      <c r="A73" t="s">
        <v>9360</v>
      </c>
      <c r="B73" t="s">
        <v>9175</v>
      </c>
      <c r="C73">
        <v>1</v>
      </c>
    </row>
    <row r="74" spans="1:3" x14ac:dyDescent="0.3">
      <c r="A74" t="s">
        <v>11248</v>
      </c>
      <c r="B74" t="s">
        <v>11275</v>
      </c>
      <c r="C74">
        <v>1</v>
      </c>
    </row>
    <row r="75" spans="1:3" x14ac:dyDescent="0.3">
      <c r="A75" t="s">
        <v>3019</v>
      </c>
      <c r="B75" t="s">
        <v>9178</v>
      </c>
      <c r="C75">
        <v>1</v>
      </c>
    </row>
    <row r="76" spans="1:3" x14ac:dyDescent="0.3">
      <c r="A76" t="s">
        <v>6867</v>
      </c>
      <c r="B76" t="s">
        <v>9175</v>
      </c>
      <c r="C76">
        <v>1</v>
      </c>
    </row>
    <row r="77" spans="1:3" x14ac:dyDescent="0.3">
      <c r="A77" t="s">
        <v>3109</v>
      </c>
      <c r="B77" t="s">
        <v>9175</v>
      </c>
      <c r="C77" s="16">
        <f>1/3</f>
        <v>0.33333333333333331</v>
      </c>
    </row>
    <row r="78" spans="1:3" x14ac:dyDescent="0.3">
      <c r="B78" t="s">
        <v>11235</v>
      </c>
      <c r="C78" s="16">
        <f>1/3</f>
        <v>0.33333333333333331</v>
      </c>
    </row>
    <row r="79" spans="1:3" x14ac:dyDescent="0.3">
      <c r="B79" t="s">
        <v>11234</v>
      </c>
      <c r="C79" s="16">
        <f>1/3</f>
        <v>0.33333333333333331</v>
      </c>
    </row>
    <row r="80" spans="1:3" x14ac:dyDescent="0.3">
      <c r="A80" t="s">
        <v>11249</v>
      </c>
      <c r="B80" t="s">
        <v>9178</v>
      </c>
      <c r="C80">
        <v>1</v>
      </c>
    </row>
    <row r="81" spans="1:3" x14ac:dyDescent="0.3">
      <c r="A81" t="s">
        <v>2335</v>
      </c>
      <c r="B81" t="s">
        <v>11245</v>
      </c>
      <c r="C81">
        <v>1</v>
      </c>
    </row>
    <row r="82" spans="1:3" x14ac:dyDescent="0.3">
      <c r="A82" t="s">
        <v>9411</v>
      </c>
      <c r="B82" t="s">
        <v>11236</v>
      </c>
      <c r="C82">
        <f>3/5</f>
        <v>0.6</v>
      </c>
    </row>
    <row r="83" spans="1:3" x14ac:dyDescent="0.3">
      <c r="B83" t="s">
        <v>11269</v>
      </c>
      <c r="C83">
        <f>1/5</f>
        <v>0.2</v>
      </c>
    </row>
    <row r="84" spans="1:3" x14ac:dyDescent="0.3">
      <c r="B84" t="s">
        <v>11245</v>
      </c>
      <c r="C84">
        <f>1/5</f>
        <v>0.2</v>
      </c>
    </row>
    <row r="85" spans="1:3" x14ac:dyDescent="0.3">
      <c r="A85" t="s">
        <v>11250</v>
      </c>
      <c r="B85" t="s">
        <v>9175</v>
      </c>
      <c r="C85">
        <v>1</v>
      </c>
    </row>
    <row r="86" spans="1:3" x14ac:dyDescent="0.3">
      <c r="A86" t="s">
        <v>2807</v>
      </c>
      <c r="B86" t="s">
        <v>9178</v>
      </c>
      <c r="C86">
        <v>1</v>
      </c>
    </row>
    <row r="87" spans="1:3" x14ac:dyDescent="0.3">
      <c r="A87" t="s">
        <v>5766</v>
      </c>
      <c r="B87" t="s">
        <v>9178</v>
      </c>
      <c r="C87">
        <v>1</v>
      </c>
    </row>
    <row r="88" spans="1:3" x14ac:dyDescent="0.3">
      <c r="A88" t="s">
        <v>11251</v>
      </c>
      <c r="B88" t="s">
        <v>9178</v>
      </c>
      <c r="C88">
        <v>1</v>
      </c>
    </row>
    <row r="89" spans="1:3" x14ac:dyDescent="0.3">
      <c r="A89" t="s">
        <v>5290</v>
      </c>
      <c r="B89" t="s">
        <v>9178</v>
      </c>
      <c r="C89">
        <v>1</v>
      </c>
    </row>
    <row r="90" spans="1:3" x14ac:dyDescent="0.3">
      <c r="A90" t="s">
        <v>2084</v>
      </c>
      <c r="B90" t="s">
        <v>9178</v>
      </c>
      <c r="C90">
        <v>1</v>
      </c>
    </row>
    <row r="91" spans="1:3" x14ac:dyDescent="0.3">
      <c r="A91" t="s">
        <v>2294</v>
      </c>
      <c r="B91" t="s">
        <v>9178</v>
      </c>
      <c r="C91">
        <v>1</v>
      </c>
    </row>
    <row r="92" spans="1:3" x14ac:dyDescent="0.3">
      <c r="A92" t="s">
        <v>6214</v>
      </c>
      <c r="B92" t="s">
        <v>9178</v>
      </c>
      <c r="C92">
        <v>1</v>
      </c>
    </row>
    <row r="93" spans="1:3" x14ac:dyDescent="0.3">
      <c r="A93" t="s">
        <v>6158</v>
      </c>
      <c r="B93" t="s">
        <v>11252</v>
      </c>
      <c r="C93">
        <v>1</v>
      </c>
    </row>
    <row r="94" spans="1:3" x14ac:dyDescent="0.3">
      <c r="A94" t="s">
        <v>2572</v>
      </c>
      <c r="B94" t="s">
        <v>9178</v>
      </c>
      <c r="C94">
        <v>1</v>
      </c>
    </row>
    <row r="95" spans="1:3" x14ac:dyDescent="0.3">
      <c r="A95" t="s">
        <v>11253</v>
      </c>
      <c r="B95" t="s">
        <v>9178</v>
      </c>
      <c r="C95">
        <v>1</v>
      </c>
    </row>
    <row r="96" spans="1:3" x14ac:dyDescent="0.3">
      <c r="A96" t="s">
        <v>1497</v>
      </c>
      <c r="B96" t="s">
        <v>9178</v>
      </c>
      <c r="C96">
        <v>1</v>
      </c>
    </row>
    <row r="97" spans="1:3" x14ac:dyDescent="0.3">
      <c r="A97" t="s">
        <v>1178</v>
      </c>
      <c r="B97" t="s">
        <v>9178</v>
      </c>
      <c r="C97">
        <v>1</v>
      </c>
    </row>
    <row r="98" spans="1:3" x14ac:dyDescent="0.3">
      <c r="A98" t="s">
        <v>607</v>
      </c>
      <c r="B98" t="s">
        <v>11269</v>
      </c>
      <c r="C98">
        <v>1</v>
      </c>
    </row>
    <row r="99" spans="1:3" x14ac:dyDescent="0.3">
      <c r="A99" t="s">
        <v>691</v>
      </c>
      <c r="B99" t="s">
        <v>9178</v>
      </c>
      <c r="C99">
        <v>1</v>
      </c>
    </row>
    <row r="100" spans="1:3" x14ac:dyDescent="0.3">
      <c r="A100" t="s">
        <v>1264</v>
      </c>
      <c r="B100" t="s">
        <v>9178</v>
      </c>
      <c r="C100">
        <v>1</v>
      </c>
    </row>
    <row r="101" spans="1:3" x14ac:dyDescent="0.3">
      <c r="A101" t="s">
        <v>691</v>
      </c>
      <c r="B101" t="s">
        <v>9178</v>
      </c>
      <c r="C101">
        <v>1</v>
      </c>
    </row>
    <row r="102" spans="1:3" x14ac:dyDescent="0.3">
      <c r="A102" t="s">
        <v>3540</v>
      </c>
      <c r="B102" t="s">
        <v>9178</v>
      </c>
      <c r="C102">
        <v>1</v>
      </c>
    </row>
    <row r="103" spans="1:3" x14ac:dyDescent="0.3">
      <c r="A103" t="s">
        <v>11254</v>
      </c>
      <c r="B103" t="s">
        <v>9178</v>
      </c>
      <c r="C103">
        <v>1</v>
      </c>
    </row>
    <row r="104" spans="1:3" x14ac:dyDescent="0.3">
      <c r="A104" t="s">
        <v>11255</v>
      </c>
      <c r="B104" t="s">
        <v>9175</v>
      </c>
      <c r="C104">
        <f>4/5</f>
        <v>0.8</v>
      </c>
    </row>
    <row r="105" spans="1:3" x14ac:dyDescent="0.3">
      <c r="B105" t="s">
        <v>9178</v>
      </c>
      <c r="C105">
        <f>1/5</f>
        <v>0.2</v>
      </c>
    </row>
    <row r="106" spans="1:3" x14ac:dyDescent="0.3">
      <c r="A106" t="s">
        <v>7161</v>
      </c>
      <c r="B106" t="s">
        <v>9178</v>
      </c>
      <c r="C106">
        <v>1</v>
      </c>
    </row>
    <row r="107" spans="1:3" x14ac:dyDescent="0.3">
      <c r="A107" t="s">
        <v>11256</v>
      </c>
      <c r="B107" t="s">
        <v>9178</v>
      </c>
      <c r="C107">
        <v>1</v>
      </c>
    </row>
    <row r="108" spans="1:3" x14ac:dyDescent="0.3">
      <c r="A108" t="s">
        <v>1903</v>
      </c>
      <c r="B108" t="s">
        <v>9178</v>
      </c>
      <c r="C108">
        <v>1</v>
      </c>
    </row>
    <row r="109" spans="1:3" x14ac:dyDescent="0.3">
      <c r="A109" t="s">
        <v>3228</v>
      </c>
      <c r="B109" t="s">
        <v>11269</v>
      </c>
      <c r="C109">
        <v>1</v>
      </c>
    </row>
    <row r="110" spans="1:3" x14ac:dyDescent="0.3">
      <c r="A110" t="s">
        <v>11257</v>
      </c>
      <c r="B110" t="s">
        <v>9178</v>
      </c>
      <c r="C110">
        <v>1</v>
      </c>
    </row>
    <row r="111" spans="1:3" x14ac:dyDescent="0.3">
      <c r="A111" t="s">
        <v>11258</v>
      </c>
      <c r="B111" t="s">
        <v>9178</v>
      </c>
      <c r="C111">
        <v>1</v>
      </c>
    </row>
    <row r="112" spans="1:3" x14ac:dyDescent="0.3">
      <c r="A112" t="s">
        <v>11259</v>
      </c>
      <c r="B112" t="s">
        <v>11308</v>
      </c>
      <c r="C112">
        <f>2/4</f>
        <v>0.5</v>
      </c>
    </row>
    <row r="113" spans="1:3" x14ac:dyDescent="0.3">
      <c r="B113" t="s">
        <v>11344</v>
      </c>
      <c r="C113">
        <f>1/4</f>
        <v>0.25</v>
      </c>
    </row>
    <row r="114" spans="1:3" x14ac:dyDescent="0.3">
      <c r="B114" t="s">
        <v>11269</v>
      </c>
      <c r="C114">
        <f>1/4</f>
        <v>0.25</v>
      </c>
    </row>
    <row r="115" spans="1:3" x14ac:dyDescent="0.3">
      <c r="A115" t="s">
        <v>11260</v>
      </c>
      <c r="B115" t="s">
        <v>9178</v>
      </c>
      <c r="C115" s="16">
        <f>4/6</f>
        <v>0.66666666666666663</v>
      </c>
    </row>
    <row r="116" spans="1:3" x14ac:dyDescent="0.3">
      <c r="B116" t="s">
        <v>11236</v>
      </c>
      <c r="C116" s="16">
        <f>1/6</f>
        <v>0.16666666666666666</v>
      </c>
    </row>
    <row r="117" spans="1:3" x14ac:dyDescent="0.3">
      <c r="B117" t="s">
        <v>11269</v>
      </c>
      <c r="C117" s="16">
        <f>1/6</f>
        <v>0.16666666666666666</v>
      </c>
    </row>
    <row r="118" spans="1:3" x14ac:dyDescent="0.3">
      <c r="A118" t="s">
        <v>11261</v>
      </c>
      <c r="B118" t="s">
        <v>11236</v>
      </c>
      <c r="C118">
        <v>1</v>
      </c>
    </row>
    <row r="119" spans="1:3" x14ac:dyDescent="0.3">
      <c r="A119" t="s">
        <v>11262</v>
      </c>
      <c r="B119" t="s">
        <v>9178</v>
      </c>
      <c r="C119">
        <v>1</v>
      </c>
    </row>
    <row r="120" spans="1:3" x14ac:dyDescent="0.3">
      <c r="A120" t="s">
        <v>11263</v>
      </c>
      <c r="B120" t="s">
        <v>9178</v>
      </c>
      <c r="C120">
        <f>4/5</f>
        <v>0.8</v>
      </c>
    </row>
    <row r="121" spans="1:3" x14ac:dyDescent="0.3">
      <c r="B121" t="s">
        <v>11242</v>
      </c>
      <c r="C121">
        <f>1/5</f>
        <v>0.2</v>
      </c>
    </row>
    <row r="122" spans="1:3" x14ac:dyDescent="0.3">
      <c r="A122" t="s">
        <v>11264</v>
      </c>
      <c r="B122" t="s">
        <v>11357</v>
      </c>
      <c r="C122">
        <v>1</v>
      </c>
    </row>
    <row r="123" spans="1:3" x14ac:dyDescent="0.3">
      <c r="A123" t="s">
        <v>11267</v>
      </c>
      <c r="B123" t="s">
        <v>11274</v>
      </c>
      <c r="C123">
        <f>4/5</f>
        <v>0.8</v>
      </c>
    </row>
    <row r="124" spans="1:3" x14ac:dyDescent="0.3">
      <c r="B124" t="s">
        <v>11350</v>
      </c>
      <c r="C124">
        <f>1/5</f>
        <v>0.2</v>
      </c>
    </row>
    <row r="125" spans="1:3" x14ac:dyDescent="0.3">
      <c r="A125" t="s">
        <v>11265</v>
      </c>
      <c r="B125" t="s">
        <v>9178</v>
      </c>
      <c r="C125">
        <v>1</v>
      </c>
    </row>
    <row r="126" spans="1:3" x14ac:dyDescent="0.3">
      <c r="A126" t="s">
        <v>11266</v>
      </c>
      <c r="B126" t="s">
        <v>9178</v>
      </c>
      <c r="C126">
        <v>1</v>
      </c>
    </row>
    <row r="127" spans="1:3" x14ac:dyDescent="0.3">
      <c r="A127" t="s">
        <v>230</v>
      </c>
      <c r="B127" t="s">
        <v>11245</v>
      </c>
      <c r="C127">
        <v>1</v>
      </c>
    </row>
    <row r="128" spans="1:3" x14ac:dyDescent="0.3">
      <c r="A128" t="s">
        <v>11268</v>
      </c>
      <c r="B128" t="s">
        <v>9178</v>
      </c>
      <c r="C128">
        <v>1</v>
      </c>
    </row>
    <row r="129" spans="1:3" x14ac:dyDescent="0.3">
      <c r="A129" t="s">
        <v>7233</v>
      </c>
      <c r="B129" t="s">
        <v>9178</v>
      </c>
      <c r="C129">
        <v>1</v>
      </c>
    </row>
    <row r="130" spans="1:3" x14ac:dyDescent="0.3">
      <c r="A130" t="s">
        <v>4444</v>
      </c>
      <c r="B130" t="s">
        <v>11252</v>
      </c>
      <c r="C130">
        <v>1</v>
      </c>
    </row>
    <row r="131" spans="1:3" x14ac:dyDescent="0.3">
      <c r="A131" t="s">
        <v>1135</v>
      </c>
      <c r="B131" t="s">
        <v>11276</v>
      </c>
      <c r="C131">
        <v>1</v>
      </c>
    </row>
    <row r="132" spans="1:3" x14ac:dyDescent="0.3">
      <c r="A132" t="s">
        <v>4825</v>
      </c>
      <c r="B132" t="s">
        <v>11358</v>
      </c>
      <c r="C132">
        <v>1</v>
      </c>
    </row>
    <row r="133" spans="1:3" x14ac:dyDescent="0.3">
      <c r="A133" t="s">
        <v>2556</v>
      </c>
      <c r="B133" t="s">
        <v>9178</v>
      </c>
      <c r="C133">
        <v>1</v>
      </c>
    </row>
    <row r="134" spans="1:3" x14ac:dyDescent="0.3">
      <c r="A134" t="s">
        <v>4587</v>
      </c>
      <c r="B134" t="s">
        <v>11358</v>
      </c>
      <c r="C134">
        <v>1</v>
      </c>
    </row>
    <row r="135" spans="1:3" x14ac:dyDescent="0.3">
      <c r="A135" t="s">
        <v>7690</v>
      </c>
      <c r="B135" t="s">
        <v>11236</v>
      </c>
      <c r="C135">
        <v>1</v>
      </c>
    </row>
    <row r="136" spans="1:3" x14ac:dyDescent="0.3">
      <c r="A136" t="s">
        <v>6231</v>
      </c>
      <c r="B136" t="s">
        <v>11277</v>
      </c>
      <c r="C136">
        <v>1</v>
      </c>
    </row>
    <row r="137" spans="1:3" x14ac:dyDescent="0.3">
      <c r="A137" t="s">
        <v>3645</v>
      </c>
      <c r="B137" t="s">
        <v>11358</v>
      </c>
      <c r="C137">
        <v>1</v>
      </c>
    </row>
    <row r="138" spans="1:3" x14ac:dyDescent="0.3">
      <c r="A138" t="s">
        <v>6475</v>
      </c>
      <c r="B138" t="s">
        <v>9178</v>
      </c>
      <c r="C138">
        <v>1</v>
      </c>
    </row>
    <row r="139" spans="1:3" x14ac:dyDescent="0.3">
      <c r="A139" t="s">
        <v>1582</v>
      </c>
      <c r="B139" t="s">
        <v>11278</v>
      </c>
      <c r="C139">
        <v>1</v>
      </c>
    </row>
    <row r="140" spans="1:3" x14ac:dyDescent="0.3">
      <c r="A140" t="s">
        <v>3511</v>
      </c>
      <c r="B140" t="s">
        <v>11359</v>
      </c>
      <c r="C140">
        <f>3/4</f>
        <v>0.75</v>
      </c>
    </row>
    <row r="141" spans="1:3" x14ac:dyDescent="0.3">
      <c r="B141" t="s">
        <v>11360</v>
      </c>
      <c r="C141">
        <f>1/4</f>
        <v>0.25</v>
      </c>
    </row>
    <row r="142" spans="1:3" x14ac:dyDescent="0.3">
      <c r="A142" t="s">
        <v>5894</v>
      </c>
      <c r="B142" t="s">
        <v>9178</v>
      </c>
      <c r="C142">
        <v>1</v>
      </c>
    </row>
    <row r="143" spans="1:3" x14ac:dyDescent="0.3">
      <c r="A143" t="s">
        <v>2829</v>
      </c>
      <c r="B143" t="s">
        <v>9178</v>
      </c>
      <c r="C143" s="16">
        <f>5/8</f>
        <v>0.625</v>
      </c>
    </row>
    <row r="144" spans="1:3" x14ac:dyDescent="0.3">
      <c r="B144" t="s">
        <v>11308</v>
      </c>
      <c r="C144" s="16">
        <f>1/8</f>
        <v>0.125</v>
      </c>
    </row>
    <row r="145" spans="1:3" x14ac:dyDescent="0.3">
      <c r="B145" t="s">
        <v>11295</v>
      </c>
      <c r="C145">
        <f>2/8</f>
        <v>0.25</v>
      </c>
    </row>
    <row r="146" spans="1:3" x14ac:dyDescent="0.3">
      <c r="A146" t="s">
        <v>3293</v>
      </c>
      <c r="B146" t="s">
        <v>11279</v>
      </c>
      <c r="C146">
        <v>1</v>
      </c>
    </row>
    <row r="147" spans="1:3" x14ac:dyDescent="0.3">
      <c r="A147" t="s">
        <v>4483</v>
      </c>
      <c r="B147" t="s">
        <v>9175</v>
      </c>
      <c r="C147">
        <v>1</v>
      </c>
    </row>
    <row r="148" spans="1:3" x14ac:dyDescent="0.3">
      <c r="A148" t="s">
        <v>1571</v>
      </c>
      <c r="B148" t="s">
        <v>9178</v>
      </c>
      <c r="C148">
        <v>1</v>
      </c>
    </row>
    <row r="149" spans="1:3" x14ac:dyDescent="0.3">
      <c r="A149" t="s">
        <v>1666</v>
      </c>
      <c r="B149" t="s">
        <v>11275</v>
      </c>
      <c r="C149">
        <v>1</v>
      </c>
    </row>
    <row r="150" spans="1:3" x14ac:dyDescent="0.3">
      <c r="A150" t="s">
        <v>2357</v>
      </c>
      <c r="B150" t="s">
        <v>9178</v>
      </c>
      <c r="C150">
        <v>1</v>
      </c>
    </row>
    <row r="151" spans="1:3" x14ac:dyDescent="0.3">
      <c r="A151" t="s">
        <v>6850</v>
      </c>
      <c r="B151" t="s">
        <v>9178</v>
      </c>
      <c r="C151">
        <v>1</v>
      </c>
    </row>
    <row r="152" spans="1:3" x14ac:dyDescent="0.3">
      <c r="A152" t="s">
        <v>11280</v>
      </c>
      <c r="B152" t="s">
        <v>9175</v>
      </c>
      <c r="C152" s="16">
        <f>6/7</f>
        <v>0.8571428571428571</v>
      </c>
    </row>
    <row r="153" spans="1:3" x14ac:dyDescent="0.3">
      <c r="B153" t="s">
        <v>11236</v>
      </c>
      <c r="C153" s="16">
        <f>1/7</f>
        <v>0.14285714285714285</v>
      </c>
    </row>
    <row r="154" spans="1:3" x14ac:dyDescent="0.3">
      <c r="A154" t="s">
        <v>11281</v>
      </c>
      <c r="B154" t="s">
        <v>9178</v>
      </c>
      <c r="C154">
        <v>1</v>
      </c>
    </row>
    <row r="155" spans="1:3" x14ac:dyDescent="0.3">
      <c r="A155" t="s">
        <v>8602</v>
      </c>
      <c r="B155" t="s">
        <v>9178</v>
      </c>
      <c r="C155">
        <v>1</v>
      </c>
    </row>
    <row r="156" spans="1:3" x14ac:dyDescent="0.3">
      <c r="A156" t="s">
        <v>4166</v>
      </c>
      <c r="B156" t="s">
        <v>11356</v>
      </c>
      <c r="C156">
        <v>1</v>
      </c>
    </row>
    <row r="157" spans="1:3" x14ac:dyDescent="0.3">
      <c r="A157" t="s">
        <v>11282</v>
      </c>
      <c r="B157" t="s">
        <v>11290</v>
      </c>
      <c r="C157">
        <v>1</v>
      </c>
    </row>
    <row r="158" spans="1:3" x14ac:dyDescent="0.3">
      <c r="A158" t="s">
        <v>1447</v>
      </c>
      <c r="B158" t="s">
        <v>11360</v>
      </c>
      <c r="C158">
        <v>1</v>
      </c>
    </row>
    <row r="159" spans="1:3" x14ac:dyDescent="0.3">
      <c r="A159" t="s">
        <v>779</v>
      </c>
      <c r="B159" t="s">
        <v>9178</v>
      </c>
      <c r="C159">
        <v>1</v>
      </c>
    </row>
    <row r="160" spans="1:3" x14ac:dyDescent="0.3">
      <c r="A160" t="s">
        <v>1024</v>
      </c>
      <c r="B160" t="s">
        <v>9178</v>
      </c>
      <c r="C160">
        <v>1</v>
      </c>
    </row>
    <row r="161" spans="1:3" x14ac:dyDescent="0.3">
      <c r="A161" t="s">
        <v>11283</v>
      </c>
      <c r="B161" t="s">
        <v>11236</v>
      </c>
      <c r="C161">
        <v>1</v>
      </c>
    </row>
    <row r="162" spans="1:3" x14ac:dyDescent="0.3">
      <c r="A162" t="s">
        <v>11284</v>
      </c>
      <c r="B162" t="s">
        <v>9175</v>
      </c>
      <c r="C162">
        <v>1</v>
      </c>
    </row>
    <row r="163" spans="1:3" x14ac:dyDescent="0.3">
      <c r="A163" t="s">
        <v>5328</v>
      </c>
      <c r="B163" t="s">
        <v>9178</v>
      </c>
      <c r="C163">
        <v>1</v>
      </c>
    </row>
    <row r="164" spans="1:3" x14ac:dyDescent="0.3">
      <c r="A164" t="s">
        <v>4891</v>
      </c>
      <c r="B164" t="s">
        <v>9178</v>
      </c>
      <c r="C164">
        <v>1</v>
      </c>
    </row>
    <row r="165" spans="1:3" x14ac:dyDescent="0.3">
      <c r="A165" t="s">
        <v>2655</v>
      </c>
      <c r="B165" t="s">
        <v>11272</v>
      </c>
      <c r="C165">
        <v>1</v>
      </c>
    </row>
    <row r="166" spans="1:3" x14ac:dyDescent="0.3">
      <c r="A166" t="s">
        <v>5060</v>
      </c>
      <c r="B166" t="s">
        <v>9178</v>
      </c>
      <c r="C166">
        <v>1</v>
      </c>
    </row>
    <row r="167" spans="1:3" x14ac:dyDescent="0.3">
      <c r="A167" t="s">
        <v>7265</v>
      </c>
      <c r="B167" t="s">
        <v>9178</v>
      </c>
      <c r="C167">
        <v>1</v>
      </c>
    </row>
    <row r="168" spans="1:3" x14ac:dyDescent="0.3">
      <c r="A168" t="s">
        <v>913</v>
      </c>
      <c r="B168" t="s">
        <v>9178</v>
      </c>
      <c r="C168">
        <v>1</v>
      </c>
    </row>
    <row r="169" spans="1:3" x14ac:dyDescent="0.3">
      <c r="A169" t="s">
        <v>1560</v>
      </c>
      <c r="B169" t="s">
        <v>9178</v>
      </c>
      <c r="C169">
        <v>1</v>
      </c>
    </row>
    <row r="170" spans="1:3" x14ac:dyDescent="0.3">
      <c r="A170" t="s">
        <v>1654</v>
      </c>
      <c r="B170" t="s">
        <v>11285</v>
      </c>
      <c r="C170">
        <v>1</v>
      </c>
    </row>
    <row r="171" spans="1:3" x14ac:dyDescent="0.3">
      <c r="A171" t="s">
        <v>596</v>
      </c>
      <c r="B171" t="s">
        <v>9178</v>
      </c>
      <c r="C171">
        <v>1</v>
      </c>
    </row>
    <row r="172" spans="1:3" x14ac:dyDescent="0.3">
      <c r="A172" t="s">
        <v>11286</v>
      </c>
      <c r="B172" t="s">
        <v>11287</v>
      </c>
      <c r="C172">
        <v>1</v>
      </c>
    </row>
    <row r="173" spans="1:3" x14ac:dyDescent="0.3">
      <c r="A173" t="s">
        <v>4297</v>
      </c>
      <c r="B173" t="s">
        <v>9178</v>
      </c>
      <c r="C173">
        <v>1</v>
      </c>
    </row>
    <row r="174" spans="1:3" x14ac:dyDescent="0.3">
      <c r="A174" t="s">
        <v>641</v>
      </c>
      <c r="B174" t="s">
        <v>9178</v>
      </c>
      <c r="C174">
        <v>1</v>
      </c>
    </row>
    <row r="175" spans="1:3" x14ac:dyDescent="0.3">
      <c r="A175" t="s">
        <v>2365</v>
      </c>
      <c r="B175" t="s">
        <v>9178</v>
      </c>
      <c r="C175">
        <v>1</v>
      </c>
    </row>
    <row r="176" spans="1:3" x14ac:dyDescent="0.3">
      <c r="A176" t="s">
        <v>1593</v>
      </c>
      <c r="B176" t="s">
        <v>9178</v>
      </c>
      <c r="C176">
        <v>1</v>
      </c>
    </row>
    <row r="177" spans="1:3" x14ac:dyDescent="0.3">
      <c r="A177" t="s">
        <v>129</v>
      </c>
      <c r="B177" t="s">
        <v>9189</v>
      </c>
      <c r="C177">
        <f>1/2</f>
        <v>0.5</v>
      </c>
    </row>
    <row r="178" spans="1:3" x14ac:dyDescent="0.3">
      <c r="B178" t="s">
        <v>11290</v>
      </c>
      <c r="C178">
        <f>1/2</f>
        <v>0.5</v>
      </c>
    </row>
    <row r="179" spans="1:3" x14ac:dyDescent="0.3">
      <c r="A179" t="s">
        <v>11288</v>
      </c>
      <c r="B179" t="s">
        <v>11289</v>
      </c>
      <c r="C179">
        <v>1</v>
      </c>
    </row>
    <row r="180" spans="1:3" x14ac:dyDescent="0.3">
      <c r="A180" t="s">
        <v>880</v>
      </c>
      <c r="B180" t="s">
        <v>9175</v>
      </c>
      <c r="C180">
        <v>1</v>
      </c>
    </row>
    <row r="181" spans="1:3" x14ac:dyDescent="0.3">
      <c r="A181" t="s">
        <v>6025</v>
      </c>
      <c r="B181" t="s">
        <v>11290</v>
      </c>
      <c r="C181">
        <v>1</v>
      </c>
    </row>
    <row r="182" spans="1:3" x14ac:dyDescent="0.3">
      <c r="A182" t="s">
        <v>6152</v>
      </c>
      <c r="B182" t="s">
        <v>9178</v>
      </c>
      <c r="C182">
        <v>1</v>
      </c>
    </row>
    <row r="183" spans="1:3" x14ac:dyDescent="0.3">
      <c r="A183" t="s">
        <v>7020</v>
      </c>
      <c r="B183" t="s">
        <v>9178</v>
      </c>
      <c r="C183">
        <v>1</v>
      </c>
    </row>
    <row r="184" spans="1:3" x14ac:dyDescent="0.3">
      <c r="A184" t="s">
        <v>680</v>
      </c>
      <c r="B184" t="s">
        <v>11323</v>
      </c>
      <c r="C184">
        <v>1</v>
      </c>
    </row>
    <row r="185" spans="1:3" x14ac:dyDescent="0.3">
      <c r="A185" t="s">
        <v>2601</v>
      </c>
      <c r="B185" t="s">
        <v>9178</v>
      </c>
      <c r="C185">
        <v>1</v>
      </c>
    </row>
    <row r="186" spans="1:3" x14ac:dyDescent="0.3">
      <c r="A186" t="s">
        <v>503</v>
      </c>
      <c r="B186" t="s">
        <v>9178</v>
      </c>
      <c r="C186">
        <v>1</v>
      </c>
    </row>
    <row r="187" spans="1:3" x14ac:dyDescent="0.3">
      <c r="A187" t="s">
        <v>6052</v>
      </c>
      <c r="B187" t="s">
        <v>9178</v>
      </c>
      <c r="C187">
        <v>1</v>
      </c>
    </row>
    <row r="188" spans="1:3" x14ac:dyDescent="0.3">
      <c r="A188" t="s">
        <v>11291</v>
      </c>
      <c r="B188" t="s">
        <v>9178</v>
      </c>
      <c r="C188">
        <v>1</v>
      </c>
    </row>
    <row r="189" spans="1:3" x14ac:dyDescent="0.3">
      <c r="A189" t="s">
        <v>11292</v>
      </c>
      <c r="B189" t="s">
        <v>11269</v>
      </c>
      <c r="C189" s="16">
        <f>4/6</f>
        <v>0.66666666666666663</v>
      </c>
    </row>
    <row r="190" spans="1:3" x14ac:dyDescent="0.3">
      <c r="B190" t="s">
        <v>11290</v>
      </c>
      <c r="C190" s="16">
        <f>1/6</f>
        <v>0.16666666666666666</v>
      </c>
    </row>
    <row r="191" spans="1:3" x14ac:dyDescent="0.3">
      <c r="B191" t="s">
        <v>11273</v>
      </c>
      <c r="C191" s="16">
        <f>1/6</f>
        <v>0.16666666666666666</v>
      </c>
    </row>
    <row r="192" spans="1:3" x14ac:dyDescent="0.3">
      <c r="A192" t="s">
        <v>7088</v>
      </c>
      <c r="B192" t="s">
        <v>11293</v>
      </c>
      <c r="C192">
        <v>1</v>
      </c>
    </row>
    <row r="193" spans="1:3" x14ac:dyDescent="0.3">
      <c r="A193" t="s">
        <v>3189</v>
      </c>
      <c r="B193" t="s">
        <v>9178</v>
      </c>
      <c r="C193">
        <v>1</v>
      </c>
    </row>
    <row r="194" spans="1:3" x14ac:dyDescent="0.3">
      <c r="A194" t="s">
        <v>6008</v>
      </c>
      <c r="B194" t="s">
        <v>11290</v>
      </c>
      <c r="C194">
        <v>1</v>
      </c>
    </row>
    <row r="195" spans="1:3" x14ac:dyDescent="0.3">
      <c r="A195" t="s">
        <v>11294</v>
      </c>
      <c r="B195" t="s">
        <v>11236</v>
      </c>
      <c r="C195" s="16">
        <f>7/9</f>
        <v>0.77777777777777779</v>
      </c>
    </row>
    <row r="196" spans="1:3" x14ac:dyDescent="0.3">
      <c r="B196" t="s">
        <v>11245</v>
      </c>
      <c r="C196" s="16">
        <f>1/9</f>
        <v>0.1111111111111111</v>
      </c>
    </row>
    <row r="197" spans="1:3" x14ac:dyDescent="0.3">
      <c r="B197" t="s">
        <v>11269</v>
      </c>
      <c r="C197" s="16">
        <f>1/9</f>
        <v>0.1111111111111111</v>
      </c>
    </row>
    <row r="198" spans="1:3" x14ac:dyDescent="0.3">
      <c r="A198" t="s">
        <v>3173</v>
      </c>
      <c r="B198" t="s">
        <v>9178</v>
      </c>
      <c r="C198">
        <v>1</v>
      </c>
    </row>
    <row r="199" spans="1:3" x14ac:dyDescent="0.3">
      <c r="A199" t="s">
        <v>5616</v>
      </c>
      <c r="B199" t="s">
        <v>11295</v>
      </c>
      <c r="C199">
        <v>1</v>
      </c>
    </row>
    <row r="200" spans="1:3" x14ac:dyDescent="0.3">
      <c r="A200" t="s">
        <v>3977</v>
      </c>
      <c r="B200" t="s">
        <v>9178</v>
      </c>
      <c r="C200">
        <v>1</v>
      </c>
    </row>
    <row r="201" spans="1:3" x14ac:dyDescent="0.3">
      <c r="A201" t="s">
        <v>5512</v>
      </c>
      <c r="B201" t="s">
        <v>11239</v>
      </c>
      <c r="C201">
        <f>1/2</f>
        <v>0.5</v>
      </c>
    </row>
    <row r="202" spans="1:3" x14ac:dyDescent="0.3">
      <c r="B202" t="s">
        <v>11278</v>
      </c>
      <c r="C202">
        <f>1/2</f>
        <v>0.5</v>
      </c>
    </row>
    <row r="203" spans="1:3" x14ac:dyDescent="0.3">
      <c r="A203" t="s">
        <v>6577</v>
      </c>
      <c r="B203" t="s">
        <v>9178</v>
      </c>
      <c r="C203">
        <f>3/4</f>
        <v>0.75</v>
      </c>
    </row>
    <row r="204" spans="1:3" x14ac:dyDescent="0.3">
      <c r="B204" t="s">
        <v>11361</v>
      </c>
      <c r="C204">
        <f>1/4</f>
        <v>0.25</v>
      </c>
    </row>
    <row r="205" spans="1:3" x14ac:dyDescent="0.3">
      <c r="A205" t="s">
        <v>6361</v>
      </c>
      <c r="B205" t="s">
        <v>11245</v>
      </c>
      <c r="C205">
        <v>1</v>
      </c>
    </row>
    <row r="206" spans="1:3" x14ac:dyDescent="0.3">
      <c r="A206" t="s">
        <v>11296</v>
      </c>
      <c r="B206" t="s">
        <v>9178</v>
      </c>
      <c r="C206">
        <v>1</v>
      </c>
    </row>
    <row r="207" spans="1:3" x14ac:dyDescent="0.3">
      <c r="A207" t="s">
        <v>11297</v>
      </c>
      <c r="B207" t="s">
        <v>11298</v>
      </c>
      <c r="C207">
        <v>1</v>
      </c>
    </row>
    <row r="208" spans="1:3" x14ac:dyDescent="0.3">
      <c r="A208" t="s">
        <v>445</v>
      </c>
      <c r="B208" t="s">
        <v>9178</v>
      </c>
      <c r="C208" s="16">
        <f>5/6</f>
        <v>0.83333333333333337</v>
      </c>
    </row>
    <row r="209" spans="1:3" x14ac:dyDescent="0.3">
      <c r="B209" t="s">
        <v>11290</v>
      </c>
      <c r="C209" s="16">
        <f>1/6</f>
        <v>0.16666666666666666</v>
      </c>
    </row>
    <row r="210" spans="1:3" x14ac:dyDescent="0.3">
      <c r="A210" t="s">
        <v>869</v>
      </c>
      <c r="B210" t="s">
        <v>9178</v>
      </c>
      <c r="C210">
        <v>1</v>
      </c>
    </row>
    <row r="211" spans="1:3" x14ac:dyDescent="0.3">
      <c r="A211" t="s">
        <v>6802</v>
      </c>
      <c r="B211" t="s">
        <v>9175</v>
      </c>
      <c r="C211">
        <v>1</v>
      </c>
    </row>
    <row r="212" spans="1:3" x14ac:dyDescent="0.3">
      <c r="A212" t="s">
        <v>1549</v>
      </c>
      <c r="B212" t="s">
        <v>11238</v>
      </c>
      <c r="C212">
        <v>1</v>
      </c>
    </row>
    <row r="213" spans="1:3" x14ac:dyDescent="0.3">
      <c r="A213" t="s">
        <v>6713</v>
      </c>
      <c r="B213" t="s">
        <v>11362</v>
      </c>
      <c r="C213">
        <f>3/5</f>
        <v>0.6</v>
      </c>
    </row>
    <row r="214" spans="1:3" x14ac:dyDescent="0.3">
      <c r="B214" t="s">
        <v>11344</v>
      </c>
      <c r="C214">
        <f>1/5</f>
        <v>0.2</v>
      </c>
    </row>
    <row r="215" spans="1:3" x14ac:dyDescent="0.3">
      <c r="B215" t="s">
        <v>11273</v>
      </c>
      <c r="C215">
        <f>1/5</f>
        <v>0.2</v>
      </c>
    </row>
    <row r="216" spans="1:3" x14ac:dyDescent="0.3">
      <c r="A216" t="s">
        <v>1763</v>
      </c>
      <c r="B216" t="s">
        <v>9178</v>
      </c>
      <c r="C216">
        <v>1</v>
      </c>
    </row>
    <row r="217" spans="1:3" x14ac:dyDescent="0.3">
      <c r="A217" t="s">
        <v>8604</v>
      </c>
      <c r="B217" t="s">
        <v>11299</v>
      </c>
      <c r="C217">
        <v>1</v>
      </c>
    </row>
    <row r="218" spans="1:3" x14ac:dyDescent="0.3">
      <c r="A218" t="s">
        <v>924</v>
      </c>
      <c r="B218" t="s">
        <v>9178</v>
      </c>
      <c r="C218">
        <v>1</v>
      </c>
    </row>
    <row r="219" spans="1:3" x14ac:dyDescent="0.3">
      <c r="A219" t="s">
        <v>2564</v>
      </c>
      <c r="B219" t="s">
        <v>11269</v>
      </c>
      <c r="C219">
        <v>1</v>
      </c>
    </row>
    <row r="220" spans="1:3" x14ac:dyDescent="0.3">
      <c r="A220" t="s">
        <v>6745</v>
      </c>
      <c r="B220" t="s">
        <v>9178</v>
      </c>
      <c r="C220">
        <v>1</v>
      </c>
    </row>
    <row r="221" spans="1:3" x14ac:dyDescent="0.3">
      <c r="A221" t="s">
        <v>6549</v>
      </c>
      <c r="B221" t="s">
        <v>9178</v>
      </c>
      <c r="C221">
        <v>1</v>
      </c>
    </row>
    <row r="222" spans="1:3" x14ac:dyDescent="0.3">
      <c r="A222" t="s">
        <v>11300</v>
      </c>
      <c r="B222" t="s">
        <v>11247</v>
      </c>
      <c r="C222">
        <v>1</v>
      </c>
    </row>
    <row r="223" spans="1:3" x14ac:dyDescent="0.3">
      <c r="A223" t="s">
        <v>10180</v>
      </c>
      <c r="B223" t="s">
        <v>11247</v>
      </c>
      <c r="C223">
        <v>1</v>
      </c>
    </row>
    <row r="224" spans="1:3" x14ac:dyDescent="0.3">
      <c r="A224" t="s">
        <v>11301</v>
      </c>
      <c r="B224" t="s">
        <v>11245</v>
      </c>
      <c r="C224">
        <f>4/5</f>
        <v>0.8</v>
      </c>
    </row>
    <row r="225" spans="1:3" x14ac:dyDescent="0.3">
      <c r="B225" t="s">
        <v>11236</v>
      </c>
      <c r="C225">
        <f>1/5</f>
        <v>0.2</v>
      </c>
    </row>
    <row r="226" spans="1:3" x14ac:dyDescent="0.3">
      <c r="A226" t="s">
        <v>2776</v>
      </c>
      <c r="B226" t="s">
        <v>11245</v>
      </c>
      <c r="C226">
        <v>1</v>
      </c>
    </row>
    <row r="227" spans="1:3" x14ac:dyDescent="0.3">
      <c r="A227" t="s">
        <v>11302</v>
      </c>
      <c r="B227" t="s">
        <v>9178</v>
      </c>
      <c r="C227">
        <v>1</v>
      </c>
    </row>
    <row r="228" spans="1:3" x14ac:dyDescent="0.3">
      <c r="A228" t="s">
        <v>11303</v>
      </c>
      <c r="B228" t="s">
        <v>11304</v>
      </c>
      <c r="C228">
        <v>1</v>
      </c>
    </row>
    <row r="229" spans="1:3" x14ac:dyDescent="0.3">
      <c r="A229" t="s">
        <v>3839</v>
      </c>
      <c r="B229" t="s">
        <v>9178</v>
      </c>
      <c r="C229">
        <f>3/4</f>
        <v>0.75</v>
      </c>
    </row>
    <row r="230" spans="1:3" x14ac:dyDescent="0.3">
      <c r="B230" t="s">
        <v>11363</v>
      </c>
      <c r="C230" s="16">
        <f>1/4</f>
        <v>0.25</v>
      </c>
    </row>
    <row r="231" spans="1:3" x14ac:dyDescent="0.3">
      <c r="A231" t="s">
        <v>11305</v>
      </c>
      <c r="B231" t="s">
        <v>9178</v>
      </c>
      <c r="C231">
        <f>3/5</f>
        <v>0.6</v>
      </c>
    </row>
    <row r="232" spans="1:3" x14ac:dyDescent="0.3">
      <c r="B232" t="s">
        <v>11318</v>
      </c>
      <c r="C232">
        <f>2/5</f>
        <v>0.4</v>
      </c>
    </row>
    <row r="233" spans="1:3" x14ac:dyDescent="0.3">
      <c r="A233" t="s">
        <v>11306</v>
      </c>
      <c r="B233" t="s">
        <v>11307</v>
      </c>
      <c r="C233">
        <v>1</v>
      </c>
    </row>
    <row r="234" spans="1:3" x14ac:dyDescent="0.3">
      <c r="A234" t="s">
        <v>979</v>
      </c>
      <c r="B234" t="s">
        <v>11364</v>
      </c>
      <c r="C234">
        <f>3/4</f>
        <v>0.75</v>
      </c>
    </row>
    <row r="235" spans="1:3" x14ac:dyDescent="0.3">
      <c r="B235" t="s">
        <v>11239</v>
      </c>
      <c r="C235">
        <f>1/4</f>
        <v>0.25</v>
      </c>
    </row>
    <row r="236" spans="1:3" x14ac:dyDescent="0.3">
      <c r="A236" t="s">
        <v>669</v>
      </c>
      <c r="B236" t="s">
        <v>9178</v>
      </c>
      <c r="C236">
        <v>1</v>
      </c>
    </row>
    <row r="237" spans="1:3" x14ac:dyDescent="0.3">
      <c r="A237" t="s">
        <v>6568</v>
      </c>
      <c r="B237" t="s">
        <v>11277</v>
      </c>
      <c r="C237">
        <v>1</v>
      </c>
    </row>
    <row r="238" spans="1:3" x14ac:dyDescent="0.3">
      <c r="A238" t="s">
        <v>3858</v>
      </c>
      <c r="B238" t="s">
        <v>11304</v>
      </c>
      <c r="C238">
        <v>1</v>
      </c>
    </row>
    <row r="239" spans="1:3" x14ac:dyDescent="0.3">
      <c r="A239" t="s">
        <v>277</v>
      </c>
      <c r="B239" t="s">
        <v>11236</v>
      </c>
      <c r="C239">
        <v>1</v>
      </c>
    </row>
    <row r="240" spans="1:3" x14ac:dyDescent="0.3">
      <c r="A240" t="s">
        <v>1914</v>
      </c>
      <c r="B240" t="s">
        <v>9178</v>
      </c>
      <c r="C240">
        <v>1</v>
      </c>
    </row>
    <row r="241" spans="1:3" x14ac:dyDescent="0.3">
      <c r="A241" t="s">
        <v>10265</v>
      </c>
      <c r="B241" t="s">
        <v>11247</v>
      </c>
      <c r="C241" s="16">
        <f>5/6</f>
        <v>0.83333333333333337</v>
      </c>
    </row>
    <row r="242" spans="1:3" x14ac:dyDescent="0.3">
      <c r="B242" t="s">
        <v>11290</v>
      </c>
      <c r="C242" s="16">
        <f>1/6</f>
        <v>0.16666666666666666</v>
      </c>
    </row>
    <row r="243" spans="1:3" x14ac:dyDescent="0.3">
      <c r="A243" t="s">
        <v>10273</v>
      </c>
      <c r="B243" t="s">
        <v>9178</v>
      </c>
      <c r="C243">
        <v>1</v>
      </c>
    </row>
    <row r="244" spans="1:3" x14ac:dyDescent="0.3">
      <c r="A244" t="s">
        <v>4664</v>
      </c>
      <c r="B244" t="s">
        <v>11273</v>
      </c>
      <c r="C244" s="16">
        <f>2/3</f>
        <v>0.66666666666666663</v>
      </c>
    </row>
    <row r="245" spans="1:3" x14ac:dyDescent="0.3">
      <c r="B245" t="s">
        <v>11285</v>
      </c>
      <c r="C245" s="16">
        <f>1/3</f>
        <v>0.33333333333333331</v>
      </c>
    </row>
    <row r="246" spans="1:3" x14ac:dyDescent="0.3">
      <c r="A246" t="s">
        <v>4116</v>
      </c>
      <c r="B246" t="s">
        <v>9178</v>
      </c>
      <c r="C246">
        <v>1</v>
      </c>
    </row>
    <row r="247" spans="1:3" x14ac:dyDescent="0.3">
      <c r="A247" t="s">
        <v>3733</v>
      </c>
      <c r="B247" t="s">
        <v>11358</v>
      </c>
      <c r="C247">
        <v>1</v>
      </c>
    </row>
    <row r="248" spans="1:3" x14ac:dyDescent="0.3">
      <c r="A248" t="s">
        <v>1643</v>
      </c>
      <c r="B248" t="s">
        <v>9175</v>
      </c>
      <c r="C248">
        <f>3/5</f>
        <v>0.6</v>
      </c>
    </row>
    <row r="249" spans="1:3" x14ac:dyDescent="0.3">
      <c r="B249" t="s">
        <v>11245</v>
      </c>
      <c r="C249">
        <f>2/5</f>
        <v>0.4</v>
      </c>
    </row>
    <row r="250" spans="1:3" x14ac:dyDescent="0.3">
      <c r="A250" t="s">
        <v>1080</v>
      </c>
      <c r="B250" t="s">
        <v>9178</v>
      </c>
      <c r="C250">
        <v>1</v>
      </c>
    </row>
    <row r="251" spans="1:3" x14ac:dyDescent="0.3">
      <c r="A251" t="s">
        <v>1069</v>
      </c>
      <c r="B251" t="s">
        <v>9178</v>
      </c>
      <c r="C251">
        <v>1</v>
      </c>
    </row>
    <row r="252" spans="1:3" x14ac:dyDescent="0.3">
      <c r="A252" t="s">
        <v>3742</v>
      </c>
      <c r="B252" t="s">
        <v>11308</v>
      </c>
      <c r="C252">
        <v>1</v>
      </c>
    </row>
    <row r="253" spans="1:3" x14ac:dyDescent="0.3">
      <c r="A253" t="s">
        <v>6082</v>
      </c>
      <c r="B253" t="s">
        <v>11318</v>
      </c>
      <c r="C253">
        <v>1</v>
      </c>
    </row>
    <row r="254" spans="1:3" x14ac:dyDescent="0.3">
      <c r="A254" t="s">
        <v>2204</v>
      </c>
      <c r="B254" t="s">
        <v>9178</v>
      </c>
      <c r="C254">
        <v>1</v>
      </c>
    </row>
    <row r="255" spans="1:3" x14ac:dyDescent="0.3">
      <c r="A255" t="s">
        <v>4908</v>
      </c>
      <c r="B255" t="s">
        <v>9175</v>
      </c>
      <c r="C255">
        <v>1</v>
      </c>
    </row>
    <row r="256" spans="1:3" x14ac:dyDescent="0.3">
      <c r="A256" t="s">
        <v>11309</v>
      </c>
      <c r="B256" t="s">
        <v>9178</v>
      </c>
      <c r="C256">
        <v>1</v>
      </c>
    </row>
    <row r="257" spans="1:3" x14ac:dyDescent="0.3">
      <c r="A257" t="s">
        <v>6603</v>
      </c>
      <c r="B257" t="s">
        <v>11359</v>
      </c>
      <c r="C257">
        <v>1</v>
      </c>
    </row>
    <row r="258" spans="1:3" x14ac:dyDescent="0.3">
      <c r="A258" t="s">
        <v>2172</v>
      </c>
      <c r="B258" t="s">
        <v>11270</v>
      </c>
      <c r="C258">
        <f>3/4</f>
        <v>0.75</v>
      </c>
    </row>
    <row r="259" spans="1:3" x14ac:dyDescent="0.3">
      <c r="B259" t="s">
        <v>11308</v>
      </c>
      <c r="C259">
        <f>1/4</f>
        <v>0.25</v>
      </c>
    </row>
    <row r="260" spans="1:3" x14ac:dyDescent="0.3">
      <c r="A260" t="s">
        <v>4696</v>
      </c>
      <c r="B260" t="s">
        <v>11237</v>
      </c>
      <c r="C260">
        <v>1</v>
      </c>
    </row>
    <row r="261" spans="1:3" x14ac:dyDescent="0.3">
      <c r="A261" t="s">
        <v>11310</v>
      </c>
      <c r="B261" t="s">
        <v>11245</v>
      </c>
      <c r="C261">
        <f>4/5</f>
        <v>0.8</v>
      </c>
    </row>
    <row r="262" spans="1:3" x14ac:dyDescent="0.3">
      <c r="B262" t="s">
        <v>11269</v>
      </c>
      <c r="C262">
        <f>1/5</f>
        <v>0.2</v>
      </c>
    </row>
    <row r="263" spans="1:3" x14ac:dyDescent="0.3">
      <c r="A263" t="s">
        <v>4368</v>
      </c>
      <c r="B263" t="s">
        <v>9178</v>
      </c>
      <c r="C263">
        <v>1</v>
      </c>
    </row>
    <row r="264" spans="1:3" x14ac:dyDescent="0.3">
      <c r="A264" t="s">
        <v>2153</v>
      </c>
      <c r="B264" t="s">
        <v>9178</v>
      </c>
      <c r="C264">
        <v>1</v>
      </c>
    </row>
    <row r="265" spans="1:3" x14ac:dyDescent="0.3">
      <c r="A265" t="s">
        <v>4687</v>
      </c>
      <c r="B265" t="s">
        <v>9178</v>
      </c>
      <c r="C265">
        <v>1</v>
      </c>
    </row>
    <row r="266" spans="1:3" x14ac:dyDescent="0.3">
      <c r="A266" t="s">
        <v>6287</v>
      </c>
      <c r="B266" t="s">
        <v>11290</v>
      </c>
      <c r="C266">
        <v>1</v>
      </c>
    </row>
    <row r="267" spans="1:3" x14ac:dyDescent="0.3">
      <c r="A267" t="s">
        <v>4960</v>
      </c>
      <c r="B267" t="s">
        <v>9178</v>
      </c>
      <c r="C267">
        <v>1</v>
      </c>
    </row>
    <row r="268" spans="1:3" x14ac:dyDescent="0.3">
      <c r="A268" t="s">
        <v>11311</v>
      </c>
      <c r="B268" t="s">
        <v>11269</v>
      </c>
      <c r="C268">
        <f>3/4</f>
        <v>0.75</v>
      </c>
    </row>
    <row r="269" spans="1:3" x14ac:dyDescent="0.3">
      <c r="B269" t="s">
        <v>11273</v>
      </c>
      <c r="C269">
        <f>1/4</f>
        <v>0.25</v>
      </c>
    </row>
    <row r="270" spans="1:3" x14ac:dyDescent="0.3">
      <c r="A270" t="s">
        <v>4493</v>
      </c>
      <c r="B270" t="s">
        <v>11273</v>
      </c>
      <c r="C270">
        <v>1</v>
      </c>
    </row>
    <row r="271" spans="1:3" x14ac:dyDescent="0.3">
      <c r="A271" t="s">
        <v>11312</v>
      </c>
      <c r="B271" t="s">
        <v>9175</v>
      </c>
      <c r="C271">
        <f>2/4</f>
        <v>0.5</v>
      </c>
    </row>
    <row r="272" spans="1:3" x14ac:dyDescent="0.3">
      <c r="B272" t="s">
        <v>9178</v>
      </c>
      <c r="C272">
        <f>2/4</f>
        <v>0.5</v>
      </c>
    </row>
    <row r="273" spans="1:3" x14ac:dyDescent="0.3">
      <c r="A273" t="s">
        <v>892</v>
      </c>
      <c r="B273" t="s">
        <v>9178</v>
      </c>
      <c r="C273">
        <v>1</v>
      </c>
    </row>
    <row r="274" spans="1:3" x14ac:dyDescent="0.3">
      <c r="A274" t="s">
        <v>11313</v>
      </c>
      <c r="B274" t="s">
        <v>11323</v>
      </c>
      <c r="C274">
        <v>1</v>
      </c>
    </row>
    <row r="275" spans="1:3" x14ac:dyDescent="0.3">
      <c r="A275" t="s">
        <v>11314</v>
      </c>
      <c r="B275" t="s">
        <v>9178</v>
      </c>
      <c r="C275">
        <v>1</v>
      </c>
    </row>
    <row r="276" spans="1:3" x14ac:dyDescent="0.3">
      <c r="A276" t="s">
        <v>11315</v>
      </c>
      <c r="B276" t="s">
        <v>9178</v>
      </c>
      <c r="C276">
        <v>1</v>
      </c>
    </row>
    <row r="277" spans="1:3" x14ac:dyDescent="0.3">
      <c r="A277" t="s">
        <v>2305</v>
      </c>
      <c r="B277" t="s">
        <v>9178</v>
      </c>
      <c r="C277">
        <v>1</v>
      </c>
    </row>
    <row r="278" spans="1:3" x14ac:dyDescent="0.3">
      <c r="A278" t="s">
        <v>990</v>
      </c>
      <c r="B278" t="s">
        <v>11299</v>
      </c>
      <c r="C278">
        <v>1</v>
      </c>
    </row>
    <row r="279" spans="1:3" x14ac:dyDescent="0.3">
      <c r="A279" t="s">
        <v>11316</v>
      </c>
      <c r="B279" t="s">
        <v>9178</v>
      </c>
      <c r="C279">
        <v>1</v>
      </c>
    </row>
    <row r="280" spans="1:3" x14ac:dyDescent="0.3">
      <c r="A280" t="s">
        <v>1824</v>
      </c>
      <c r="B280" t="s">
        <v>11318</v>
      </c>
      <c r="C280">
        <f>3/6</f>
        <v>0.5</v>
      </c>
    </row>
    <row r="281" spans="1:3" x14ac:dyDescent="0.3">
      <c r="B281" t="s">
        <v>11308</v>
      </c>
      <c r="C281" s="16">
        <f>2/6</f>
        <v>0.33333333333333331</v>
      </c>
    </row>
    <row r="282" spans="1:3" x14ac:dyDescent="0.3">
      <c r="B282" t="s">
        <v>11356</v>
      </c>
      <c r="C282" s="16">
        <f>0.5/6</f>
        <v>8.3333333333333329E-2</v>
      </c>
    </row>
    <row r="283" spans="1:3" x14ac:dyDescent="0.3">
      <c r="B283" t="s">
        <v>11361</v>
      </c>
      <c r="C283" s="16">
        <f>0.5/6</f>
        <v>8.3333333333333329E-2</v>
      </c>
    </row>
    <row r="284" spans="1:3" x14ac:dyDescent="0.3">
      <c r="A284" t="s">
        <v>11317</v>
      </c>
      <c r="B284" t="s">
        <v>11318</v>
      </c>
      <c r="C284">
        <v>1</v>
      </c>
    </row>
    <row r="285" spans="1:3" x14ac:dyDescent="0.3">
      <c r="A285" t="s">
        <v>6559</v>
      </c>
      <c r="B285" t="s">
        <v>11318</v>
      </c>
      <c r="C285">
        <v>1</v>
      </c>
    </row>
    <row r="286" spans="1:3" x14ac:dyDescent="0.3">
      <c r="A286" t="s">
        <v>4198</v>
      </c>
      <c r="B286" t="s">
        <v>11277</v>
      </c>
      <c r="C286">
        <v>1</v>
      </c>
    </row>
    <row r="287" spans="1:3" x14ac:dyDescent="0.3">
      <c r="A287" t="s">
        <v>5809</v>
      </c>
      <c r="B287" t="s">
        <v>9178</v>
      </c>
      <c r="C287">
        <v>1</v>
      </c>
    </row>
    <row r="288" spans="1:3" x14ac:dyDescent="0.3">
      <c r="A288" t="s">
        <v>630</v>
      </c>
      <c r="B288" t="s">
        <v>11365</v>
      </c>
      <c r="C288">
        <f>3/5</f>
        <v>0.6</v>
      </c>
    </row>
    <row r="289" spans="1:3" x14ac:dyDescent="0.3">
      <c r="B289" t="s">
        <v>11366</v>
      </c>
      <c r="C289">
        <f>2/5</f>
        <v>0.4</v>
      </c>
    </row>
    <row r="290" spans="1:3" x14ac:dyDescent="0.3">
      <c r="A290" t="s">
        <v>4751</v>
      </c>
      <c r="B290" t="s">
        <v>11273</v>
      </c>
      <c r="C290">
        <v>1</v>
      </c>
    </row>
    <row r="291" spans="1:3" x14ac:dyDescent="0.3">
      <c r="A291" t="s">
        <v>11319</v>
      </c>
      <c r="B291" t="s">
        <v>9178</v>
      </c>
      <c r="C291">
        <v>1</v>
      </c>
    </row>
    <row r="292" spans="1:3" x14ac:dyDescent="0.3">
      <c r="A292" t="s">
        <v>11320</v>
      </c>
      <c r="B292" t="s">
        <v>9175</v>
      </c>
      <c r="C292">
        <v>1</v>
      </c>
    </row>
    <row r="293" spans="1:3" x14ac:dyDescent="0.3">
      <c r="A293" t="s">
        <v>10543</v>
      </c>
      <c r="B293" t="s">
        <v>9178</v>
      </c>
      <c r="C293">
        <v>1</v>
      </c>
    </row>
    <row r="294" spans="1:3" x14ac:dyDescent="0.3">
      <c r="A294" t="s">
        <v>2861</v>
      </c>
      <c r="B294" t="s">
        <v>9175</v>
      </c>
      <c r="C294">
        <v>1</v>
      </c>
    </row>
    <row r="295" spans="1:3" x14ac:dyDescent="0.3">
      <c r="A295" t="s">
        <v>11321</v>
      </c>
      <c r="B295" t="s">
        <v>11318</v>
      </c>
      <c r="C295">
        <v>1</v>
      </c>
    </row>
    <row r="296" spans="1:3" x14ac:dyDescent="0.3">
      <c r="A296" t="s">
        <v>5600</v>
      </c>
      <c r="B296" t="s">
        <v>11252</v>
      </c>
      <c r="C296">
        <v>1</v>
      </c>
    </row>
    <row r="297" spans="1:3" x14ac:dyDescent="0.3">
      <c r="A297" t="s">
        <v>857</v>
      </c>
      <c r="B297" t="s">
        <v>11367</v>
      </c>
      <c r="C297">
        <v>1</v>
      </c>
    </row>
    <row r="298" spans="1:3" x14ac:dyDescent="0.3">
      <c r="A298" t="s">
        <v>2013</v>
      </c>
      <c r="B298" t="s">
        <v>9178</v>
      </c>
      <c r="C298">
        <v>1</v>
      </c>
    </row>
    <row r="299" spans="1:3" x14ac:dyDescent="0.3">
      <c r="A299" t="s">
        <v>5244</v>
      </c>
      <c r="B299" t="s">
        <v>11299</v>
      </c>
      <c r="C299">
        <v>1</v>
      </c>
    </row>
    <row r="300" spans="1:3" x14ac:dyDescent="0.3">
      <c r="A300" t="s">
        <v>6238</v>
      </c>
      <c r="B300" t="s">
        <v>11322</v>
      </c>
      <c r="C300">
        <v>1</v>
      </c>
    </row>
    <row r="301" spans="1:3" x14ac:dyDescent="0.3">
      <c r="A301" t="s">
        <v>6406</v>
      </c>
      <c r="B301" t="s">
        <v>11323</v>
      </c>
      <c r="C301">
        <v>1</v>
      </c>
    </row>
    <row r="302" spans="1:3" x14ac:dyDescent="0.3">
      <c r="A302" t="s">
        <v>574</v>
      </c>
      <c r="B302" t="s">
        <v>9178</v>
      </c>
      <c r="C302">
        <v>1</v>
      </c>
    </row>
    <row r="303" spans="1:3" x14ac:dyDescent="0.3">
      <c r="A303" t="s">
        <v>2935</v>
      </c>
      <c r="B303" t="s">
        <v>9175</v>
      </c>
      <c r="C303">
        <v>1</v>
      </c>
    </row>
    <row r="304" spans="1:3" x14ac:dyDescent="0.3">
      <c r="A304" t="s">
        <v>4318</v>
      </c>
      <c r="B304" t="s">
        <v>9178</v>
      </c>
      <c r="C304">
        <v>1</v>
      </c>
    </row>
    <row r="305" spans="1:3" x14ac:dyDescent="0.3">
      <c r="A305" t="s">
        <v>6490</v>
      </c>
      <c r="B305" t="s">
        <v>11361</v>
      </c>
      <c r="C305" s="16">
        <f>2/3</f>
        <v>0.66666666666666663</v>
      </c>
    </row>
    <row r="306" spans="1:3" x14ac:dyDescent="0.3">
      <c r="B306" t="s">
        <v>11277</v>
      </c>
      <c r="C306" s="16">
        <f>1/3</f>
        <v>0.33333333333333331</v>
      </c>
    </row>
    <row r="307" spans="1:3" x14ac:dyDescent="0.3">
      <c r="A307" t="s">
        <v>4503</v>
      </c>
      <c r="B307" t="s">
        <v>9178</v>
      </c>
      <c r="C307">
        <v>1</v>
      </c>
    </row>
    <row r="308" spans="1:3" x14ac:dyDescent="0.3">
      <c r="A308" t="s">
        <v>6304</v>
      </c>
      <c r="B308" t="s">
        <v>11308</v>
      </c>
      <c r="C308" s="16">
        <f>4/6</f>
        <v>0.66666666666666663</v>
      </c>
    </row>
    <row r="309" spans="1:3" x14ac:dyDescent="0.3">
      <c r="B309" t="s">
        <v>11236</v>
      </c>
      <c r="C309" s="16">
        <f>1/6</f>
        <v>0.16666666666666666</v>
      </c>
    </row>
    <row r="310" spans="1:3" x14ac:dyDescent="0.3">
      <c r="B310" t="s">
        <v>11239</v>
      </c>
      <c r="C310" s="16">
        <f>0.33/6</f>
        <v>5.5E-2</v>
      </c>
    </row>
    <row r="311" spans="1:3" x14ac:dyDescent="0.3">
      <c r="B311" t="s">
        <v>11272</v>
      </c>
      <c r="C311" s="16">
        <f>C310</f>
        <v>5.5E-2</v>
      </c>
    </row>
    <row r="312" spans="1:3" x14ac:dyDescent="0.3">
      <c r="B312" t="s">
        <v>11368</v>
      </c>
      <c r="C312" s="16">
        <f>C311</f>
        <v>5.5E-2</v>
      </c>
    </row>
    <row r="313" spans="1:3" x14ac:dyDescent="0.3">
      <c r="A313" t="s">
        <v>6034</v>
      </c>
      <c r="B313" t="s">
        <v>9178</v>
      </c>
      <c r="C313">
        <v>1</v>
      </c>
    </row>
    <row r="314" spans="1:3" x14ac:dyDescent="0.3">
      <c r="A314" t="s">
        <v>4457</v>
      </c>
      <c r="B314" t="s">
        <v>11318</v>
      </c>
      <c r="C314">
        <v>1</v>
      </c>
    </row>
    <row r="315" spans="1:3" x14ac:dyDescent="0.3">
      <c r="A315" t="s">
        <v>6875</v>
      </c>
      <c r="B315" t="s">
        <v>11237</v>
      </c>
      <c r="C315">
        <v>1</v>
      </c>
    </row>
    <row r="316" spans="1:3" x14ac:dyDescent="0.3">
      <c r="A316" t="s">
        <v>10678</v>
      </c>
      <c r="B316" t="s">
        <v>9175</v>
      </c>
      <c r="C316">
        <v>1</v>
      </c>
    </row>
    <row r="317" spans="1:3" x14ac:dyDescent="0.3">
      <c r="A317" t="s">
        <v>7249</v>
      </c>
      <c r="B317" t="s">
        <v>11298</v>
      </c>
      <c r="C317">
        <v>1</v>
      </c>
    </row>
    <row r="318" spans="1:3" x14ac:dyDescent="0.3">
      <c r="A318" t="s">
        <v>432</v>
      </c>
      <c r="B318" t="s">
        <v>11271</v>
      </c>
      <c r="C318">
        <f>2/3</f>
        <v>0.66666666666666663</v>
      </c>
    </row>
    <row r="319" spans="1:3" x14ac:dyDescent="0.3">
      <c r="B319" t="s">
        <v>11361</v>
      </c>
      <c r="C319">
        <f>1/3</f>
        <v>0.33333333333333331</v>
      </c>
    </row>
    <row r="320" spans="1:3" x14ac:dyDescent="0.3">
      <c r="A320" t="s">
        <v>11324</v>
      </c>
      <c r="B320" t="s">
        <v>9178</v>
      </c>
      <c r="C320">
        <v>1</v>
      </c>
    </row>
    <row r="321" spans="1:3" x14ac:dyDescent="0.3">
      <c r="A321" t="s">
        <v>1416</v>
      </c>
      <c r="B321" t="s">
        <v>9175</v>
      </c>
      <c r="C321">
        <v>1</v>
      </c>
    </row>
    <row r="322" spans="1:3" x14ac:dyDescent="0.3">
      <c r="A322" t="s">
        <v>11325</v>
      </c>
      <c r="B322" t="s">
        <v>11236</v>
      </c>
      <c r="C322">
        <v>1</v>
      </c>
    </row>
    <row r="323" spans="1:3" x14ac:dyDescent="0.3">
      <c r="A323" t="s">
        <v>11326</v>
      </c>
      <c r="B323" t="s">
        <v>9178</v>
      </c>
      <c r="C323">
        <v>1</v>
      </c>
    </row>
    <row r="324" spans="1:3" x14ac:dyDescent="0.3">
      <c r="A324" t="s">
        <v>11327</v>
      </c>
      <c r="B324" t="s">
        <v>9178</v>
      </c>
      <c r="C324">
        <v>1</v>
      </c>
    </row>
    <row r="325" spans="1:3" x14ac:dyDescent="0.3">
      <c r="A325" t="s">
        <v>11328</v>
      </c>
      <c r="B325" t="s">
        <v>9178</v>
      </c>
      <c r="C325">
        <v>1</v>
      </c>
    </row>
    <row r="326" spans="1:3" x14ac:dyDescent="0.3">
      <c r="A326" t="s">
        <v>11329</v>
      </c>
      <c r="B326" t="s">
        <v>9178</v>
      </c>
      <c r="C326">
        <v>1</v>
      </c>
    </row>
    <row r="327" spans="1:3" x14ac:dyDescent="0.3">
      <c r="A327" t="s">
        <v>11330</v>
      </c>
      <c r="B327" t="s">
        <v>9175</v>
      </c>
      <c r="C327" s="16">
        <f>6/7</f>
        <v>0.8571428571428571</v>
      </c>
    </row>
    <row r="328" spans="1:3" x14ac:dyDescent="0.3">
      <c r="B328" t="s">
        <v>11236</v>
      </c>
      <c r="C328" s="16">
        <f>1/7</f>
        <v>0.14285714285714285</v>
      </c>
    </row>
    <row r="329" spans="1:3" x14ac:dyDescent="0.3">
      <c r="A329" t="s">
        <v>11331</v>
      </c>
      <c r="B329" t="s">
        <v>9189</v>
      </c>
      <c r="C329" s="16">
        <f>1/3</f>
        <v>0.33333333333333331</v>
      </c>
    </row>
    <row r="330" spans="1:3" x14ac:dyDescent="0.3">
      <c r="B330" t="s">
        <v>11236</v>
      </c>
      <c r="C330" s="16">
        <f>1/3</f>
        <v>0.33333333333333331</v>
      </c>
    </row>
    <row r="331" spans="1:3" x14ac:dyDescent="0.3">
      <c r="B331" t="s">
        <v>11290</v>
      </c>
      <c r="C331" s="16">
        <f>1/3</f>
        <v>0.33333333333333331</v>
      </c>
    </row>
    <row r="332" spans="1:3" x14ac:dyDescent="0.3">
      <c r="A332" t="s">
        <v>11332</v>
      </c>
      <c r="B332" t="s">
        <v>11235</v>
      </c>
      <c r="C332">
        <v>1</v>
      </c>
    </row>
    <row r="333" spans="1:3" x14ac:dyDescent="0.3">
      <c r="A333" t="s">
        <v>11333</v>
      </c>
      <c r="B333" t="s">
        <v>11273</v>
      </c>
      <c r="C333">
        <v>1</v>
      </c>
    </row>
    <row r="334" spans="1:3" x14ac:dyDescent="0.3">
      <c r="A334" t="s">
        <v>11334</v>
      </c>
      <c r="B334" t="s">
        <v>9178</v>
      </c>
      <c r="C334">
        <v>1</v>
      </c>
    </row>
    <row r="335" spans="1:3" x14ac:dyDescent="0.3">
      <c r="A335" t="s">
        <v>1891</v>
      </c>
      <c r="B335" t="s">
        <v>11234</v>
      </c>
      <c r="C335">
        <v>1</v>
      </c>
    </row>
    <row r="336" spans="1:3" x14ac:dyDescent="0.3">
      <c r="A336" t="s">
        <v>8605</v>
      </c>
      <c r="B336" t="s">
        <v>11318</v>
      </c>
      <c r="C336">
        <v>1</v>
      </c>
    </row>
    <row r="337" spans="1:3" x14ac:dyDescent="0.3">
      <c r="A337" t="s">
        <v>4375</v>
      </c>
      <c r="B337" t="s">
        <v>11272</v>
      </c>
      <c r="C337">
        <v>1</v>
      </c>
    </row>
    <row r="338" spans="1:3" x14ac:dyDescent="0.3">
      <c r="A338" t="s">
        <v>5403</v>
      </c>
      <c r="B338" t="s">
        <v>9178</v>
      </c>
      <c r="C338">
        <v>1</v>
      </c>
    </row>
    <row r="339" spans="1:3" x14ac:dyDescent="0.3">
      <c r="A339" t="s">
        <v>6332</v>
      </c>
      <c r="B339" t="s">
        <v>9178</v>
      </c>
      <c r="C339">
        <v>1</v>
      </c>
    </row>
    <row r="340" spans="1:3" x14ac:dyDescent="0.3">
      <c r="A340" t="s">
        <v>11335</v>
      </c>
      <c r="B340" t="s">
        <v>9178</v>
      </c>
      <c r="C340">
        <v>1</v>
      </c>
    </row>
    <row r="341" spans="1:3" x14ac:dyDescent="0.3">
      <c r="A341" t="s">
        <v>1146</v>
      </c>
      <c r="B341" t="s">
        <v>9178</v>
      </c>
      <c r="C341">
        <v>1</v>
      </c>
    </row>
    <row r="342" spans="1:3" x14ac:dyDescent="0.3">
      <c r="A342" t="s">
        <v>4214</v>
      </c>
      <c r="B342" t="s">
        <v>9178</v>
      </c>
      <c r="C342">
        <v>1</v>
      </c>
    </row>
    <row r="343" spans="1:3" x14ac:dyDescent="0.3">
      <c r="A343" t="s">
        <v>1291</v>
      </c>
      <c r="B343" t="s">
        <v>9175</v>
      </c>
      <c r="C343">
        <v>1</v>
      </c>
    </row>
    <row r="344" spans="1:3" x14ac:dyDescent="0.3">
      <c r="A344" t="s">
        <v>4578</v>
      </c>
      <c r="B344" t="s">
        <v>9178</v>
      </c>
      <c r="C344">
        <v>1</v>
      </c>
    </row>
    <row r="345" spans="1:3" x14ac:dyDescent="0.3">
      <c r="A345" t="s">
        <v>5001</v>
      </c>
      <c r="B345" t="s">
        <v>9178</v>
      </c>
      <c r="C345">
        <v>1</v>
      </c>
    </row>
    <row r="346" spans="1:3" x14ac:dyDescent="0.3">
      <c r="A346" t="s">
        <v>5565</v>
      </c>
      <c r="B346" t="s">
        <v>9178</v>
      </c>
      <c r="C346">
        <v>1</v>
      </c>
    </row>
    <row r="347" spans="1:3" x14ac:dyDescent="0.3">
      <c r="A347" t="s">
        <v>790</v>
      </c>
      <c r="B347" t="s">
        <v>9178</v>
      </c>
      <c r="C347">
        <v>1</v>
      </c>
    </row>
    <row r="348" spans="1:3" x14ac:dyDescent="0.3">
      <c r="A348" t="s">
        <v>10831</v>
      </c>
      <c r="B348" t="s">
        <v>9178</v>
      </c>
      <c r="C348">
        <v>1</v>
      </c>
    </row>
    <row r="349" spans="1:3" x14ac:dyDescent="0.3">
      <c r="A349" t="s">
        <v>1604</v>
      </c>
      <c r="B349" t="s">
        <v>9178</v>
      </c>
      <c r="C349">
        <v>1</v>
      </c>
    </row>
    <row r="350" spans="1:3" x14ac:dyDescent="0.3">
      <c r="A350" t="s">
        <v>2192</v>
      </c>
      <c r="B350" t="s">
        <v>9178</v>
      </c>
      <c r="C350">
        <v>1</v>
      </c>
    </row>
    <row r="351" spans="1:3" x14ac:dyDescent="0.3">
      <c r="A351" t="s">
        <v>968</v>
      </c>
      <c r="B351" t="s">
        <v>11273</v>
      </c>
      <c r="C351">
        <v>1</v>
      </c>
    </row>
    <row r="352" spans="1:3" x14ac:dyDescent="0.3">
      <c r="A352" t="s">
        <v>7225</v>
      </c>
      <c r="B352" t="s">
        <v>9178</v>
      </c>
      <c r="C352">
        <v>1</v>
      </c>
    </row>
    <row r="353" spans="1:3" x14ac:dyDescent="0.3">
      <c r="A353" t="s">
        <v>2536</v>
      </c>
      <c r="B353" t="s">
        <v>9178</v>
      </c>
      <c r="C353">
        <v>1</v>
      </c>
    </row>
    <row r="354" spans="1:3" x14ac:dyDescent="0.3">
      <c r="A354" t="s">
        <v>2182</v>
      </c>
      <c r="B354" t="s">
        <v>11336</v>
      </c>
      <c r="C354">
        <v>1</v>
      </c>
    </row>
    <row r="355" spans="1:3" x14ac:dyDescent="0.3">
      <c r="A355" t="s">
        <v>1615</v>
      </c>
      <c r="B355" t="s">
        <v>9178</v>
      </c>
      <c r="C355">
        <v>1</v>
      </c>
    </row>
    <row r="356" spans="1:3" x14ac:dyDescent="0.3">
      <c r="A356" t="s">
        <v>3133</v>
      </c>
      <c r="B356" t="s">
        <v>11337</v>
      </c>
      <c r="C356">
        <v>1</v>
      </c>
    </row>
    <row r="357" spans="1:3" x14ac:dyDescent="0.3">
      <c r="A357" t="s">
        <v>2042</v>
      </c>
      <c r="B357" t="s">
        <v>9178</v>
      </c>
      <c r="C357">
        <f>4/5</f>
        <v>0.8</v>
      </c>
    </row>
    <row r="358" spans="1:3" x14ac:dyDescent="0.3">
      <c r="B358" t="s">
        <v>11236</v>
      </c>
      <c r="C358">
        <f>1/5</f>
        <v>0.2</v>
      </c>
    </row>
    <row r="359" spans="1:3" x14ac:dyDescent="0.3">
      <c r="A359" t="s">
        <v>11338</v>
      </c>
      <c r="B359" t="s">
        <v>9175</v>
      </c>
      <c r="C359">
        <v>1</v>
      </c>
    </row>
    <row r="360" spans="1:3" x14ac:dyDescent="0.3">
      <c r="A360" t="s">
        <v>11339</v>
      </c>
      <c r="B360" t="s">
        <v>9175</v>
      </c>
      <c r="C360">
        <v>1</v>
      </c>
    </row>
    <row r="361" spans="1:3" x14ac:dyDescent="0.3">
      <c r="A361" t="s">
        <v>3205</v>
      </c>
      <c r="B361" t="s">
        <v>9175</v>
      </c>
      <c r="C361">
        <f>3/5</f>
        <v>0.6</v>
      </c>
    </row>
    <row r="362" spans="1:3" x14ac:dyDescent="0.3">
      <c r="B362" t="s">
        <v>11350</v>
      </c>
      <c r="C362">
        <f>1/5</f>
        <v>0.2</v>
      </c>
    </row>
    <row r="363" spans="1:3" x14ac:dyDescent="0.3">
      <c r="B363" t="s">
        <v>11236</v>
      </c>
      <c r="C363">
        <f>1/5</f>
        <v>0.2</v>
      </c>
    </row>
    <row r="364" spans="1:3" x14ac:dyDescent="0.3">
      <c r="A364" t="s">
        <v>11340</v>
      </c>
      <c r="B364" t="s">
        <v>9189</v>
      </c>
      <c r="C364">
        <v>1</v>
      </c>
    </row>
    <row r="365" spans="1:3" x14ac:dyDescent="0.3">
      <c r="A365" t="s">
        <v>11341</v>
      </c>
      <c r="B365" t="s">
        <v>11342</v>
      </c>
      <c r="C365">
        <v>1</v>
      </c>
    </row>
    <row r="366" spans="1:3" x14ac:dyDescent="0.3">
      <c r="A366" t="s">
        <v>10924</v>
      </c>
      <c r="B366" t="s">
        <v>9178</v>
      </c>
      <c r="C366">
        <v>1</v>
      </c>
    </row>
    <row r="367" spans="1:3" x14ac:dyDescent="0.3">
      <c r="A367" t="s">
        <v>1470</v>
      </c>
      <c r="B367" t="s">
        <v>9178</v>
      </c>
      <c r="C367">
        <v>1</v>
      </c>
    </row>
    <row r="368" spans="1:3" x14ac:dyDescent="0.3">
      <c r="A368" t="s">
        <v>3144</v>
      </c>
      <c r="B368" t="s">
        <v>9175</v>
      </c>
      <c r="C368">
        <v>1</v>
      </c>
    </row>
    <row r="369" spans="1:3" x14ac:dyDescent="0.3">
      <c r="A369" t="s">
        <v>3562</v>
      </c>
      <c r="B369" t="s">
        <v>11287</v>
      </c>
      <c r="C369">
        <v>1</v>
      </c>
    </row>
    <row r="370" spans="1:3" x14ac:dyDescent="0.3">
      <c r="A370" t="s">
        <v>4474</v>
      </c>
      <c r="B370" t="s">
        <v>9178</v>
      </c>
      <c r="C370">
        <f>2/4</f>
        <v>0.5</v>
      </c>
    </row>
    <row r="371" spans="1:3" x14ac:dyDescent="0.3">
      <c r="B371" t="s">
        <v>9189</v>
      </c>
      <c r="C371">
        <f>1/4</f>
        <v>0.25</v>
      </c>
    </row>
    <row r="372" spans="1:3" x14ac:dyDescent="0.3">
      <c r="B372" t="s">
        <v>11269</v>
      </c>
      <c r="C372">
        <f>1/4</f>
        <v>0.25</v>
      </c>
    </row>
    <row r="373" spans="1:3" x14ac:dyDescent="0.3">
      <c r="A373" t="s">
        <v>11343</v>
      </c>
      <c r="B373" t="s">
        <v>11344</v>
      </c>
      <c r="C373">
        <v>1</v>
      </c>
    </row>
    <row r="374" spans="1:3" x14ac:dyDescent="0.3">
      <c r="A374" t="s">
        <v>5152</v>
      </c>
      <c r="B374" t="s">
        <v>9189</v>
      </c>
      <c r="C374">
        <v>1</v>
      </c>
    </row>
    <row r="375" spans="1:3" x14ac:dyDescent="0.3">
      <c r="A375" t="s">
        <v>2250</v>
      </c>
      <c r="B375" t="s">
        <v>11345</v>
      </c>
      <c r="C375">
        <v>1</v>
      </c>
    </row>
    <row r="376" spans="1:3" x14ac:dyDescent="0.3">
      <c r="A376" t="s">
        <v>4282</v>
      </c>
      <c r="B376" t="s">
        <v>11277</v>
      </c>
      <c r="C376">
        <v>1</v>
      </c>
    </row>
    <row r="377" spans="1:3" x14ac:dyDescent="0.3">
      <c r="A377" t="s">
        <v>4076</v>
      </c>
      <c r="B377" t="s">
        <v>11236</v>
      </c>
      <c r="C377">
        <f>2/4</f>
        <v>0.5</v>
      </c>
    </row>
    <row r="378" spans="1:3" x14ac:dyDescent="0.3">
      <c r="B378" t="s">
        <v>11245</v>
      </c>
      <c r="C378">
        <f>1/4</f>
        <v>0.25</v>
      </c>
    </row>
    <row r="379" spans="1:3" x14ac:dyDescent="0.3">
      <c r="B379" t="s">
        <v>11269</v>
      </c>
      <c r="C379">
        <f>1/4</f>
        <v>0.25</v>
      </c>
    </row>
    <row r="380" spans="1:3" x14ac:dyDescent="0.3">
      <c r="A380" t="s">
        <v>3608</v>
      </c>
      <c r="B380" t="s">
        <v>11273</v>
      </c>
      <c r="C380">
        <f>4.5/6</f>
        <v>0.75</v>
      </c>
    </row>
    <row r="381" spans="1:3" x14ac:dyDescent="0.3">
      <c r="B381" t="s">
        <v>11269</v>
      </c>
      <c r="C381">
        <f>1.5/6</f>
        <v>0.25</v>
      </c>
    </row>
    <row r="382" spans="1:3" x14ac:dyDescent="0.3">
      <c r="A382" t="s">
        <v>11346</v>
      </c>
      <c r="B382" t="s">
        <v>11245</v>
      </c>
      <c r="C382">
        <v>1</v>
      </c>
    </row>
    <row r="383" spans="1:3" x14ac:dyDescent="0.3">
      <c r="A383" t="s">
        <v>5867</v>
      </c>
      <c r="B383" t="s">
        <v>9178</v>
      </c>
      <c r="C383">
        <f>4/5</f>
        <v>0.8</v>
      </c>
    </row>
    <row r="384" spans="1:3" x14ac:dyDescent="0.3">
      <c r="B384" t="s">
        <v>11275</v>
      </c>
      <c r="C384">
        <f>1/5</f>
        <v>0.2</v>
      </c>
    </row>
    <row r="385" spans="1:3" x14ac:dyDescent="0.3">
      <c r="A385" t="s">
        <v>11347</v>
      </c>
      <c r="B385" t="s">
        <v>9178</v>
      </c>
      <c r="C385">
        <v>1</v>
      </c>
    </row>
    <row r="386" spans="1:3" x14ac:dyDescent="0.3">
      <c r="A386" t="s">
        <v>1943</v>
      </c>
      <c r="B386" t="s">
        <v>11236</v>
      </c>
      <c r="C386">
        <v>1</v>
      </c>
    </row>
    <row r="387" spans="1:3" x14ac:dyDescent="0.3">
      <c r="A387" t="s">
        <v>7004</v>
      </c>
      <c r="B387" t="s">
        <v>9178</v>
      </c>
      <c r="C387">
        <v>1</v>
      </c>
    </row>
    <row r="388" spans="1:3" x14ac:dyDescent="0.3">
      <c r="A388" t="s">
        <v>6185</v>
      </c>
      <c r="B388" t="s">
        <v>11269</v>
      </c>
      <c r="C388">
        <v>1</v>
      </c>
    </row>
    <row r="389" spans="1:3" x14ac:dyDescent="0.3">
      <c r="A389" t="s">
        <v>6684</v>
      </c>
      <c r="B389" t="s">
        <v>11318</v>
      </c>
      <c r="C389">
        <v>1</v>
      </c>
    </row>
    <row r="390" spans="1:3" x14ac:dyDescent="0.3">
      <c r="A390" t="s">
        <v>4060</v>
      </c>
      <c r="B390" t="s">
        <v>11277</v>
      </c>
      <c r="C390" s="16">
        <f>5.5/8</f>
        <v>0.6875</v>
      </c>
    </row>
    <row r="391" spans="1:3" x14ac:dyDescent="0.3">
      <c r="B391" t="s">
        <v>11308</v>
      </c>
      <c r="C391" s="16">
        <f>2.5/8</f>
        <v>0.3125</v>
      </c>
    </row>
    <row r="392" spans="1:3" x14ac:dyDescent="0.3">
      <c r="A392" t="s">
        <v>2787</v>
      </c>
      <c r="B392" t="s">
        <v>11348</v>
      </c>
      <c r="C392">
        <v>1</v>
      </c>
    </row>
    <row r="393" spans="1:3" x14ac:dyDescent="0.3">
      <c r="A393" t="s">
        <v>3052</v>
      </c>
      <c r="B393" t="s">
        <v>9178</v>
      </c>
      <c r="C393">
        <v>1</v>
      </c>
    </row>
    <row r="394" spans="1:3" x14ac:dyDescent="0.3">
      <c r="A394" t="s">
        <v>5161</v>
      </c>
      <c r="B394" t="s">
        <v>9178</v>
      </c>
      <c r="C394">
        <v>1</v>
      </c>
    </row>
    <row r="395" spans="1:3" x14ac:dyDescent="0.3">
      <c r="A395" t="s">
        <v>1091</v>
      </c>
      <c r="B395" t="s">
        <v>9178</v>
      </c>
      <c r="C395">
        <v>1</v>
      </c>
    </row>
    <row r="396" spans="1:3" x14ac:dyDescent="0.3">
      <c r="A396" t="s">
        <v>11102</v>
      </c>
      <c r="B396" t="s">
        <v>11349</v>
      </c>
      <c r="C396">
        <v>1</v>
      </c>
    </row>
    <row r="397" spans="1:3" x14ac:dyDescent="0.3">
      <c r="A397" t="s">
        <v>4018</v>
      </c>
      <c r="B397" t="s">
        <v>11273</v>
      </c>
      <c r="C397">
        <v>1</v>
      </c>
    </row>
    <row r="398" spans="1:3" x14ac:dyDescent="0.3">
      <c r="A398" t="s">
        <v>11114</v>
      </c>
      <c r="B398" t="s">
        <v>11358</v>
      </c>
      <c r="C398">
        <v>1</v>
      </c>
    </row>
    <row r="399" spans="1:3" x14ac:dyDescent="0.3">
      <c r="A399" t="s">
        <v>6819</v>
      </c>
      <c r="B399" t="s">
        <v>11236</v>
      </c>
      <c r="C399">
        <v>1</v>
      </c>
    </row>
  </sheetData>
  <autoFilter ref="A1:C399" xr:uid="{78EF28C0-E515-4F37-9072-D0E066A433C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E37DC-02D6-42B3-96C9-B165D1F81F4E}">
  <dimension ref="A1:C2"/>
  <sheetViews>
    <sheetView workbookViewId="0">
      <selection activeCell="D6" sqref="D6"/>
    </sheetView>
  </sheetViews>
  <sheetFormatPr baseColWidth="10" defaultRowHeight="14.4" x14ac:dyDescent="0.3"/>
  <cols>
    <col min="1" max="1" width="64.109375" bestFit="1" customWidth="1"/>
    <col min="2" max="2" width="15.6640625" customWidth="1"/>
    <col min="3" max="3" width="14.109375" bestFit="1" customWidth="1"/>
  </cols>
  <sheetData>
    <row r="1" spans="1:3" x14ac:dyDescent="0.3">
      <c r="A1" t="s">
        <v>9173</v>
      </c>
      <c r="B1" t="s">
        <v>9174</v>
      </c>
      <c r="C1" t="s">
        <v>9186</v>
      </c>
    </row>
    <row r="2" spans="1:3" x14ac:dyDescent="0.3">
      <c r="A2" t="s">
        <v>8397</v>
      </c>
      <c r="B2" t="s">
        <v>9178</v>
      </c>
      <c r="C2">
        <v>1</v>
      </c>
    </row>
  </sheetData>
  <phoneticPr fontId="6" type="noConversion"/>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9321B-E8FB-40A8-954E-156A862DD8C4}">
  <dimension ref="A1:B425"/>
  <sheetViews>
    <sheetView workbookViewId="0">
      <selection activeCell="B4" sqref="B4"/>
    </sheetView>
  </sheetViews>
  <sheetFormatPr baseColWidth="10" defaultRowHeight="14.4" x14ac:dyDescent="0.3"/>
  <sheetData>
    <row r="1" spans="1:2" x14ac:dyDescent="0.3">
      <c r="A1" s="21" t="s">
        <v>9174</v>
      </c>
      <c r="B1" s="21" t="s">
        <v>9186</v>
      </c>
    </row>
    <row r="2" spans="1:2" x14ac:dyDescent="0.3">
      <c r="A2" s="23" t="s">
        <v>9175</v>
      </c>
      <c r="B2" s="23">
        <v>1</v>
      </c>
    </row>
    <row r="3" spans="1:2" x14ac:dyDescent="0.3">
      <c r="A3" s="23" t="s">
        <v>11242</v>
      </c>
      <c r="B3" s="23">
        <v>1</v>
      </c>
    </row>
    <row r="4" spans="1:2" x14ac:dyDescent="0.3">
      <c r="A4" s="23" t="s">
        <v>9177</v>
      </c>
      <c r="B4" s="23">
        <v>1</v>
      </c>
    </row>
    <row r="5" spans="1:2" x14ac:dyDescent="0.3">
      <c r="A5" s="24" t="s">
        <v>9189</v>
      </c>
      <c r="B5" s="24">
        <v>1</v>
      </c>
    </row>
    <row r="6" spans="1:2" x14ac:dyDescent="0.3">
      <c r="A6" s="24" t="s">
        <v>11234</v>
      </c>
      <c r="B6" s="24">
        <v>0.33333333333333331</v>
      </c>
    </row>
    <row r="7" spans="1:2" x14ac:dyDescent="0.3">
      <c r="A7" s="24" t="s">
        <v>11235</v>
      </c>
      <c r="B7" s="24">
        <v>0.66666666666666663</v>
      </c>
    </row>
    <row r="8" spans="1:2" x14ac:dyDescent="0.3">
      <c r="A8" s="24" t="s">
        <v>9178</v>
      </c>
      <c r="B8" s="24">
        <v>1</v>
      </c>
    </row>
    <row r="9" spans="1:2" x14ac:dyDescent="0.3">
      <c r="A9" s="24" t="s">
        <v>9178</v>
      </c>
      <c r="B9" s="24">
        <v>0.83333333333333337</v>
      </c>
    </row>
    <row r="10" spans="1:2" x14ac:dyDescent="0.3">
      <c r="A10" s="24" t="s">
        <v>11236</v>
      </c>
      <c r="B10" s="24">
        <v>0.16666666666666666</v>
      </c>
    </row>
    <row r="11" spans="1:2" x14ac:dyDescent="0.3">
      <c r="A11" s="24" t="s">
        <v>9178</v>
      </c>
      <c r="B11" s="24">
        <v>1</v>
      </c>
    </row>
    <row r="12" spans="1:2" x14ac:dyDescent="0.3">
      <c r="A12" s="24" t="s">
        <v>11237</v>
      </c>
      <c r="B12" s="24">
        <v>1</v>
      </c>
    </row>
    <row r="13" spans="1:2" x14ac:dyDescent="0.3">
      <c r="A13" s="24" t="s">
        <v>9178</v>
      </c>
      <c r="B13" s="24">
        <v>1</v>
      </c>
    </row>
    <row r="14" spans="1:2" x14ac:dyDescent="0.3">
      <c r="A14" s="24" t="s">
        <v>11238</v>
      </c>
      <c r="B14" s="24">
        <v>1</v>
      </c>
    </row>
    <row r="15" spans="1:2" x14ac:dyDescent="0.3">
      <c r="A15" s="24" t="s">
        <v>11236</v>
      </c>
      <c r="B15" s="24">
        <v>1</v>
      </c>
    </row>
    <row r="16" spans="1:2" x14ac:dyDescent="0.3">
      <c r="A16" s="24" t="s">
        <v>9178</v>
      </c>
      <c r="B16" s="24">
        <v>1</v>
      </c>
    </row>
    <row r="17" spans="1:2" x14ac:dyDescent="0.3">
      <c r="A17" s="24" t="s">
        <v>9178</v>
      </c>
      <c r="B17" s="24">
        <v>1</v>
      </c>
    </row>
    <row r="18" spans="1:2" x14ac:dyDescent="0.3">
      <c r="A18" s="24" t="s">
        <v>9184</v>
      </c>
      <c r="B18" s="24">
        <v>1</v>
      </c>
    </row>
    <row r="19" spans="1:2" x14ac:dyDescent="0.3">
      <c r="A19" s="24" t="s">
        <v>11236</v>
      </c>
      <c r="B19" s="24">
        <v>1</v>
      </c>
    </row>
    <row r="20" spans="1:2" x14ac:dyDescent="0.3">
      <c r="A20" s="24" t="s">
        <v>9178</v>
      </c>
      <c r="B20" s="24">
        <v>1</v>
      </c>
    </row>
    <row r="21" spans="1:2" x14ac:dyDescent="0.3">
      <c r="A21" s="24" t="s">
        <v>9178</v>
      </c>
      <c r="B21" s="24">
        <v>1</v>
      </c>
    </row>
    <row r="22" spans="1:2" x14ac:dyDescent="0.3">
      <c r="A22" s="24" t="s">
        <v>11239</v>
      </c>
      <c r="B22" s="24">
        <v>1</v>
      </c>
    </row>
    <row r="23" spans="1:2" x14ac:dyDescent="0.3">
      <c r="A23" s="24" t="s">
        <v>9178</v>
      </c>
      <c r="B23" s="24">
        <v>0.8</v>
      </c>
    </row>
    <row r="24" spans="1:2" x14ac:dyDescent="0.3">
      <c r="A24" s="24" t="s">
        <v>11240</v>
      </c>
      <c r="B24" s="24">
        <v>0.2</v>
      </c>
    </row>
    <row r="25" spans="1:2" x14ac:dyDescent="0.3">
      <c r="A25" s="24" t="s">
        <v>9175</v>
      </c>
      <c r="B25" s="24">
        <v>1</v>
      </c>
    </row>
    <row r="26" spans="1:2" x14ac:dyDescent="0.3">
      <c r="A26" s="24" t="s">
        <v>11241</v>
      </c>
      <c r="B26" s="24">
        <v>1</v>
      </c>
    </row>
    <row r="27" spans="1:2" x14ac:dyDescent="0.3">
      <c r="A27" s="25" t="s">
        <v>11323</v>
      </c>
      <c r="B27" s="25">
        <v>0.6428571428571429</v>
      </c>
    </row>
    <row r="28" spans="1:2" x14ac:dyDescent="0.3">
      <c r="A28" s="25" t="s">
        <v>11295</v>
      </c>
      <c r="B28" s="25">
        <v>0.35714285714285715</v>
      </c>
    </row>
    <row r="29" spans="1:2" x14ac:dyDescent="0.3">
      <c r="A29" s="25" t="s">
        <v>9178</v>
      </c>
      <c r="B29" s="25">
        <v>1</v>
      </c>
    </row>
    <row r="30" spans="1:2" x14ac:dyDescent="0.3">
      <c r="A30" s="25" t="s">
        <v>9175</v>
      </c>
      <c r="B30" s="25">
        <v>1</v>
      </c>
    </row>
    <row r="31" spans="1:2" x14ac:dyDescent="0.3">
      <c r="A31" s="25" t="s">
        <v>11269</v>
      </c>
      <c r="B31" s="25">
        <v>1</v>
      </c>
    </row>
    <row r="32" spans="1:2" x14ac:dyDescent="0.3">
      <c r="A32" s="25" t="s">
        <v>11350</v>
      </c>
      <c r="B32" s="25">
        <v>0.5714285714285714</v>
      </c>
    </row>
    <row r="33" spans="1:2" x14ac:dyDescent="0.3">
      <c r="A33" s="25" t="s">
        <v>9175</v>
      </c>
      <c r="B33" s="25">
        <v>0.14285714285714285</v>
      </c>
    </row>
    <row r="34" spans="1:2" x14ac:dyDescent="0.3">
      <c r="A34" s="25" t="s">
        <v>11236</v>
      </c>
      <c r="B34" s="25">
        <v>0.14285714285714285</v>
      </c>
    </row>
    <row r="35" spans="1:2" x14ac:dyDescent="0.3">
      <c r="A35" s="25" t="s">
        <v>11351</v>
      </c>
      <c r="B35" s="25">
        <v>0.14285714285714285</v>
      </c>
    </row>
    <row r="36" spans="1:2" x14ac:dyDescent="0.3">
      <c r="A36" s="25" t="s">
        <v>9175</v>
      </c>
      <c r="B36" s="25">
        <v>0.8</v>
      </c>
    </row>
    <row r="37" spans="1:2" x14ac:dyDescent="0.3">
      <c r="A37" s="25" t="s">
        <v>11308</v>
      </c>
      <c r="B37" s="25">
        <v>0.2</v>
      </c>
    </row>
    <row r="38" spans="1:2" x14ac:dyDescent="0.3">
      <c r="A38" s="25" t="s">
        <v>9178</v>
      </c>
      <c r="B38" s="25">
        <v>1</v>
      </c>
    </row>
    <row r="39" spans="1:2" x14ac:dyDescent="0.3">
      <c r="A39" s="25" t="s">
        <v>9189</v>
      </c>
      <c r="B39" s="25">
        <v>1</v>
      </c>
    </row>
    <row r="40" spans="1:2" x14ac:dyDescent="0.3">
      <c r="A40" s="25" t="s">
        <v>11269</v>
      </c>
      <c r="B40" s="25">
        <v>1</v>
      </c>
    </row>
    <row r="41" spans="1:2" x14ac:dyDescent="0.3">
      <c r="A41" s="25" t="s">
        <v>11241</v>
      </c>
      <c r="B41" s="25">
        <v>1</v>
      </c>
    </row>
    <row r="42" spans="1:2" x14ac:dyDescent="0.3">
      <c r="A42" s="25" t="s">
        <v>9178</v>
      </c>
      <c r="B42" s="25">
        <v>1</v>
      </c>
    </row>
    <row r="43" spans="1:2" x14ac:dyDescent="0.3">
      <c r="A43" s="25" t="s">
        <v>9175</v>
      </c>
      <c r="B43" s="25">
        <v>1</v>
      </c>
    </row>
    <row r="44" spans="1:2" x14ac:dyDescent="0.3">
      <c r="A44" s="25" t="s">
        <v>9175</v>
      </c>
      <c r="B44" s="25">
        <v>1</v>
      </c>
    </row>
    <row r="45" spans="1:2" x14ac:dyDescent="0.3">
      <c r="A45" s="25" t="s">
        <v>9178</v>
      </c>
      <c r="B45" s="25">
        <v>1</v>
      </c>
    </row>
    <row r="46" spans="1:2" x14ac:dyDescent="0.3">
      <c r="A46" s="25" t="s">
        <v>11270</v>
      </c>
      <c r="B46" s="25">
        <v>1</v>
      </c>
    </row>
    <row r="47" spans="1:2" x14ac:dyDescent="0.3">
      <c r="A47" s="25" t="s">
        <v>11271</v>
      </c>
      <c r="B47" s="25">
        <v>1</v>
      </c>
    </row>
    <row r="48" spans="1:2" x14ac:dyDescent="0.3">
      <c r="A48" s="25" t="s">
        <v>9178</v>
      </c>
      <c r="B48" s="25">
        <v>1</v>
      </c>
    </row>
    <row r="49" spans="1:2" x14ac:dyDescent="0.3">
      <c r="A49" s="25" t="s">
        <v>11270</v>
      </c>
      <c r="B49" s="25">
        <v>0.5</v>
      </c>
    </row>
    <row r="50" spans="1:2" x14ac:dyDescent="0.3">
      <c r="A50" s="25" t="s">
        <v>11352</v>
      </c>
      <c r="B50" s="25">
        <v>0.125</v>
      </c>
    </row>
    <row r="51" spans="1:2" x14ac:dyDescent="0.3">
      <c r="A51" s="25" t="s">
        <v>11236</v>
      </c>
      <c r="B51" s="25">
        <v>0.125</v>
      </c>
    </row>
    <row r="52" spans="1:2" x14ac:dyDescent="0.3">
      <c r="A52" s="25" t="s">
        <v>11308</v>
      </c>
      <c r="B52" s="25">
        <v>0.125</v>
      </c>
    </row>
    <row r="53" spans="1:2" x14ac:dyDescent="0.3">
      <c r="A53" s="25" t="s">
        <v>11353</v>
      </c>
      <c r="B53" s="25">
        <v>0.125</v>
      </c>
    </row>
    <row r="54" spans="1:2" x14ac:dyDescent="0.3">
      <c r="A54" s="25" t="s">
        <v>11242</v>
      </c>
      <c r="B54" s="25">
        <v>0.5</v>
      </c>
    </row>
    <row r="55" spans="1:2" x14ac:dyDescent="0.3">
      <c r="A55" s="25" t="s">
        <v>11239</v>
      </c>
      <c r="B55" s="25">
        <v>0.25</v>
      </c>
    </row>
    <row r="56" spans="1:2" x14ac:dyDescent="0.3">
      <c r="A56" s="25" t="s">
        <v>11241</v>
      </c>
      <c r="B56" s="25">
        <v>0.25</v>
      </c>
    </row>
    <row r="57" spans="1:2" x14ac:dyDescent="0.3">
      <c r="A57" s="25" t="s">
        <v>9178</v>
      </c>
      <c r="B57" s="25">
        <v>1</v>
      </c>
    </row>
    <row r="58" spans="1:2" x14ac:dyDescent="0.3">
      <c r="A58" s="25" t="s">
        <v>9175</v>
      </c>
      <c r="B58" s="25">
        <v>1</v>
      </c>
    </row>
    <row r="59" spans="1:2" x14ac:dyDescent="0.3">
      <c r="A59" s="25" t="s">
        <v>9175</v>
      </c>
      <c r="B59" s="25">
        <v>1</v>
      </c>
    </row>
    <row r="60" spans="1:2" x14ac:dyDescent="0.3">
      <c r="A60" s="25" t="s">
        <v>11359</v>
      </c>
      <c r="B60" s="25">
        <v>0.8</v>
      </c>
    </row>
    <row r="61" spans="1:2" x14ac:dyDescent="0.3">
      <c r="A61" s="25" t="s">
        <v>11271</v>
      </c>
      <c r="B61" s="25">
        <v>0.2</v>
      </c>
    </row>
    <row r="62" spans="1:2" x14ac:dyDescent="0.3">
      <c r="A62" s="25" t="s">
        <v>11245</v>
      </c>
      <c r="B62" s="25">
        <v>1</v>
      </c>
    </row>
    <row r="63" spans="1:2" x14ac:dyDescent="0.3">
      <c r="A63" s="25" t="s">
        <v>11241</v>
      </c>
      <c r="B63" s="25">
        <v>1</v>
      </c>
    </row>
    <row r="64" spans="1:2" x14ac:dyDescent="0.3">
      <c r="A64" s="25" t="s">
        <v>9178</v>
      </c>
      <c r="B64" s="25">
        <v>1</v>
      </c>
    </row>
    <row r="65" spans="1:2" x14ac:dyDescent="0.3">
      <c r="A65" s="25" t="s">
        <v>9178</v>
      </c>
      <c r="B65" s="25">
        <v>1</v>
      </c>
    </row>
    <row r="66" spans="1:2" x14ac:dyDescent="0.3">
      <c r="A66" s="25" t="s">
        <v>11323</v>
      </c>
      <c r="B66" s="25">
        <v>0.66666666666666663</v>
      </c>
    </row>
    <row r="67" spans="1:2" x14ac:dyDescent="0.3">
      <c r="A67" s="25" t="s">
        <v>11354</v>
      </c>
      <c r="B67" s="25">
        <v>0.16666666666666666</v>
      </c>
    </row>
    <row r="68" spans="1:2" x14ac:dyDescent="0.3">
      <c r="A68" s="25" t="s">
        <v>11358</v>
      </c>
      <c r="B68" s="25">
        <v>0.16666666666666666</v>
      </c>
    </row>
    <row r="69" spans="1:2" x14ac:dyDescent="0.3">
      <c r="A69" s="25" t="s">
        <v>9175</v>
      </c>
      <c r="B69" s="25">
        <v>1</v>
      </c>
    </row>
    <row r="70" spans="1:2" x14ac:dyDescent="0.3">
      <c r="A70" s="25" t="s">
        <v>11355</v>
      </c>
      <c r="B70" s="25">
        <v>1</v>
      </c>
    </row>
    <row r="71" spans="1:2" x14ac:dyDescent="0.3">
      <c r="A71" s="25" t="s">
        <v>11247</v>
      </c>
      <c r="B71" s="25">
        <v>1</v>
      </c>
    </row>
    <row r="72" spans="1:2" x14ac:dyDescent="0.3">
      <c r="A72" s="25" t="s">
        <v>9175</v>
      </c>
      <c r="B72" s="25">
        <v>0.5</v>
      </c>
    </row>
    <row r="73" spans="1:2" x14ac:dyDescent="0.3">
      <c r="A73" s="25" t="s">
        <v>11350</v>
      </c>
      <c r="B73" s="25">
        <v>0.5</v>
      </c>
    </row>
    <row r="74" spans="1:2" x14ac:dyDescent="0.3">
      <c r="A74" s="25" t="s">
        <v>9175</v>
      </c>
      <c r="B74" s="25">
        <v>0.5</v>
      </c>
    </row>
    <row r="75" spans="1:2" x14ac:dyDescent="0.3">
      <c r="A75" s="25" t="s">
        <v>11234</v>
      </c>
      <c r="B75" s="25">
        <v>0.25</v>
      </c>
    </row>
    <row r="76" spans="1:2" x14ac:dyDescent="0.3">
      <c r="A76" s="25" t="s">
        <v>11236</v>
      </c>
      <c r="B76" s="25">
        <v>0.25</v>
      </c>
    </row>
    <row r="77" spans="1:2" x14ac:dyDescent="0.3">
      <c r="A77" s="25" t="s">
        <v>11236</v>
      </c>
      <c r="B77" s="25">
        <v>0.5</v>
      </c>
    </row>
    <row r="78" spans="1:2" x14ac:dyDescent="0.3">
      <c r="A78" s="25" t="s">
        <v>11239</v>
      </c>
      <c r="B78" s="25">
        <v>0.5</v>
      </c>
    </row>
    <row r="79" spans="1:2" x14ac:dyDescent="0.3">
      <c r="A79" s="25" t="s">
        <v>9178</v>
      </c>
      <c r="B79" s="25">
        <v>0.8</v>
      </c>
    </row>
    <row r="80" spans="1:2" x14ac:dyDescent="0.3">
      <c r="A80" s="25" t="s">
        <v>11308</v>
      </c>
      <c r="B80" s="25">
        <v>0.2</v>
      </c>
    </row>
    <row r="81" spans="1:2" x14ac:dyDescent="0.3">
      <c r="A81" s="25" t="s">
        <v>9178</v>
      </c>
      <c r="B81" s="25">
        <v>1</v>
      </c>
    </row>
    <row r="82" spans="1:2" x14ac:dyDescent="0.3">
      <c r="A82" s="25" t="s">
        <v>9178</v>
      </c>
      <c r="B82" s="25">
        <v>1</v>
      </c>
    </row>
    <row r="83" spans="1:2" x14ac:dyDescent="0.3">
      <c r="A83" s="25" t="s">
        <v>9178</v>
      </c>
      <c r="B83" s="25">
        <v>0.33333333333333331</v>
      </c>
    </row>
    <row r="84" spans="1:2" x14ac:dyDescent="0.3">
      <c r="A84" s="25" t="s">
        <v>11356</v>
      </c>
      <c r="B84" s="25">
        <v>8.3333333333333329E-2</v>
      </c>
    </row>
    <row r="85" spans="1:2" x14ac:dyDescent="0.3">
      <c r="A85" s="25" t="s">
        <v>11278</v>
      </c>
      <c r="B85" s="25">
        <v>8.3333333333333329E-2</v>
      </c>
    </row>
    <row r="86" spans="1:2" x14ac:dyDescent="0.3">
      <c r="A86" s="25" t="s">
        <v>11308</v>
      </c>
      <c r="B86" s="25">
        <v>0.33333333333333331</v>
      </c>
    </row>
    <row r="87" spans="1:2" x14ac:dyDescent="0.3">
      <c r="A87" s="25" t="s">
        <v>11293</v>
      </c>
      <c r="B87" s="25">
        <v>0.16666666666666666</v>
      </c>
    </row>
    <row r="88" spans="1:2" x14ac:dyDescent="0.3">
      <c r="A88" s="25" t="s">
        <v>9175</v>
      </c>
      <c r="B88" s="25">
        <v>1</v>
      </c>
    </row>
    <row r="89" spans="1:2" x14ac:dyDescent="0.3">
      <c r="A89" s="25" t="s">
        <v>11241</v>
      </c>
      <c r="B89" s="25">
        <v>1</v>
      </c>
    </row>
    <row r="90" spans="1:2" x14ac:dyDescent="0.3">
      <c r="A90" s="25" t="s">
        <v>11304</v>
      </c>
      <c r="B90" s="25">
        <v>1</v>
      </c>
    </row>
    <row r="91" spans="1:2" x14ac:dyDescent="0.3">
      <c r="A91" s="25" t="s">
        <v>9189</v>
      </c>
      <c r="B91" s="25">
        <v>1</v>
      </c>
    </row>
    <row r="92" spans="1:2" x14ac:dyDescent="0.3">
      <c r="A92" s="25" t="s">
        <v>9175</v>
      </c>
      <c r="B92" s="25">
        <v>0.75</v>
      </c>
    </row>
    <row r="93" spans="1:2" x14ac:dyDescent="0.3">
      <c r="A93" s="25" t="s">
        <v>11361</v>
      </c>
      <c r="B93" s="25">
        <v>0.25</v>
      </c>
    </row>
    <row r="94" spans="1:2" x14ac:dyDescent="0.3">
      <c r="A94" s="25" t="s">
        <v>11272</v>
      </c>
      <c r="B94" s="25">
        <v>1</v>
      </c>
    </row>
    <row r="95" spans="1:2" x14ac:dyDescent="0.3">
      <c r="A95" s="25" t="s">
        <v>11273</v>
      </c>
      <c r="B95" s="25">
        <v>1</v>
      </c>
    </row>
    <row r="96" spans="1:2" x14ac:dyDescent="0.3">
      <c r="A96" s="25" t="s">
        <v>9178</v>
      </c>
      <c r="B96" s="25">
        <v>1</v>
      </c>
    </row>
    <row r="97" spans="1:2" x14ac:dyDescent="0.3">
      <c r="A97" s="25" t="s">
        <v>11274</v>
      </c>
      <c r="B97" s="25">
        <v>1</v>
      </c>
    </row>
    <row r="98" spans="1:2" x14ac:dyDescent="0.3">
      <c r="A98" s="25" t="s">
        <v>9175</v>
      </c>
      <c r="B98" s="25">
        <v>1</v>
      </c>
    </row>
    <row r="99" spans="1:2" x14ac:dyDescent="0.3">
      <c r="A99" s="25" t="s">
        <v>11275</v>
      </c>
      <c r="B99" s="25">
        <v>1</v>
      </c>
    </row>
    <row r="100" spans="1:2" x14ac:dyDescent="0.3">
      <c r="A100" s="25" t="s">
        <v>9178</v>
      </c>
      <c r="B100" s="25">
        <v>1</v>
      </c>
    </row>
    <row r="101" spans="1:2" x14ac:dyDescent="0.3">
      <c r="A101" s="25" t="s">
        <v>9175</v>
      </c>
      <c r="B101" s="25">
        <v>1</v>
      </c>
    </row>
    <row r="102" spans="1:2" x14ac:dyDescent="0.3">
      <c r="A102" s="25" t="s">
        <v>9175</v>
      </c>
      <c r="B102" s="25">
        <v>0.33333333333333331</v>
      </c>
    </row>
    <row r="103" spans="1:2" x14ac:dyDescent="0.3">
      <c r="A103" s="25" t="s">
        <v>11235</v>
      </c>
      <c r="B103" s="25">
        <v>0.33333333333333331</v>
      </c>
    </row>
    <row r="104" spans="1:2" x14ac:dyDescent="0.3">
      <c r="A104" s="25" t="s">
        <v>11234</v>
      </c>
      <c r="B104" s="25">
        <v>0.33333333333333331</v>
      </c>
    </row>
    <row r="105" spans="1:2" x14ac:dyDescent="0.3">
      <c r="A105" s="25" t="s">
        <v>9178</v>
      </c>
      <c r="B105" s="25">
        <v>1</v>
      </c>
    </row>
    <row r="106" spans="1:2" x14ac:dyDescent="0.3">
      <c r="A106" s="25" t="s">
        <v>11245</v>
      </c>
      <c r="B106" s="25">
        <v>1</v>
      </c>
    </row>
    <row r="107" spans="1:2" x14ac:dyDescent="0.3">
      <c r="A107" s="25" t="s">
        <v>11236</v>
      </c>
      <c r="B107" s="25">
        <v>0.6</v>
      </c>
    </row>
    <row r="108" spans="1:2" x14ac:dyDescent="0.3">
      <c r="A108" s="25" t="s">
        <v>11269</v>
      </c>
      <c r="B108" s="25">
        <v>0.2</v>
      </c>
    </row>
    <row r="109" spans="1:2" x14ac:dyDescent="0.3">
      <c r="A109" s="25" t="s">
        <v>11245</v>
      </c>
      <c r="B109" s="25">
        <v>0.2</v>
      </c>
    </row>
    <row r="110" spans="1:2" x14ac:dyDescent="0.3">
      <c r="A110" s="25" t="s">
        <v>9175</v>
      </c>
      <c r="B110" s="25">
        <v>1</v>
      </c>
    </row>
    <row r="111" spans="1:2" x14ac:dyDescent="0.3">
      <c r="A111" s="25" t="s">
        <v>9178</v>
      </c>
      <c r="B111" s="25">
        <v>1</v>
      </c>
    </row>
    <row r="112" spans="1:2" x14ac:dyDescent="0.3">
      <c r="A112" s="25" t="s">
        <v>9178</v>
      </c>
      <c r="B112" s="25">
        <v>1</v>
      </c>
    </row>
    <row r="113" spans="1:2" x14ac:dyDescent="0.3">
      <c r="A113" s="25" t="s">
        <v>9178</v>
      </c>
      <c r="B113" s="25">
        <v>1</v>
      </c>
    </row>
    <row r="114" spans="1:2" x14ac:dyDescent="0.3">
      <c r="A114" s="25" t="s">
        <v>9178</v>
      </c>
      <c r="B114" s="25">
        <v>1</v>
      </c>
    </row>
    <row r="115" spans="1:2" x14ac:dyDescent="0.3">
      <c r="A115" s="25" t="s">
        <v>9178</v>
      </c>
      <c r="B115" s="25">
        <v>1</v>
      </c>
    </row>
    <row r="116" spans="1:2" x14ac:dyDescent="0.3">
      <c r="A116" s="25" t="s">
        <v>9178</v>
      </c>
      <c r="B116" s="25">
        <v>1</v>
      </c>
    </row>
    <row r="117" spans="1:2" x14ac:dyDescent="0.3">
      <c r="A117" s="25" t="s">
        <v>9178</v>
      </c>
      <c r="B117" s="25">
        <v>1</v>
      </c>
    </row>
    <row r="118" spans="1:2" x14ac:dyDescent="0.3">
      <c r="A118" s="25" t="s">
        <v>11252</v>
      </c>
      <c r="B118" s="25">
        <v>1</v>
      </c>
    </row>
    <row r="119" spans="1:2" x14ac:dyDescent="0.3">
      <c r="A119" s="25" t="s">
        <v>9178</v>
      </c>
      <c r="B119" s="25">
        <v>1</v>
      </c>
    </row>
    <row r="120" spans="1:2" x14ac:dyDescent="0.3">
      <c r="A120" s="25" t="s">
        <v>9178</v>
      </c>
      <c r="B120" s="25">
        <v>1</v>
      </c>
    </row>
    <row r="121" spans="1:2" x14ac:dyDescent="0.3">
      <c r="A121" s="25" t="s">
        <v>9178</v>
      </c>
      <c r="B121" s="25">
        <v>1</v>
      </c>
    </row>
    <row r="122" spans="1:2" x14ac:dyDescent="0.3">
      <c r="A122" s="25" t="s">
        <v>9178</v>
      </c>
      <c r="B122" s="25">
        <v>1</v>
      </c>
    </row>
    <row r="123" spans="1:2" x14ac:dyDescent="0.3">
      <c r="A123" s="25" t="s">
        <v>11269</v>
      </c>
      <c r="B123" s="25">
        <v>1</v>
      </c>
    </row>
    <row r="124" spans="1:2" x14ac:dyDescent="0.3">
      <c r="A124" s="25" t="s">
        <v>9178</v>
      </c>
      <c r="B124" s="25">
        <v>1</v>
      </c>
    </row>
    <row r="125" spans="1:2" x14ac:dyDescent="0.3">
      <c r="A125" s="25" t="s">
        <v>9178</v>
      </c>
      <c r="B125" s="25">
        <v>1</v>
      </c>
    </row>
    <row r="126" spans="1:2" x14ac:dyDescent="0.3">
      <c r="A126" s="25" t="s">
        <v>9178</v>
      </c>
      <c r="B126" s="25">
        <v>1</v>
      </c>
    </row>
    <row r="127" spans="1:2" x14ac:dyDescent="0.3">
      <c r="A127" s="25" t="s">
        <v>9178</v>
      </c>
      <c r="B127" s="25">
        <v>1</v>
      </c>
    </row>
    <row r="128" spans="1:2" x14ac:dyDescent="0.3">
      <c r="A128" s="25" t="s">
        <v>9178</v>
      </c>
      <c r="B128" s="25">
        <v>1</v>
      </c>
    </row>
    <row r="129" spans="1:2" x14ac:dyDescent="0.3">
      <c r="A129" s="25" t="s">
        <v>9175</v>
      </c>
      <c r="B129" s="25">
        <v>0.8</v>
      </c>
    </row>
    <row r="130" spans="1:2" x14ac:dyDescent="0.3">
      <c r="A130" s="25" t="s">
        <v>9178</v>
      </c>
      <c r="B130" s="25">
        <v>0.2</v>
      </c>
    </row>
    <row r="131" spans="1:2" x14ac:dyDescent="0.3">
      <c r="A131" s="25" t="s">
        <v>9178</v>
      </c>
      <c r="B131" s="25">
        <v>1</v>
      </c>
    </row>
    <row r="132" spans="1:2" x14ac:dyDescent="0.3">
      <c r="A132" s="25" t="s">
        <v>9178</v>
      </c>
      <c r="B132" s="25">
        <v>1</v>
      </c>
    </row>
    <row r="133" spans="1:2" x14ac:dyDescent="0.3">
      <c r="A133" s="25" t="s">
        <v>9178</v>
      </c>
      <c r="B133" s="25">
        <v>1</v>
      </c>
    </row>
    <row r="134" spans="1:2" x14ac:dyDescent="0.3">
      <c r="A134" s="25" t="s">
        <v>11269</v>
      </c>
      <c r="B134" s="25">
        <v>1</v>
      </c>
    </row>
    <row r="135" spans="1:2" x14ac:dyDescent="0.3">
      <c r="A135" s="25" t="s">
        <v>9178</v>
      </c>
      <c r="B135" s="25">
        <v>1</v>
      </c>
    </row>
    <row r="136" spans="1:2" x14ac:dyDescent="0.3">
      <c r="A136" s="25" t="s">
        <v>9178</v>
      </c>
      <c r="B136" s="25">
        <v>1</v>
      </c>
    </row>
    <row r="137" spans="1:2" x14ac:dyDescent="0.3">
      <c r="A137" s="25" t="s">
        <v>11308</v>
      </c>
      <c r="B137" s="25">
        <v>0.5</v>
      </c>
    </row>
    <row r="138" spans="1:2" x14ac:dyDescent="0.3">
      <c r="A138" s="25" t="s">
        <v>11344</v>
      </c>
      <c r="B138" s="25">
        <v>0.25</v>
      </c>
    </row>
    <row r="139" spans="1:2" x14ac:dyDescent="0.3">
      <c r="A139" s="25" t="s">
        <v>11269</v>
      </c>
      <c r="B139" s="25">
        <v>0.25</v>
      </c>
    </row>
    <row r="140" spans="1:2" x14ac:dyDescent="0.3">
      <c r="A140" s="25" t="s">
        <v>9178</v>
      </c>
      <c r="B140" s="25">
        <v>0.66666666666666663</v>
      </c>
    </row>
    <row r="141" spans="1:2" x14ac:dyDescent="0.3">
      <c r="A141" s="25" t="s">
        <v>11236</v>
      </c>
      <c r="B141" s="25">
        <v>0.16666666666666666</v>
      </c>
    </row>
    <row r="142" spans="1:2" x14ac:dyDescent="0.3">
      <c r="A142" s="25" t="s">
        <v>11269</v>
      </c>
      <c r="B142" s="25">
        <v>0.16666666666666666</v>
      </c>
    </row>
    <row r="143" spans="1:2" x14ac:dyDescent="0.3">
      <c r="A143" s="25" t="s">
        <v>11236</v>
      </c>
      <c r="B143" s="25">
        <v>1</v>
      </c>
    </row>
    <row r="144" spans="1:2" x14ac:dyDescent="0.3">
      <c r="A144" s="25" t="s">
        <v>9178</v>
      </c>
      <c r="B144" s="25">
        <v>1</v>
      </c>
    </row>
    <row r="145" spans="1:2" x14ac:dyDescent="0.3">
      <c r="A145" s="25" t="s">
        <v>9178</v>
      </c>
      <c r="B145" s="25">
        <v>0.8</v>
      </c>
    </row>
    <row r="146" spans="1:2" x14ac:dyDescent="0.3">
      <c r="A146" s="25" t="s">
        <v>11242</v>
      </c>
      <c r="B146" s="25">
        <v>0.2</v>
      </c>
    </row>
    <row r="147" spans="1:2" x14ac:dyDescent="0.3">
      <c r="A147" s="25" t="s">
        <v>11357</v>
      </c>
      <c r="B147" s="25">
        <v>1</v>
      </c>
    </row>
    <row r="148" spans="1:2" x14ac:dyDescent="0.3">
      <c r="A148" s="25" t="s">
        <v>11274</v>
      </c>
      <c r="B148" s="25">
        <v>0.8</v>
      </c>
    </row>
    <row r="149" spans="1:2" x14ac:dyDescent="0.3">
      <c r="A149" s="25" t="s">
        <v>11350</v>
      </c>
      <c r="B149" s="25">
        <v>0.2</v>
      </c>
    </row>
    <row r="150" spans="1:2" x14ac:dyDescent="0.3">
      <c r="A150" s="25" t="s">
        <v>9178</v>
      </c>
      <c r="B150" s="25">
        <v>1</v>
      </c>
    </row>
    <row r="151" spans="1:2" x14ac:dyDescent="0.3">
      <c r="A151" s="25" t="s">
        <v>9178</v>
      </c>
      <c r="B151" s="25">
        <v>1</v>
      </c>
    </row>
    <row r="152" spans="1:2" x14ac:dyDescent="0.3">
      <c r="A152" s="25" t="s">
        <v>11245</v>
      </c>
      <c r="B152" s="25">
        <v>1</v>
      </c>
    </row>
    <row r="153" spans="1:2" x14ac:dyDescent="0.3">
      <c r="A153" s="25" t="s">
        <v>9178</v>
      </c>
      <c r="B153" s="25">
        <v>1</v>
      </c>
    </row>
    <row r="154" spans="1:2" x14ac:dyDescent="0.3">
      <c r="A154" s="25" t="s">
        <v>9178</v>
      </c>
      <c r="B154" s="25">
        <v>1</v>
      </c>
    </row>
    <row r="155" spans="1:2" x14ac:dyDescent="0.3">
      <c r="A155" s="25" t="s">
        <v>11252</v>
      </c>
      <c r="B155" s="25">
        <v>1</v>
      </c>
    </row>
    <row r="156" spans="1:2" x14ac:dyDescent="0.3">
      <c r="A156" s="25" t="s">
        <v>11276</v>
      </c>
      <c r="B156" s="25">
        <v>1</v>
      </c>
    </row>
    <row r="157" spans="1:2" x14ac:dyDescent="0.3">
      <c r="A157" s="25" t="s">
        <v>11358</v>
      </c>
      <c r="B157" s="25">
        <v>1</v>
      </c>
    </row>
    <row r="158" spans="1:2" x14ac:dyDescent="0.3">
      <c r="A158" s="25" t="s">
        <v>9178</v>
      </c>
      <c r="B158" s="25">
        <v>1</v>
      </c>
    </row>
    <row r="159" spans="1:2" x14ac:dyDescent="0.3">
      <c r="A159" s="25" t="s">
        <v>11358</v>
      </c>
      <c r="B159" s="25">
        <v>1</v>
      </c>
    </row>
    <row r="160" spans="1:2" x14ac:dyDescent="0.3">
      <c r="A160" s="25" t="s">
        <v>11236</v>
      </c>
      <c r="B160" s="25">
        <v>1</v>
      </c>
    </row>
    <row r="161" spans="1:2" x14ac:dyDescent="0.3">
      <c r="A161" s="25" t="s">
        <v>11277</v>
      </c>
      <c r="B161" s="25">
        <v>1</v>
      </c>
    </row>
    <row r="162" spans="1:2" x14ac:dyDescent="0.3">
      <c r="A162" s="25" t="s">
        <v>11358</v>
      </c>
      <c r="B162" s="25">
        <v>1</v>
      </c>
    </row>
    <row r="163" spans="1:2" x14ac:dyDescent="0.3">
      <c r="A163" s="25" t="s">
        <v>9178</v>
      </c>
      <c r="B163" s="25">
        <v>1</v>
      </c>
    </row>
    <row r="164" spans="1:2" x14ac:dyDescent="0.3">
      <c r="A164" s="25" t="s">
        <v>11278</v>
      </c>
      <c r="B164" s="25">
        <v>1</v>
      </c>
    </row>
    <row r="165" spans="1:2" x14ac:dyDescent="0.3">
      <c r="A165" s="25" t="s">
        <v>11359</v>
      </c>
      <c r="B165" s="25">
        <v>0.75</v>
      </c>
    </row>
    <row r="166" spans="1:2" x14ac:dyDescent="0.3">
      <c r="A166" s="25" t="s">
        <v>11360</v>
      </c>
      <c r="B166" s="25">
        <v>0.25</v>
      </c>
    </row>
    <row r="167" spans="1:2" x14ac:dyDescent="0.3">
      <c r="A167" s="25" t="s">
        <v>9178</v>
      </c>
      <c r="B167" s="25">
        <v>1</v>
      </c>
    </row>
    <row r="168" spans="1:2" x14ac:dyDescent="0.3">
      <c r="A168" s="25" t="s">
        <v>9178</v>
      </c>
      <c r="B168" s="25">
        <v>0.625</v>
      </c>
    </row>
    <row r="169" spans="1:2" x14ac:dyDescent="0.3">
      <c r="A169" s="25" t="s">
        <v>11308</v>
      </c>
      <c r="B169" s="25">
        <v>0.125</v>
      </c>
    </row>
    <row r="170" spans="1:2" x14ac:dyDescent="0.3">
      <c r="A170" s="25" t="s">
        <v>11295</v>
      </c>
      <c r="B170" s="25">
        <v>0.25</v>
      </c>
    </row>
    <row r="171" spans="1:2" x14ac:dyDescent="0.3">
      <c r="A171" s="25" t="s">
        <v>11279</v>
      </c>
      <c r="B171" s="25">
        <v>1</v>
      </c>
    </row>
    <row r="172" spans="1:2" x14ac:dyDescent="0.3">
      <c r="A172" s="25" t="s">
        <v>9175</v>
      </c>
      <c r="B172" s="25">
        <v>1</v>
      </c>
    </row>
    <row r="173" spans="1:2" x14ac:dyDescent="0.3">
      <c r="A173" s="25" t="s">
        <v>9178</v>
      </c>
      <c r="B173" s="25">
        <v>1</v>
      </c>
    </row>
    <row r="174" spans="1:2" x14ac:dyDescent="0.3">
      <c r="A174" s="25" t="s">
        <v>11275</v>
      </c>
      <c r="B174" s="25">
        <v>1</v>
      </c>
    </row>
    <row r="175" spans="1:2" x14ac:dyDescent="0.3">
      <c r="A175" s="25" t="s">
        <v>9178</v>
      </c>
      <c r="B175" s="25">
        <v>1</v>
      </c>
    </row>
    <row r="176" spans="1:2" x14ac:dyDescent="0.3">
      <c r="A176" s="25" t="s">
        <v>9178</v>
      </c>
      <c r="B176" s="25">
        <v>1</v>
      </c>
    </row>
    <row r="177" spans="1:2" x14ac:dyDescent="0.3">
      <c r="A177" s="25" t="s">
        <v>9175</v>
      </c>
      <c r="B177" s="25">
        <v>0.8571428571428571</v>
      </c>
    </row>
    <row r="178" spans="1:2" x14ac:dyDescent="0.3">
      <c r="A178" s="25" t="s">
        <v>11236</v>
      </c>
      <c r="B178" s="25">
        <v>0.14285714285714285</v>
      </c>
    </row>
    <row r="179" spans="1:2" x14ac:dyDescent="0.3">
      <c r="A179" s="25" t="s">
        <v>9178</v>
      </c>
      <c r="B179" s="25">
        <v>1</v>
      </c>
    </row>
    <row r="180" spans="1:2" x14ac:dyDescent="0.3">
      <c r="A180" s="25" t="s">
        <v>9178</v>
      </c>
      <c r="B180" s="25">
        <v>1</v>
      </c>
    </row>
    <row r="181" spans="1:2" x14ac:dyDescent="0.3">
      <c r="A181" s="25" t="s">
        <v>11356</v>
      </c>
      <c r="B181" s="25">
        <v>1</v>
      </c>
    </row>
    <row r="182" spans="1:2" x14ac:dyDescent="0.3">
      <c r="A182" s="25" t="s">
        <v>11290</v>
      </c>
      <c r="B182" s="25">
        <v>1</v>
      </c>
    </row>
    <row r="183" spans="1:2" x14ac:dyDescent="0.3">
      <c r="A183" s="25" t="s">
        <v>11360</v>
      </c>
      <c r="B183" s="25">
        <v>1</v>
      </c>
    </row>
    <row r="184" spans="1:2" x14ac:dyDescent="0.3">
      <c r="A184" s="25" t="s">
        <v>9178</v>
      </c>
      <c r="B184" s="25">
        <v>1</v>
      </c>
    </row>
    <row r="185" spans="1:2" x14ac:dyDescent="0.3">
      <c r="A185" s="25" t="s">
        <v>9178</v>
      </c>
      <c r="B185" s="25">
        <v>1</v>
      </c>
    </row>
    <row r="186" spans="1:2" x14ac:dyDescent="0.3">
      <c r="A186" s="25" t="s">
        <v>11236</v>
      </c>
      <c r="B186" s="25">
        <v>1</v>
      </c>
    </row>
    <row r="187" spans="1:2" x14ac:dyDescent="0.3">
      <c r="A187" s="25" t="s">
        <v>9175</v>
      </c>
      <c r="B187" s="25">
        <v>1</v>
      </c>
    </row>
    <row r="188" spans="1:2" x14ac:dyDescent="0.3">
      <c r="A188" s="25" t="s">
        <v>9178</v>
      </c>
      <c r="B188" s="25">
        <v>1</v>
      </c>
    </row>
    <row r="189" spans="1:2" x14ac:dyDescent="0.3">
      <c r="A189" s="25" t="s">
        <v>9178</v>
      </c>
      <c r="B189" s="25">
        <v>1</v>
      </c>
    </row>
    <row r="190" spans="1:2" x14ac:dyDescent="0.3">
      <c r="A190" s="25" t="s">
        <v>11272</v>
      </c>
      <c r="B190" s="25">
        <v>1</v>
      </c>
    </row>
    <row r="191" spans="1:2" x14ac:dyDescent="0.3">
      <c r="A191" s="25" t="s">
        <v>9178</v>
      </c>
      <c r="B191" s="25">
        <v>1</v>
      </c>
    </row>
    <row r="192" spans="1:2" x14ac:dyDescent="0.3">
      <c r="A192" s="25" t="s">
        <v>9178</v>
      </c>
      <c r="B192" s="25">
        <v>1</v>
      </c>
    </row>
    <row r="193" spans="1:2" x14ac:dyDescent="0.3">
      <c r="A193" s="25" t="s">
        <v>9178</v>
      </c>
      <c r="B193" s="25">
        <v>1</v>
      </c>
    </row>
    <row r="194" spans="1:2" x14ac:dyDescent="0.3">
      <c r="A194" s="25" t="s">
        <v>9178</v>
      </c>
      <c r="B194" s="25">
        <v>1</v>
      </c>
    </row>
    <row r="195" spans="1:2" x14ac:dyDescent="0.3">
      <c r="A195" s="25" t="s">
        <v>11285</v>
      </c>
      <c r="B195" s="25">
        <v>1</v>
      </c>
    </row>
    <row r="196" spans="1:2" x14ac:dyDescent="0.3">
      <c r="A196" s="25" t="s">
        <v>9178</v>
      </c>
      <c r="B196" s="25">
        <v>1</v>
      </c>
    </row>
    <row r="197" spans="1:2" x14ac:dyDescent="0.3">
      <c r="A197" s="25" t="s">
        <v>11287</v>
      </c>
      <c r="B197" s="25">
        <v>1</v>
      </c>
    </row>
    <row r="198" spans="1:2" x14ac:dyDescent="0.3">
      <c r="A198" s="25" t="s">
        <v>9178</v>
      </c>
      <c r="B198" s="25">
        <v>1</v>
      </c>
    </row>
    <row r="199" spans="1:2" x14ac:dyDescent="0.3">
      <c r="A199" s="25" t="s">
        <v>9178</v>
      </c>
      <c r="B199" s="25">
        <v>1</v>
      </c>
    </row>
    <row r="200" spans="1:2" x14ac:dyDescent="0.3">
      <c r="A200" s="25" t="s">
        <v>9178</v>
      </c>
      <c r="B200" s="25">
        <v>1</v>
      </c>
    </row>
    <row r="201" spans="1:2" x14ac:dyDescent="0.3">
      <c r="A201" s="25" t="s">
        <v>9178</v>
      </c>
      <c r="B201" s="25">
        <v>1</v>
      </c>
    </row>
    <row r="202" spans="1:2" x14ac:dyDescent="0.3">
      <c r="A202" s="25" t="s">
        <v>9189</v>
      </c>
      <c r="B202" s="25">
        <v>0.5</v>
      </c>
    </row>
    <row r="203" spans="1:2" x14ac:dyDescent="0.3">
      <c r="A203" s="25" t="s">
        <v>11290</v>
      </c>
      <c r="B203" s="25">
        <v>0.5</v>
      </c>
    </row>
    <row r="204" spans="1:2" x14ac:dyDescent="0.3">
      <c r="A204" s="25" t="s">
        <v>11289</v>
      </c>
      <c r="B204" s="25">
        <v>1</v>
      </c>
    </row>
    <row r="205" spans="1:2" x14ac:dyDescent="0.3">
      <c r="A205" s="25" t="s">
        <v>9175</v>
      </c>
      <c r="B205" s="25">
        <v>1</v>
      </c>
    </row>
    <row r="206" spans="1:2" x14ac:dyDescent="0.3">
      <c r="A206" s="25" t="s">
        <v>11290</v>
      </c>
      <c r="B206" s="25">
        <v>1</v>
      </c>
    </row>
    <row r="207" spans="1:2" x14ac:dyDescent="0.3">
      <c r="A207" s="25" t="s">
        <v>9178</v>
      </c>
      <c r="B207" s="25">
        <v>1</v>
      </c>
    </row>
    <row r="208" spans="1:2" x14ac:dyDescent="0.3">
      <c r="A208" s="25" t="s">
        <v>9178</v>
      </c>
      <c r="B208" s="25">
        <v>1</v>
      </c>
    </row>
    <row r="209" spans="1:2" x14ac:dyDescent="0.3">
      <c r="A209" s="25" t="s">
        <v>11323</v>
      </c>
      <c r="B209" s="25">
        <v>1</v>
      </c>
    </row>
    <row r="210" spans="1:2" x14ac:dyDescent="0.3">
      <c r="A210" s="25" t="s">
        <v>9178</v>
      </c>
      <c r="B210" s="25">
        <v>1</v>
      </c>
    </row>
    <row r="211" spans="1:2" x14ac:dyDescent="0.3">
      <c r="A211" s="25" t="s">
        <v>9178</v>
      </c>
      <c r="B211" s="25">
        <v>1</v>
      </c>
    </row>
    <row r="212" spans="1:2" x14ac:dyDescent="0.3">
      <c r="A212" s="25" t="s">
        <v>9178</v>
      </c>
      <c r="B212" s="25">
        <v>1</v>
      </c>
    </row>
    <row r="213" spans="1:2" x14ac:dyDescent="0.3">
      <c r="A213" s="25" t="s">
        <v>9178</v>
      </c>
      <c r="B213" s="25">
        <v>1</v>
      </c>
    </row>
    <row r="214" spans="1:2" x14ac:dyDescent="0.3">
      <c r="A214" s="25" t="s">
        <v>11269</v>
      </c>
      <c r="B214" s="25">
        <v>0.66666666666666663</v>
      </c>
    </row>
    <row r="215" spans="1:2" x14ac:dyDescent="0.3">
      <c r="A215" s="25" t="s">
        <v>11290</v>
      </c>
      <c r="B215" s="25">
        <v>0.16666666666666666</v>
      </c>
    </row>
    <row r="216" spans="1:2" x14ac:dyDescent="0.3">
      <c r="A216" s="25" t="s">
        <v>11273</v>
      </c>
      <c r="B216" s="25">
        <v>0.16666666666666666</v>
      </c>
    </row>
    <row r="217" spans="1:2" x14ac:dyDescent="0.3">
      <c r="A217" s="25" t="s">
        <v>11293</v>
      </c>
      <c r="B217" s="25">
        <v>1</v>
      </c>
    </row>
    <row r="218" spans="1:2" x14ac:dyDescent="0.3">
      <c r="A218" s="25" t="s">
        <v>9178</v>
      </c>
      <c r="B218" s="25">
        <v>1</v>
      </c>
    </row>
    <row r="219" spans="1:2" x14ac:dyDescent="0.3">
      <c r="A219" s="25" t="s">
        <v>11290</v>
      </c>
      <c r="B219" s="25">
        <v>1</v>
      </c>
    </row>
    <row r="220" spans="1:2" x14ac:dyDescent="0.3">
      <c r="A220" s="25" t="s">
        <v>11236</v>
      </c>
      <c r="B220" s="25">
        <v>0.77777777777777779</v>
      </c>
    </row>
    <row r="221" spans="1:2" x14ac:dyDescent="0.3">
      <c r="A221" s="25" t="s">
        <v>11245</v>
      </c>
      <c r="B221" s="25">
        <v>0.1111111111111111</v>
      </c>
    </row>
    <row r="222" spans="1:2" x14ac:dyDescent="0.3">
      <c r="A222" s="25" t="s">
        <v>11269</v>
      </c>
      <c r="B222" s="25">
        <v>0.1111111111111111</v>
      </c>
    </row>
    <row r="223" spans="1:2" x14ac:dyDescent="0.3">
      <c r="A223" s="25" t="s">
        <v>9178</v>
      </c>
      <c r="B223" s="25">
        <v>1</v>
      </c>
    </row>
    <row r="224" spans="1:2" x14ac:dyDescent="0.3">
      <c r="A224" s="25" t="s">
        <v>11295</v>
      </c>
      <c r="B224" s="25">
        <v>1</v>
      </c>
    </row>
    <row r="225" spans="1:2" x14ac:dyDescent="0.3">
      <c r="A225" s="25" t="s">
        <v>9178</v>
      </c>
      <c r="B225" s="25">
        <v>1</v>
      </c>
    </row>
    <row r="226" spans="1:2" x14ac:dyDescent="0.3">
      <c r="A226" s="25" t="s">
        <v>11239</v>
      </c>
      <c r="B226" s="25">
        <v>0.5</v>
      </c>
    </row>
    <row r="227" spans="1:2" x14ac:dyDescent="0.3">
      <c r="A227" s="25" t="s">
        <v>11278</v>
      </c>
      <c r="B227" s="25">
        <v>0.5</v>
      </c>
    </row>
    <row r="228" spans="1:2" x14ac:dyDescent="0.3">
      <c r="A228" s="25" t="s">
        <v>9178</v>
      </c>
      <c r="B228" s="25">
        <v>0.75</v>
      </c>
    </row>
    <row r="229" spans="1:2" x14ac:dyDescent="0.3">
      <c r="A229" s="25" t="s">
        <v>11361</v>
      </c>
      <c r="B229" s="25">
        <v>0.25</v>
      </c>
    </row>
    <row r="230" spans="1:2" x14ac:dyDescent="0.3">
      <c r="A230" s="25" t="s">
        <v>11245</v>
      </c>
      <c r="B230" s="25">
        <v>1</v>
      </c>
    </row>
    <row r="231" spans="1:2" x14ac:dyDescent="0.3">
      <c r="A231" s="25" t="s">
        <v>9178</v>
      </c>
      <c r="B231" s="25">
        <v>1</v>
      </c>
    </row>
    <row r="232" spans="1:2" x14ac:dyDescent="0.3">
      <c r="A232" s="25" t="s">
        <v>11298</v>
      </c>
      <c r="B232" s="25">
        <v>1</v>
      </c>
    </row>
    <row r="233" spans="1:2" x14ac:dyDescent="0.3">
      <c r="A233" s="25" t="s">
        <v>9178</v>
      </c>
      <c r="B233" s="25">
        <v>0.83333333333333337</v>
      </c>
    </row>
    <row r="234" spans="1:2" x14ac:dyDescent="0.3">
      <c r="A234" s="25" t="s">
        <v>11290</v>
      </c>
      <c r="B234" s="25">
        <v>0.16666666666666666</v>
      </c>
    </row>
    <row r="235" spans="1:2" x14ac:dyDescent="0.3">
      <c r="A235" s="25" t="s">
        <v>9178</v>
      </c>
      <c r="B235" s="25">
        <v>1</v>
      </c>
    </row>
    <row r="236" spans="1:2" x14ac:dyDescent="0.3">
      <c r="A236" s="25" t="s">
        <v>9175</v>
      </c>
      <c r="B236" s="25">
        <v>1</v>
      </c>
    </row>
    <row r="237" spans="1:2" x14ac:dyDescent="0.3">
      <c r="A237" s="25" t="s">
        <v>11238</v>
      </c>
      <c r="B237" s="25">
        <v>1</v>
      </c>
    </row>
    <row r="238" spans="1:2" x14ac:dyDescent="0.3">
      <c r="A238" s="25" t="s">
        <v>11362</v>
      </c>
      <c r="B238" s="25">
        <v>0.6</v>
      </c>
    </row>
    <row r="239" spans="1:2" x14ac:dyDescent="0.3">
      <c r="A239" s="25" t="s">
        <v>11344</v>
      </c>
      <c r="B239" s="25">
        <v>0.2</v>
      </c>
    </row>
    <row r="240" spans="1:2" x14ac:dyDescent="0.3">
      <c r="A240" s="25" t="s">
        <v>11273</v>
      </c>
      <c r="B240" s="25">
        <v>0.2</v>
      </c>
    </row>
    <row r="241" spans="1:2" x14ac:dyDescent="0.3">
      <c r="A241" s="25" t="s">
        <v>9178</v>
      </c>
      <c r="B241" s="25">
        <v>1</v>
      </c>
    </row>
    <row r="242" spans="1:2" x14ac:dyDescent="0.3">
      <c r="A242" s="25" t="s">
        <v>11299</v>
      </c>
      <c r="B242" s="25">
        <v>1</v>
      </c>
    </row>
    <row r="243" spans="1:2" x14ac:dyDescent="0.3">
      <c r="A243" s="25" t="s">
        <v>9178</v>
      </c>
      <c r="B243" s="25">
        <v>1</v>
      </c>
    </row>
    <row r="244" spans="1:2" x14ac:dyDescent="0.3">
      <c r="A244" s="25" t="s">
        <v>11269</v>
      </c>
      <c r="B244" s="25">
        <v>1</v>
      </c>
    </row>
    <row r="245" spans="1:2" x14ac:dyDescent="0.3">
      <c r="A245" s="25" t="s">
        <v>9178</v>
      </c>
      <c r="B245" s="25">
        <v>1</v>
      </c>
    </row>
    <row r="246" spans="1:2" x14ac:dyDescent="0.3">
      <c r="A246" s="25" t="s">
        <v>9178</v>
      </c>
      <c r="B246" s="25">
        <v>1</v>
      </c>
    </row>
    <row r="247" spans="1:2" x14ac:dyDescent="0.3">
      <c r="A247" s="25" t="s">
        <v>11247</v>
      </c>
      <c r="B247" s="25">
        <v>1</v>
      </c>
    </row>
    <row r="248" spans="1:2" x14ac:dyDescent="0.3">
      <c r="A248" s="25" t="s">
        <v>11247</v>
      </c>
      <c r="B248" s="25">
        <v>1</v>
      </c>
    </row>
    <row r="249" spans="1:2" x14ac:dyDescent="0.3">
      <c r="A249" s="25" t="s">
        <v>11245</v>
      </c>
      <c r="B249" s="25">
        <v>0.8</v>
      </c>
    </row>
    <row r="250" spans="1:2" x14ac:dyDescent="0.3">
      <c r="A250" s="25" t="s">
        <v>11236</v>
      </c>
      <c r="B250" s="25">
        <v>0.2</v>
      </c>
    </row>
    <row r="251" spans="1:2" x14ac:dyDescent="0.3">
      <c r="A251" s="25" t="s">
        <v>11245</v>
      </c>
      <c r="B251" s="25">
        <v>1</v>
      </c>
    </row>
    <row r="252" spans="1:2" x14ac:dyDescent="0.3">
      <c r="A252" s="25" t="s">
        <v>9178</v>
      </c>
      <c r="B252" s="25">
        <v>1</v>
      </c>
    </row>
    <row r="253" spans="1:2" x14ac:dyDescent="0.3">
      <c r="A253" s="25" t="s">
        <v>11304</v>
      </c>
      <c r="B253" s="25">
        <v>1</v>
      </c>
    </row>
    <row r="254" spans="1:2" x14ac:dyDescent="0.3">
      <c r="A254" s="25" t="s">
        <v>9178</v>
      </c>
      <c r="B254" s="25">
        <v>0.75</v>
      </c>
    </row>
    <row r="255" spans="1:2" x14ac:dyDescent="0.3">
      <c r="A255" s="25" t="s">
        <v>11363</v>
      </c>
      <c r="B255" s="25">
        <v>0.25</v>
      </c>
    </row>
    <row r="256" spans="1:2" x14ac:dyDescent="0.3">
      <c r="A256" s="25" t="s">
        <v>9178</v>
      </c>
      <c r="B256" s="25">
        <v>0.6</v>
      </c>
    </row>
    <row r="257" spans="1:2" x14ac:dyDescent="0.3">
      <c r="A257" s="25" t="s">
        <v>11318</v>
      </c>
      <c r="B257" s="25">
        <v>0.4</v>
      </c>
    </row>
    <row r="258" spans="1:2" x14ac:dyDescent="0.3">
      <c r="A258" s="25" t="s">
        <v>11307</v>
      </c>
      <c r="B258" s="25">
        <v>1</v>
      </c>
    </row>
    <row r="259" spans="1:2" x14ac:dyDescent="0.3">
      <c r="A259" s="25" t="s">
        <v>11364</v>
      </c>
      <c r="B259" s="25">
        <v>0.75</v>
      </c>
    </row>
    <row r="260" spans="1:2" x14ac:dyDescent="0.3">
      <c r="A260" s="25" t="s">
        <v>11239</v>
      </c>
      <c r="B260" s="25">
        <v>0.25</v>
      </c>
    </row>
    <row r="261" spans="1:2" x14ac:dyDescent="0.3">
      <c r="A261" s="25" t="s">
        <v>9178</v>
      </c>
      <c r="B261" s="25">
        <v>1</v>
      </c>
    </row>
    <row r="262" spans="1:2" x14ac:dyDescent="0.3">
      <c r="A262" s="25" t="s">
        <v>11277</v>
      </c>
      <c r="B262" s="25">
        <v>1</v>
      </c>
    </row>
    <row r="263" spans="1:2" x14ac:dyDescent="0.3">
      <c r="A263" s="25" t="s">
        <v>11304</v>
      </c>
      <c r="B263" s="25">
        <v>1</v>
      </c>
    </row>
    <row r="264" spans="1:2" x14ac:dyDescent="0.3">
      <c r="A264" s="25" t="s">
        <v>11236</v>
      </c>
      <c r="B264" s="25">
        <v>1</v>
      </c>
    </row>
    <row r="265" spans="1:2" x14ac:dyDescent="0.3">
      <c r="A265" s="25" t="s">
        <v>9178</v>
      </c>
      <c r="B265" s="25">
        <v>1</v>
      </c>
    </row>
    <row r="266" spans="1:2" x14ac:dyDescent="0.3">
      <c r="A266" s="25" t="s">
        <v>11247</v>
      </c>
      <c r="B266" s="25">
        <v>0.83333333333333337</v>
      </c>
    </row>
    <row r="267" spans="1:2" x14ac:dyDescent="0.3">
      <c r="A267" s="25" t="s">
        <v>11290</v>
      </c>
      <c r="B267" s="25">
        <v>0.16666666666666666</v>
      </c>
    </row>
    <row r="268" spans="1:2" x14ac:dyDescent="0.3">
      <c r="A268" s="25" t="s">
        <v>9178</v>
      </c>
      <c r="B268" s="25">
        <v>1</v>
      </c>
    </row>
    <row r="269" spans="1:2" x14ac:dyDescent="0.3">
      <c r="A269" s="25" t="s">
        <v>11273</v>
      </c>
      <c r="B269" s="25">
        <v>0.66666666666666663</v>
      </c>
    </row>
    <row r="270" spans="1:2" x14ac:dyDescent="0.3">
      <c r="A270" s="25" t="s">
        <v>11285</v>
      </c>
      <c r="B270" s="25">
        <v>0.33333333333333331</v>
      </c>
    </row>
    <row r="271" spans="1:2" x14ac:dyDescent="0.3">
      <c r="A271" s="25" t="s">
        <v>9178</v>
      </c>
      <c r="B271" s="25">
        <v>1</v>
      </c>
    </row>
    <row r="272" spans="1:2" x14ac:dyDescent="0.3">
      <c r="A272" s="25" t="s">
        <v>11358</v>
      </c>
      <c r="B272" s="25">
        <v>1</v>
      </c>
    </row>
    <row r="273" spans="1:2" x14ac:dyDescent="0.3">
      <c r="A273" s="25" t="s">
        <v>9175</v>
      </c>
      <c r="B273" s="25">
        <v>0.6</v>
      </c>
    </row>
    <row r="274" spans="1:2" x14ac:dyDescent="0.3">
      <c r="A274" s="25" t="s">
        <v>11245</v>
      </c>
      <c r="B274" s="25">
        <v>0.4</v>
      </c>
    </row>
    <row r="275" spans="1:2" x14ac:dyDescent="0.3">
      <c r="A275" s="25" t="s">
        <v>9178</v>
      </c>
      <c r="B275" s="25">
        <v>1</v>
      </c>
    </row>
    <row r="276" spans="1:2" x14ac:dyDescent="0.3">
      <c r="A276" s="25" t="s">
        <v>9178</v>
      </c>
      <c r="B276" s="25">
        <v>1</v>
      </c>
    </row>
    <row r="277" spans="1:2" x14ac:dyDescent="0.3">
      <c r="A277" s="25" t="s">
        <v>11308</v>
      </c>
      <c r="B277" s="25">
        <v>1</v>
      </c>
    </row>
    <row r="278" spans="1:2" x14ac:dyDescent="0.3">
      <c r="A278" s="25" t="s">
        <v>11318</v>
      </c>
      <c r="B278" s="25">
        <v>1</v>
      </c>
    </row>
    <row r="279" spans="1:2" x14ac:dyDescent="0.3">
      <c r="A279" s="25" t="s">
        <v>9178</v>
      </c>
      <c r="B279" s="25">
        <v>1</v>
      </c>
    </row>
    <row r="280" spans="1:2" x14ac:dyDescent="0.3">
      <c r="A280" s="25" t="s">
        <v>9175</v>
      </c>
      <c r="B280" s="25">
        <v>1</v>
      </c>
    </row>
    <row r="281" spans="1:2" x14ac:dyDescent="0.3">
      <c r="A281" s="25" t="s">
        <v>9178</v>
      </c>
      <c r="B281" s="25">
        <v>1</v>
      </c>
    </row>
    <row r="282" spans="1:2" x14ac:dyDescent="0.3">
      <c r="A282" s="25" t="s">
        <v>11359</v>
      </c>
      <c r="B282" s="25">
        <v>1</v>
      </c>
    </row>
    <row r="283" spans="1:2" x14ac:dyDescent="0.3">
      <c r="A283" s="25" t="s">
        <v>11270</v>
      </c>
      <c r="B283" s="25">
        <v>0.75</v>
      </c>
    </row>
    <row r="284" spans="1:2" x14ac:dyDescent="0.3">
      <c r="A284" s="25" t="s">
        <v>11308</v>
      </c>
      <c r="B284" s="25">
        <v>0.25</v>
      </c>
    </row>
    <row r="285" spans="1:2" x14ac:dyDescent="0.3">
      <c r="A285" s="25" t="s">
        <v>11237</v>
      </c>
      <c r="B285" s="25">
        <v>1</v>
      </c>
    </row>
    <row r="286" spans="1:2" x14ac:dyDescent="0.3">
      <c r="A286" s="25" t="s">
        <v>11245</v>
      </c>
      <c r="B286" s="25">
        <v>0.8</v>
      </c>
    </row>
    <row r="287" spans="1:2" x14ac:dyDescent="0.3">
      <c r="A287" s="25" t="s">
        <v>11269</v>
      </c>
      <c r="B287" s="25">
        <v>0.2</v>
      </c>
    </row>
    <row r="288" spans="1:2" x14ac:dyDescent="0.3">
      <c r="A288" s="25" t="s">
        <v>9178</v>
      </c>
      <c r="B288" s="25">
        <v>1</v>
      </c>
    </row>
    <row r="289" spans="1:2" x14ac:dyDescent="0.3">
      <c r="A289" s="25" t="s">
        <v>9178</v>
      </c>
      <c r="B289" s="25">
        <v>1</v>
      </c>
    </row>
    <row r="290" spans="1:2" x14ac:dyDescent="0.3">
      <c r="A290" s="25" t="s">
        <v>9178</v>
      </c>
      <c r="B290" s="25">
        <v>1</v>
      </c>
    </row>
    <row r="291" spans="1:2" x14ac:dyDescent="0.3">
      <c r="A291" s="25" t="s">
        <v>11290</v>
      </c>
      <c r="B291" s="25">
        <v>1</v>
      </c>
    </row>
    <row r="292" spans="1:2" x14ac:dyDescent="0.3">
      <c r="A292" s="25" t="s">
        <v>9178</v>
      </c>
      <c r="B292" s="25">
        <v>1</v>
      </c>
    </row>
    <row r="293" spans="1:2" x14ac:dyDescent="0.3">
      <c r="A293" s="25" t="s">
        <v>11269</v>
      </c>
      <c r="B293" s="25">
        <v>0.75</v>
      </c>
    </row>
    <row r="294" spans="1:2" x14ac:dyDescent="0.3">
      <c r="A294" s="25" t="s">
        <v>11273</v>
      </c>
      <c r="B294" s="25">
        <v>0.25</v>
      </c>
    </row>
    <row r="295" spans="1:2" x14ac:dyDescent="0.3">
      <c r="A295" s="25" t="s">
        <v>11273</v>
      </c>
      <c r="B295" s="25">
        <v>1</v>
      </c>
    </row>
    <row r="296" spans="1:2" x14ac:dyDescent="0.3">
      <c r="A296" s="25" t="s">
        <v>9175</v>
      </c>
      <c r="B296" s="25">
        <v>0.5</v>
      </c>
    </row>
    <row r="297" spans="1:2" x14ac:dyDescent="0.3">
      <c r="A297" s="25" t="s">
        <v>9178</v>
      </c>
      <c r="B297" s="25">
        <v>0.5</v>
      </c>
    </row>
    <row r="298" spans="1:2" x14ac:dyDescent="0.3">
      <c r="A298" s="25" t="s">
        <v>9178</v>
      </c>
      <c r="B298" s="25">
        <v>1</v>
      </c>
    </row>
    <row r="299" spans="1:2" x14ac:dyDescent="0.3">
      <c r="A299" s="25" t="s">
        <v>11323</v>
      </c>
      <c r="B299" s="25">
        <v>1</v>
      </c>
    </row>
    <row r="300" spans="1:2" x14ac:dyDescent="0.3">
      <c r="A300" s="25" t="s">
        <v>9178</v>
      </c>
      <c r="B300" s="25">
        <v>1</v>
      </c>
    </row>
    <row r="301" spans="1:2" x14ac:dyDescent="0.3">
      <c r="A301" s="25" t="s">
        <v>9178</v>
      </c>
      <c r="B301" s="25">
        <v>1</v>
      </c>
    </row>
    <row r="302" spans="1:2" x14ac:dyDescent="0.3">
      <c r="A302" s="25" t="s">
        <v>9178</v>
      </c>
      <c r="B302" s="25">
        <v>1</v>
      </c>
    </row>
    <row r="303" spans="1:2" x14ac:dyDescent="0.3">
      <c r="A303" s="25" t="s">
        <v>11299</v>
      </c>
      <c r="B303" s="25">
        <v>1</v>
      </c>
    </row>
    <row r="304" spans="1:2" x14ac:dyDescent="0.3">
      <c r="A304" s="25" t="s">
        <v>9178</v>
      </c>
      <c r="B304" s="25">
        <v>1</v>
      </c>
    </row>
    <row r="305" spans="1:2" x14ac:dyDescent="0.3">
      <c r="A305" s="25" t="s">
        <v>11318</v>
      </c>
      <c r="B305" s="25">
        <v>0.5</v>
      </c>
    </row>
    <row r="306" spans="1:2" x14ac:dyDescent="0.3">
      <c r="A306" s="25" t="s">
        <v>11308</v>
      </c>
      <c r="B306" s="25">
        <v>0.33333333333333331</v>
      </c>
    </row>
    <row r="307" spans="1:2" x14ac:dyDescent="0.3">
      <c r="A307" s="25" t="s">
        <v>11356</v>
      </c>
      <c r="B307" s="25">
        <v>8.3333333333333329E-2</v>
      </c>
    </row>
    <row r="308" spans="1:2" x14ac:dyDescent="0.3">
      <c r="A308" s="25" t="s">
        <v>11361</v>
      </c>
      <c r="B308" s="25">
        <v>8.3333333333333329E-2</v>
      </c>
    </row>
    <row r="309" spans="1:2" x14ac:dyDescent="0.3">
      <c r="A309" s="25" t="s">
        <v>11318</v>
      </c>
      <c r="B309" s="25">
        <v>1</v>
      </c>
    </row>
    <row r="310" spans="1:2" x14ac:dyDescent="0.3">
      <c r="A310" s="25" t="s">
        <v>11318</v>
      </c>
      <c r="B310" s="25">
        <v>1</v>
      </c>
    </row>
    <row r="311" spans="1:2" x14ac:dyDescent="0.3">
      <c r="A311" s="25" t="s">
        <v>11277</v>
      </c>
      <c r="B311" s="25">
        <v>1</v>
      </c>
    </row>
    <row r="312" spans="1:2" x14ac:dyDescent="0.3">
      <c r="A312" s="25" t="s">
        <v>9178</v>
      </c>
      <c r="B312" s="25">
        <v>1</v>
      </c>
    </row>
    <row r="313" spans="1:2" x14ac:dyDescent="0.3">
      <c r="A313" s="25" t="s">
        <v>11365</v>
      </c>
      <c r="B313" s="25">
        <v>0.6</v>
      </c>
    </row>
    <row r="314" spans="1:2" x14ac:dyDescent="0.3">
      <c r="A314" s="25" t="s">
        <v>11366</v>
      </c>
      <c r="B314" s="25">
        <v>0.4</v>
      </c>
    </row>
    <row r="315" spans="1:2" x14ac:dyDescent="0.3">
      <c r="A315" s="25" t="s">
        <v>11273</v>
      </c>
      <c r="B315" s="25">
        <v>1</v>
      </c>
    </row>
    <row r="316" spans="1:2" x14ac:dyDescent="0.3">
      <c r="A316" s="25" t="s">
        <v>9178</v>
      </c>
      <c r="B316" s="25">
        <v>1</v>
      </c>
    </row>
    <row r="317" spans="1:2" x14ac:dyDescent="0.3">
      <c r="A317" s="25" t="s">
        <v>9175</v>
      </c>
      <c r="B317" s="25">
        <v>1</v>
      </c>
    </row>
    <row r="318" spans="1:2" x14ac:dyDescent="0.3">
      <c r="A318" s="25" t="s">
        <v>9178</v>
      </c>
      <c r="B318" s="25">
        <v>1</v>
      </c>
    </row>
    <row r="319" spans="1:2" x14ac:dyDescent="0.3">
      <c r="A319" s="25" t="s">
        <v>9175</v>
      </c>
      <c r="B319" s="25">
        <v>1</v>
      </c>
    </row>
    <row r="320" spans="1:2" x14ac:dyDescent="0.3">
      <c r="A320" s="25" t="s">
        <v>11318</v>
      </c>
      <c r="B320" s="25">
        <v>1</v>
      </c>
    </row>
    <row r="321" spans="1:2" x14ac:dyDescent="0.3">
      <c r="A321" s="25" t="s">
        <v>11252</v>
      </c>
      <c r="B321" s="25">
        <v>1</v>
      </c>
    </row>
    <row r="322" spans="1:2" x14ac:dyDescent="0.3">
      <c r="A322" s="25" t="s">
        <v>11367</v>
      </c>
      <c r="B322" s="25">
        <v>1</v>
      </c>
    </row>
    <row r="323" spans="1:2" x14ac:dyDescent="0.3">
      <c r="A323" s="25" t="s">
        <v>9178</v>
      </c>
      <c r="B323" s="25">
        <v>1</v>
      </c>
    </row>
    <row r="324" spans="1:2" x14ac:dyDescent="0.3">
      <c r="A324" s="25" t="s">
        <v>11299</v>
      </c>
      <c r="B324" s="25">
        <v>1</v>
      </c>
    </row>
    <row r="325" spans="1:2" x14ac:dyDescent="0.3">
      <c r="A325" s="25" t="s">
        <v>11322</v>
      </c>
      <c r="B325" s="25">
        <v>1</v>
      </c>
    </row>
    <row r="326" spans="1:2" x14ac:dyDescent="0.3">
      <c r="A326" s="25" t="s">
        <v>11323</v>
      </c>
      <c r="B326" s="25">
        <v>1</v>
      </c>
    </row>
    <row r="327" spans="1:2" x14ac:dyDescent="0.3">
      <c r="A327" s="25" t="s">
        <v>9178</v>
      </c>
      <c r="B327" s="25">
        <v>1</v>
      </c>
    </row>
    <row r="328" spans="1:2" x14ac:dyDescent="0.3">
      <c r="A328" s="25" t="s">
        <v>9175</v>
      </c>
      <c r="B328" s="25">
        <v>1</v>
      </c>
    </row>
    <row r="329" spans="1:2" x14ac:dyDescent="0.3">
      <c r="A329" s="25" t="s">
        <v>9178</v>
      </c>
      <c r="B329" s="25">
        <v>1</v>
      </c>
    </row>
    <row r="330" spans="1:2" x14ac:dyDescent="0.3">
      <c r="A330" s="25" t="s">
        <v>11361</v>
      </c>
      <c r="B330" s="25">
        <v>0.66666666666666663</v>
      </c>
    </row>
    <row r="331" spans="1:2" x14ac:dyDescent="0.3">
      <c r="A331" s="25" t="s">
        <v>11277</v>
      </c>
      <c r="B331" s="25">
        <v>0.33333333333333331</v>
      </c>
    </row>
    <row r="332" spans="1:2" x14ac:dyDescent="0.3">
      <c r="A332" s="25" t="s">
        <v>9178</v>
      </c>
      <c r="B332" s="25">
        <v>1</v>
      </c>
    </row>
    <row r="333" spans="1:2" x14ac:dyDescent="0.3">
      <c r="A333" s="25" t="s">
        <v>11308</v>
      </c>
      <c r="B333" s="25">
        <v>0.66666666666666663</v>
      </c>
    </row>
    <row r="334" spans="1:2" x14ac:dyDescent="0.3">
      <c r="A334" s="25" t="s">
        <v>11236</v>
      </c>
      <c r="B334" s="25">
        <v>0.16666666666666666</v>
      </c>
    </row>
    <row r="335" spans="1:2" x14ac:dyDescent="0.3">
      <c r="A335" s="25" t="s">
        <v>11239</v>
      </c>
      <c r="B335" s="25">
        <v>5.5E-2</v>
      </c>
    </row>
    <row r="336" spans="1:2" x14ac:dyDescent="0.3">
      <c r="A336" s="25" t="s">
        <v>11272</v>
      </c>
      <c r="B336" s="25">
        <v>5.5E-2</v>
      </c>
    </row>
    <row r="337" spans="1:2" x14ac:dyDescent="0.3">
      <c r="A337" s="25" t="s">
        <v>11368</v>
      </c>
      <c r="B337" s="25">
        <v>5.5E-2</v>
      </c>
    </row>
    <row r="338" spans="1:2" x14ac:dyDescent="0.3">
      <c r="A338" s="25" t="s">
        <v>9178</v>
      </c>
      <c r="B338" s="25">
        <v>1</v>
      </c>
    </row>
    <row r="339" spans="1:2" x14ac:dyDescent="0.3">
      <c r="A339" s="25" t="s">
        <v>11318</v>
      </c>
      <c r="B339" s="25">
        <v>1</v>
      </c>
    </row>
    <row r="340" spans="1:2" x14ac:dyDescent="0.3">
      <c r="A340" s="25" t="s">
        <v>11237</v>
      </c>
      <c r="B340" s="25">
        <v>1</v>
      </c>
    </row>
    <row r="341" spans="1:2" x14ac:dyDescent="0.3">
      <c r="A341" s="25" t="s">
        <v>9175</v>
      </c>
      <c r="B341" s="25">
        <v>1</v>
      </c>
    </row>
    <row r="342" spans="1:2" x14ac:dyDescent="0.3">
      <c r="A342" s="25" t="s">
        <v>11298</v>
      </c>
      <c r="B342" s="25">
        <v>1</v>
      </c>
    </row>
    <row r="343" spans="1:2" x14ac:dyDescent="0.3">
      <c r="A343" s="25" t="s">
        <v>11271</v>
      </c>
      <c r="B343" s="25">
        <v>0.66666666666666663</v>
      </c>
    </row>
    <row r="344" spans="1:2" x14ac:dyDescent="0.3">
      <c r="A344" s="25" t="s">
        <v>11361</v>
      </c>
      <c r="B344" s="25">
        <v>0.33333333333333331</v>
      </c>
    </row>
    <row r="345" spans="1:2" x14ac:dyDescent="0.3">
      <c r="A345" s="25" t="s">
        <v>9178</v>
      </c>
      <c r="B345" s="25">
        <v>1</v>
      </c>
    </row>
    <row r="346" spans="1:2" x14ac:dyDescent="0.3">
      <c r="A346" s="25" t="s">
        <v>9175</v>
      </c>
      <c r="B346" s="25">
        <v>1</v>
      </c>
    </row>
    <row r="347" spans="1:2" x14ac:dyDescent="0.3">
      <c r="A347" s="25" t="s">
        <v>11236</v>
      </c>
      <c r="B347" s="25">
        <v>1</v>
      </c>
    </row>
    <row r="348" spans="1:2" x14ac:dyDescent="0.3">
      <c r="A348" s="25" t="s">
        <v>9178</v>
      </c>
      <c r="B348" s="25">
        <v>1</v>
      </c>
    </row>
    <row r="349" spans="1:2" x14ac:dyDescent="0.3">
      <c r="A349" s="25" t="s">
        <v>9178</v>
      </c>
      <c r="B349" s="25">
        <v>1</v>
      </c>
    </row>
    <row r="350" spans="1:2" x14ac:dyDescent="0.3">
      <c r="A350" s="25" t="s">
        <v>9178</v>
      </c>
      <c r="B350" s="25">
        <v>1</v>
      </c>
    </row>
    <row r="351" spans="1:2" x14ac:dyDescent="0.3">
      <c r="A351" s="25" t="s">
        <v>9178</v>
      </c>
      <c r="B351" s="25">
        <v>1</v>
      </c>
    </row>
    <row r="352" spans="1:2" x14ac:dyDescent="0.3">
      <c r="A352" s="25" t="s">
        <v>9175</v>
      </c>
      <c r="B352" s="25">
        <v>0.8571428571428571</v>
      </c>
    </row>
    <row r="353" spans="1:2" x14ac:dyDescent="0.3">
      <c r="A353" s="25" t="s">
        <v>11236</v>
      </c>
      <c r="B353" s="25">
        <v>0.14285714285714285</v>
      </c>
    </row>
    <row r="354" spans="1:2" x14ac:dyDescent="0.3">
      <c r="A354" s="25" t="s">
        <v>9189</v>
      </c>
      <c r="B354" s="25">
        <v>0.33333333333333331</v>
      </c>
    </row>
    <row r="355" spans="1:2" x14ac:dyDescent="0.3">
      <c r="A355" s="25" t="s">
        <v>11236</v>
      </c>
      <c r="B355" s="25">
        <v>0.33333333333333331</v>
      </c>
    </row>
    <row r="356" spans="1:2" x14ac:dyDescent="0.3">
      <c r="A356" s="25" t="s">
        <v>11290</v>
      </c>
      <c r="B356" s="25">
        <v>0.33333333333333331</v>
      </c>
    </row>
    <row r="357" spans="1:2" x14ac:dyDescent="0.3">
      <c r="A357" s="25" t="s">
        <v>11235</v>
      </c>
      <c r="B357" s="25">
        <v>1</v>
      </c>
    </row>
    <row r="358" spans="1:2" x14ac:dyDescent="0.3">
      <c r="A358" s="25" t="s">
        <v>11273</v>
      </c>
      <c r="B358" s="25">
        <v>1</v>
      </c>
    </row>
    <row r="359" spans="1:2" x14ac:dyDescent="0.3">
      <c r="A359" s="25" t="s">
        <v>9178</v>
      </c>
      <c r="B359" s="25">
        <v>1</v>
      </c>
    </row>
    <row r="360" spans="1:2" x14ac:dyDescent="0.3">
      <c r="A360" s="25" t="s">
        <v>11234</v>
      </c>
      <c r="B360" s="25">
        <v>1</v>
      </c>
    </row>
    <row r="361" spans="1:2" x14ac:dyDescent="0.3">
      <c r="A361" s="25" t="s">
        <v>11318</v>
      </c>
      <c r="B361" s="25">
        <v>1</v>
      </c>
    </row>
    <row r="362" spans="1:2" x14ac:dyDescent="0.3">
      <c r="A362" s="25" t="s">
        <v>11272</v>
      </c>
      <c r="B362" s="25">
        <v>1</v>
      </c>
    </row>
    <row r="363" spans="1:2" x14ac:dyDescent="0.3">
      <c r="A363" s="25" t="s">
        <v>9178</v>
      </c>
      <c r="B363" s="25">
        <v>1</v>
      </c>
    </row>
    <row r="364" spans="1:2" x14ac:dyDescent="0.3">
      <c r="A364" s="25" t="s">
        <v>9178</v>
      </c>
      <c r="B364" s="25">
        <v>1</v>
      </c>
    </row>
    <row r="365" spans="1:2" x14ac:dyDescent="0.3">
      <c r="A365" s="25" t="s">
        <v>9178</v>
      </c>
      <c r="B365" s="25">
        <v>1</v>
      </c>
    </row>
    <row r="366" spans="1:2" x14ac:dyDescent="0.3">
      <c r="A366" s="25" t="s">
        <v>9178</v>
      </c>
      <c r="B366" s="25">
        <v>1</v>
      </c>
    </row>
    <row r="367" spans="1:2" x14ac:dyDescent="0.3">
      <c r="A367" s="25" t="s">
        <v>9178</v>
      </c>
      <c r="B367" s="25">
        <v>1</v>
      </c>
    </row>
    <row r="368" spans="1:2" x14ac:dyDescent="0.3">
      <c r="A368" s="25" t="s">
        <v>9175</v>
      </c>
      <c r="B368" s="25">
        <v>1</v>
      </c>
    </row>
    <row r="369" spans="1:2" x14ac:dyDescent="0.3">
      <c r="A369" s="25" t="s">
        <v>9178</v>
      </c>
      <c r="B369" s="25">
        <v>1</v>
      </c>
    </row>
    <row r="370" spans="1:2" x14ac:dyDescent="0.3">
      <c r="A370" s="25" t="s">
        <v>9178</v>
      </c>
      <c r="B370" s="25">
        <v>1</v>
      </c>
    </row>
    <row r="371" spans="1:2" x14ac:dyDescent="0.3">
      <c r="A371" s="25" t="s">
        <v>9178</v>
      </c>
      <c r="B371" s="25">
        <v>1</v>
      </c>
    </row>
    <row r="372" spans="1:2" x14ac:dyDescent="0.3">
      <c r="A372" s="25" t="s">
        <v>9178</v>
      </c>
      <c r="B372" s="25">
        <v>1</v>
      </c>
    </row>
    <row r="373" spans="1:2" x14ac:dyDescent="0.3">
      <c r="A373" s="25" t="s">
        <v>9178</v>
      </c>
      <c r="B373" s="25">
        <v>1</v>
      </c>
    </row>
    <row r="374" spans="1:2" x14ac:dyDescent="0.3">
      <c r="A374" s="25" t="s">
        <v>9178</v>
      </c>
      <c r="B374" s="25">
        <v>1</v>
      </c>
    </row>
    <row r="375" spans="1:2" x14ac:dyDescent="0.3">
      <c r="A375" s="25" t="s">
        <v>9178</v>
      </c>
      <c r="B375" s="25">
        <v>1</v>
      </c>
    </row>
    <row r="376" spans="1:2" x14ac:dyDescent="0.3">
      <c r="A376" s="25" t="s">
        <v>11273</v>
      </c>
      <c r="B376" s="25">
        <v>1</v>
      </c>
    </row>
    <row r="377" spans="1:2" x14ac:dyDescent="0.3">
      <c r="A377" s="25" t="s">
        <v>9178</v>
      </c>
      <c r="B377" s="25">
        <v>1</v>
      </c>
    </row>
    <row r="378" spans="1:2" x14ac:dyDescent="0.3">
      <c r="A378" s="25" t="s">
        <v>9178</v>
      </c>
      <c r="B378" s="25">
        <v>1</v>
      </c>
    </row>
    <row r="379" spans="1:2" x14ac:dyDescent="0.3">
      <c r="A379" s="25" t="s">
        <v>11336</v>
      </c>
      <c r="B379" s="25">
        <v>1</v>
      </c>
    </row>
    <row r="380" spans="1:2" x14ac:dyDescent="0.3">
      <c r="A380" s="25" t="s">
        <v>9178</v>
      </c>
      <c r="B380" s="25">
        <v>1</v>
      </c>
    </row>
    <row r="381" spans="1:2" x14ac:dyDescent="0.3">
      <c r="A381" s="25" t="s">
        <v>11337</v>
      </c>
      <c r="B381" s="25">
        <v>1</v>
      </c>
    </row>
    <row r="382" spans="1:2" x14ac:dyDescent="0.3">
      <c r="A382" s="25" t="s">
        <v>9178</v>
      </c>
      <c r="B382" s="25">
        <v>0.8</v>
      </c>
    </row>
    <row r="383" spans="1:2" x14ac:dyDescent="0.3">
      <c r="A383" s="25" t="s">
        <v>11236</v>
      </c>
      <c r="B383" s="25">
        <v>0.2</v>
      </c>
    </row>
    <row r="384" spans="1:2" x14ac:dyDescent="0.3">
      <c r="A384" s="25" t="s">
        <v>9175</v>
      </c>
      <c r="B384" s="25">
        <v>1</v>
      </c>
    </row>
    <row r="385" spans="1:2" x14ac:dyDescent="0.3">
      <c r="A385" s="25" t="s">
        <v>9175</v>
      </c>
      <c r="B385" s="25">
        <v>1</v>
      </c>
    </row>
    <row r="386" spans="1:2" x14ac:dyDescent="0.3">
      <c r="A386" s="25" t="s">
        <v>9175</v>
      </c>
      <c r="B386" s="25">
        <v>0.6</v>
      </c>
    </row>
    <row r="387" spans="1:2" x14ac:dyDescent="0.3">
      <c r="A387" s="25" t="s">
        <v>11350</v>
      </c>
      <c r="B387" s="25">
        <v>0.2</v>
      </c>
    </row>
    <row r="388" spans="1:2" x14ac:dyDescent="0.3">
      <c r="A388" s="25" t="s">
        <v>11236</v>
      </c>
      <c r="B388" s="25">
        <v>0.2</v>
      </c>
    </row>
    <row r="389" spans="1:2" x14ac:dyDescent="0.3">
      <c r="A389" s="25" t="s">
        <v>9189</v>
      </c>
      <c r="B389" s="25">
        <v>1</v>
      </c>
    </row>
    <row r="390" spans="1:2" x14ac:dyDescent="0.3">
      <c r="A390" s="25" t="s">
        <v>11342</v>
      </c>
      <c r="B390" s="25">
        <v>1</v>
      </c>
    </row>
    <row r="391" spans="1:2" x14ac:dyDescent="0.3">
      <c r="A391" s="25" t="s">
        <v>9178</v>
      </c>
      <c r="B391" s="25">
        <v>1</v>
      </c>
    </row>
    <row r="392" spans="1:2" x14ac:dyDescent="0.3">
      <c r="A392" s="25" t="s">
        <v>9178</v>
      </c>
      <c r="B392" s="25">
        <v>1</v>
      </c>
    </row>
    <row r="393" spans="1:2" x14ac:dyDescent="0.3">
      <c r="A393" s="25" t="s">
        <v>9175</v>
      </c>
      <c r="B393" s="25">
        <v>1</v>
      </c>
    </row>
    <row r="394" spans="1:2" x14ac:dyDescent="0.3">
      <c r="A394" s="25" t="s">
        <v>11287</v>
      </c>
      <c r="B394" s="25">
        <v>1</v>
      </c>
    </row>
    <row r="395" spans="1:2" x14ac:dyDescent="0.3">
      <c r="A395" s="25" t="s">
        <v>9178</v>
      </c>
      <c r="B395" s="25">
        <v>0.5</v>
      </c>
    </row>
    <row r="396" spans="1:2" x14ac:dyDescent="0.3">
      <c r="A396" s="25" t="s">
        <v>9189</v>
      </c>
      <c r="B396" s="25">
        <v>0.25</v>
      </c>
    </row>
    <row r="397" spans="1:2" x14ac:dyDescent="0.3">
      <c r="A397" s="25" t="s">
        <v>11269</v>
      </c>
      <c r="B397" s="25">
        <v>0.25</v>
      </c>
    </row>
    <row r="398" spans="1:2" x14ac:dyDescent="0.3">
      <c r="A398" s="25" t="s">
        <v>11344</v>
      </c>
      <c r="B398" s="25">
        <v>1</v>
      </c>
    </row>
    <row r="399" spans="1:2" x14ac:dyDescent="0.3">
      <c r="A399" s="25" t="s">
        <v>9189</v>
      </c>
      <c r="B399" s="25">
        <v>1</v>
      </c>
    </row>
    <row r="400" spans="1:2" x14ac:dyDescent="0.3">
      <c r="A400" s="25" t="s">
        <v>11361</v>
      </c>
      <c r="B400" s="25">
        <v>1</v>
      </c>
    </row>
    <row r="401" spans="1:2" x14ac:dyDescent="0.3">
      <c r="A401" s="25" t="s">
        <v>11277</v>
      </c>
      <c r="B401" s="25">
        <v>1</v>
      </c>
    </row>
    <row r="402" spans="1:2" x14ac:dyDescent="0.3">
      <c r="A402" s="25" t="s">
        <v>11236</v>
      </c>
      <c r="B402" s="25">
        <v>0.5</v>
      </c>
    </row>
    <row r="403" spans="1:2" x14ac:dyDescent="0.3">
      <c r="A403" s="25" t="s">
        <v>11245</v>
      </c>
      <c r="B403" s="25">
        <v>0.25</v>
      </c>
    </row>
    <row r="404" spans="1:2" x14ac:dyDescent="0.3">
      <c r="A404" s="25" t="s">
        <v>11269</v>
      </c>
      <c r="B404" s="25">
        <v>0.25</v>
      </c>
    </row>
    <row r="405" spans="1:2" x14ac:dyDescent="0.3">
      <c r="A405" s="25" t="s">
        <v>11273</v>
      </c>
      <c r="B405" s="25">
        <v>0.75</v>
      </c>
    </row>
    <row r="406" spans="1:2" x14ac:dyDescent="0.3">
      <c r="A406" s="25" t="s">
        <v>11269</v>
      </c>
      <c r="B406" s="25">
        <v>0.25</v>
      </c>
    </row>
    <row r="407" spans="1:2" x14ac:dyDescent="0.3">
      <c r="A407" s="25" t="s">
        <v>11245</v>
      </c>
      <c r="B407" s="25">
        <v>1</v>
      </c>
    </row>
    <row r="408" spans="1:2" x14ac:dyDescent="0.3">
      <c r="A408" s="25" t="s">
        <v>9178</v>
      </c>
      <c r="B408" s="25">
        <v>0.8</v>
      </c>
    </row>
    <row r="409" spans="1:2" x14ac:dyDescent="0.3">
      <c r="A409" s="25" t="s">
        <v>11275</v>
      </c>
      <c r="B409" s="25">
        <v>0.2</v>
      </c>
    </row>
    <row r="410" spans="1:2" x14ac:dyDescent="0.3">
      <c r="A410" s="25" t="s">
        <v>9178</v>
      </c>
      <c r="B410" s="25">
        <v>1</v>
      </c>
    </row>
    <row r="411" spans="1:2" x14ac:dyDescent="0.3">
      <c r="A411" s="25" t="s">
        <v>11236</v>
      </c>
      <c r="B411" s="25">
        <v>1</v>
      </c>
    </row>
    <row r="412" spans="1:2" x14ac:dyDescent="0.3">
      <c r="A412" s="25" t="s">
        <v>9178</v>
      </c>
      <c r="B412" s="25">
        <v>1</v>
      </c>
    </row>
    <row r="413" spans="1:2" x14ac:dyDescent="0.3">
      <c r="A413" s="25" t="s">
        <v>11269</v>
      </c>
      <c r="B413" s="25">
        <v>1</v>
      </c>
    </row>
    <row r="414" spans="1:2" x14ac:dyDescent="0.3">
      <c r="A414" s="25" t="s">
        <v>11318</v>
      </c>
      <c r="B414" s="25">
        <v>1</v>
      </c>
    </row>
    <row r="415" spans="1:2" x14ac:dyDescent="0.3">
      <c r="A415" s="25" t="s">
        <v>11277</v>
      </c>
      <c r="B415" s="25">
        <v>0.6875</v>
      </c>
    </row>
    <row r="416" spans="1:2" x14ac:dyDescent="0.3">
      <c r="A416" s="25" t="s">
        <v>11308</v>
      </c>
      <c r="B416" s="25">
        <v>0.3125</v>
      </c>
    </row>
    <row r="417" spans="1:2" x14ac:dyDescent="0.3">
      <c r="A417" s="25" t="s">
        <v>11348</v>
      </c>
      <c r="B417" s="25">
        <v>1</v>
      </c>
    </row>
    <row r="418" spans="1:2" x14ac:dyDescent="0.3">
      <c r="A418" s="25" t="s">
        <v>9178</v>
      </c>
      <c r="B418" s="25">
        <v>1</v>
      </c>
    </row>
    <row r="419" spans="1:2" x14ac:dyDescent="0.3">
      <c r="A419" s="25" t="s">
        <v>9178</v>
      </c>
      <c r="B419" s="25">
        <v>1</v>
      </c>
    </row>
    <row r="420" spans="1:2" x14ac:dyDescent="0.3">
      <c r="A420" s="25" t="s">
        <v>9178</v>
      </c>
      <c r="B420" s="25">
        <v>1</v>
      </c>
    </row>
    <row r="421" spans="1:2" x14ac:dyDescent="0.3">
      <c r="A421" s="25" t="s">
        <v>11349</v>
      </c>
      <c r="B421" s="25">
        <v>1</v>
      </c>
    </row>
    <row r="422" spans="1:2" x14ac:dyDescent="0.3">
      <c r="A422" s="25" t="s">
        <v>11273</v>
      </c>
      <c r="B422" s="25">
        <v>1</v>
      </c>
    </row>
    <row r="423" spans="1:2" x14ac:dyDescent="0.3">
      <c r="A423" s="25" t="s">
        <v>11358</v>
      </c>
      <c r="B423" s="25">
        <v>1</v>
      </c>
    </row>
    <row r="424" spans="1:2" x14ac:dyDescent="0.3">
      <c r="A424" s="25" t="s">
        <v>11236</v>
      </c>
      <c r="B424" s="25">
        <v>1</v>
      </c>
    </row>
    <row r="425" spans="1:2" x14ac:dyDescent="0.3">
      <c r="A425" s="26" t="s">
        <v>9178</v>
      </c>
      <c r="B425" s="26">
        <v>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D344C-BB1D-4A40-A170-0ED7BF5508EA}">
  <dimension ref="A1:AP69"/>
  <sheetViews>
    <sheetView workbookViewId="0">
      <selection activeCell="AS19" sqref="AS19"/>
    </sheetView>
  </sheetViews>
  <sheetFormatPr baseColWidth="10" defaultRowHeight="14.4" x14ac:dyDescent="0.3"/>
  <cols>
    <col min="1" max="1" width="16.5546875" bestFit="1" customWidth="1"/>
    <col min="2" max="2" width="14.44140625" bestFit="1" customWidth="1"/>
    <col min="10" max="10" width="16.5546875" bestFit="1" customWidth="1"/>
    <col min="11" max="11" width="21.44140625" bestFit="1" customWidth="1"/>
    <col min="12" max="12" width="20.88671875" bestFit="1" customWidth="1"/>
    <col min="13" max="13" width="4.5546875" bestFit="1" customWidth="1"/>
    <col min="14" max="14" width="11.88671875" bestFit="1" customWidth="1"/>
    <col min="16" max="16" width="20.44140625" bestFit="1" customWidth="1"/>
    <col min="17" max="17" width="19.77734375" bestFit="1" customWidth="1"/>
    <col min="18" max="18" width="10.77734375" customWidth="1"/>
    <col min="23" max="23" width="19.6640625" bestFit="1" customWidth="1"/>
    <col min="24" max="24" width="26.6640625" bestFit="1" customWidth="1"/>
    <col min="25" max="25" width="17.109375" bestFit="1" customWidth="1"/>
    <col min="32" max="32" width="11.5546875" customWidth="1"/>
  </cols>
  <sheetData>
    <row r="1" spans="1:42" x14ac:dyDescent="0.3">
      <c r="A1" s="13" t="s">
        <v>8612</v>
      </c>
      <c r="B1" t="s">
        <v>8613</v>
      </c>
      <c r="J1" s="13" t="s">
        <v>9168</v>
      </c>
      <c r="K1" s="13" t="s">
        <v>9169</v>
      </c>
      <c r="P1" s="13" t="s">
        <v>8612</v>
      </c>
      <c r="Q1" t="s">
        <v>11369</v>
      </c>
      <c r="S1" s="21" t="s">
        <v>9174</v>
      </c>
      <c r="T1" s="21" t="s">
        <v>9186</v>
      </c>
      <c r="U1" s="21" t="s">
        <v>11370</v>
      </c>
      <c r="V1" s="21"/>
      <c r="W1" s="21" t="s">
        <v>9174</v>
      </c>
      <c r="X1" s="21" t="s">
        <v>9186</v>
      </c>
      <c r="AF1" t="s">
        <v>11392</v>
      </c>
      <c r="AG1" t="s">
        <v>11393</v>
      </c>
      <c r="AO1" t="s">
        <v>11400</v>
      </c>
      <c r="AP1" t="s">
        <v>11401</v>
      </c>
    </row>
    <row r="2" spans="1:42" x14ac:dyDescent="0.3">
      <c r="A2" s="14">
        <v>2022</v>
      </c>
      <c r="B2">
        <v>80</v>
      </c>
      <c r="J2" s="13" t="s">
        <v>8612</v>
      </c>
      <c r="K2" t="s">
        <v>9170</v>
      </c>
      <c r="L2" t="s">
        <v>9171</v>
      </c>
      <c r="M2" t="s">
        <v>9172</v>
      </c>
      <c r="N2" t="s">
        <v>8611</v>
      </c>
      <c r="P2" s="14" t="s">
        <v>11359</v>
      </c>
      <c r="Q2" s="27">
        <v>2.5499999999999998</v>
      </c>
      <c r="S2" s="14" t="s">
        <v>9178</v>
      </c>
      <c r="T2" s="27">
        <v>147.5916666666667</v>
      </c>
      <c r="U2" s="16">
        <f>T2/GETPIVOTDATA("Participación",$P$1)*100</f>
        <v>43.666388887519176</v>
      </c>
      <c r="W2" s="14" t="s">
        <v>9178</v>
      </c>
      <c r="X2" s="27">
        <v>147.5916666666667</v>
      </c>
      <c r="AF2" t="s">
        <v>11394</v>
      </c>
      <c r="AG2">
        <v>22</v>
      </c>
      <c r="AO2" t="s">
        <v>11409</v>
      </c>
      <c r="AP2">
        <v>133</v>
      </c>
    </row>
    <row r="3" spans="1:42" x14ac:dyDescent="0.3">
      <c r="A3" s="14">
        <v>2023</v>
      </c>
      <c r="B3">
        <v>123</v>
      </c>
      <c r="J3" s="14" t="s">
        <v>194</v>
      </c>
      <c r="K3">
        <v>40</v>
      </c>
      <c r="L3">
        <v>33</v>
      </c>
      <c r="M3">
        <v>7</v>
      </c>
      <c r="N3">
        <v>80</v>
      </c>
      <c r="P3" s="14" t="s">
        <v>11350</v>
      </c>
      <c r="Q3" s="27">
        <v>1.4714285714285713</v>
      </c>
      <c r="S3" s="14" t="s">
        <v>9175</v>
      </c>
      <c r="T3" s="27">
        <v>33.240476190476194</v>
      </c>
      <c r="U3" s="16">
        <f t="shared" ref="U3:U66" si="0">T3/GETPIVOTDATA("Participación",$P$1)*100</f>
        <v>9.8345089050171435</v>
      </c>
      <c r="W3" s="14" t="s">
        <v>9175</v>
      </c>
      <c r="X3" s="27">
        <v>33.240476190476194</v>
      </c>
      <c r="AF3" t="s">
        <v>11395</v>
      </c>
      <c r="AG3">
        <v>26</v>
      </c>
      <c r="AO3" t="s">
        <v>11402</v>
      </c>
      <c r="AP3">
        <v>110</v>
      </c>
    </row>
    <row r="4" spans="1:42" x14ac:dyDescent="0.3">
      <c r="A4" s="14">
        <v>2024</v>
      </c>
      <c r="B4">
        <v>118</v>
      </c>
      <c r="J4" s="14" t="s">
        <v>97</v>
      </c>
      <c r="K4">
        <v>65</v>
      </c>
      <c r="L4">
        <v>49</v>
      </c>
      <c r="M4">
        <v>9</v>
      </c>
      <c r="N4">
        <v>123</v>
      </c>
      <c r="P4" s="14" t="s">
        <v>11354</v>
      </c>
      <c r="Q4" s="27">
        <v>0.16666666666666666</v>
      </c>
      <c r="S4" s="14" t="s">
        <v>11236</v>
      </c>
      <c r="T4" s="27">
        <v>13.614682539682537</v>
      </c>
      <c r="U4" s="16">
        <f t="shared" si="0"/>
        <v>4.0280324477978304</v>
      </c>
      <c r="W4" s="14" t="s">
        <v>11236</v>
      </c>
      <c r="X4" s="27">
        <v>13.614682539682537</v>
      </c>
      <c r="AF4" t="s">
        <v>11396</v>
      </c>
      <c r="AG4">
        <v>14</v>
      </c>
      <c r="AO4" t="s">
        <v>11403</v>
      </c>
      <c r="AP4">
        <v>85</v>
      </c>
    </row>
    <row r="5" spans="1:42" x14ac:dyDescent="0.3">
      <c r="A5" s="14">
        <v>2025</v>
      </c>
      <c r="B5">
        <v>17</v>
      </c>
      <c r="J5" s="14" t="s">
        <v>111</v>
      </c>
      <c r="K5">
        <v>56</v>
      </c>
      <c r="L5">
        <v>60</v>
      </c>
      <c r="M5">
        <v>2</v>
      </c>
      <c r="N5">
        <v>118</v>
      </c>
      <c r="P5" s="14" t="s">
        <v>11245</v>
      </c>
      <c r="Q5" s="27">
        <v>8.5611111111111118</v>
      </c>
      <c r="S5" s="14" t="s">
        <v>11269</v>
      </c>
      <c r="T5" s="27">
        <v>9.094444444444445</v>
      </c>
      <c r="U5" s="16">
        <f t="shared" si="0"/>
        <v>2.6906773044574517</v>
      </c>
      <c r="W5" s="14" t="s">
        <v>11269</v>
      </c>
      <c r="X5" s="27">
        <v>9.094444444444445</v>
      </c>
      <c r="AF5" t="s">
        <v>11397</v>
      </c>
      <c r="AG5">
        <v>19</v>
      </c>
      <c r="AO5" t="s">
        <v>11410</v>
      </c>
      <c r="AP5">
        <v>38</v>
      </c>
    </row>
    <row r="6" spans="1:42" x14ac:dyDescent="0.3">
      <c r="A6" s="14" t="s">
        <v>8611</v>
      </c>
      <c r="B6">
        <v>338</v>
      </c>
      <c r="J6" s="14" t="s">
        <v>123</v>
      </c>
      <c r="K6">
        <v>3</v>
      </c>
      <c r="L6">
        <v>14</v>
      </c>
      <c r="N6">
        <v>17</v>
      </c>
      <c r="P6" s="14" t="s">
        <v>11348</v>
      </c>
      <c r="Q6" s="27">
        <v>1</v>
      </c>
      <c r="S6" s="14" t="s">
        <v>11245</v>
      </c>
      <c r="T6" s="27">
        <v>8.5611111111111118</v>
      </c>
      <c r="U6" s="16">
        <f t="shared" si="0"/>
        <v>2.5328855993701485</v>
      </c>
      <c r="W6" s="14" t="s">
        <v>11245</v>
      </c>
      <c r="X6" s="27">
        <v>8.5611111111111118</v>
      </c>
      <c r="AF6" t="s">
        <v>11398</v>
      </c>
      <c r="AG6">
        <v>11</v>
      </c>
      <c r="AO6" t="s">
        <v>11404</v>
      </c>
      <c r="AP6">
        <v>27</v>
      </c>
    </row>
    <row r="7" spans="1:42" x14ac:dyDescent="0.3">
      <c r="J7" s="14" t="s">
        <v>8611</v>
      </c>
      <c r="K7">
        <v>164</v>
      </c>
      <c r="L7">
        <v>156</v>
      </c>
      <c r="M7">
        <v>18</v>
      </c>
      <c r="N7">
        <v>338</v>
      </c>
      <c r="P7" s="14" t="s">
        <v>11274</v>
      </c>
      <c r="Q7" s="27">
        <v>1.8</v>
      </c>
      <c r="S7" s="14" t="s">
        <v>11273</v>
      </c>
      <c r="T7" s="27">
        <v>8.0333333333333332</v>
      </c>
      <c r="U7" s="16">
        <f t="shared" si="0"/>
        <v>2.3767375578775041</v>
      </c>
      <c r="W7" s="14" t="s">
        <v>11273</v>
      </c>
      <c r="X7" s="27">
        <v>8.0333333333333332</v>
      </c>
      <c r="AF7" t="s">
        <v>11399</v>
      </c>
      <c r="AG7">
        <v>4</v>
      </c>
      <c r="AO7" t="s">
        <v>11405</v>
      </c>
      <c r="AP7">
        <v>19</v>
      </c>
    </row>
    <row r="8" spans="1:42" x14ac:dyDescent="0.3">
      <c r="P8" s="14" t="s">
        <v>11352</v>
      </c>
      <c r="Q8" s="27">
        <v>0.125</v>
      </c>
      <c r="S8" s="14" t="s">
        <v>11318</v>
      </c>
      <c r="T8" s="27">
        <v>7.9</v>
      </c>
      <c r="U8" s="16">
        <f t="shared" si="0"/>
        <v>2.3372896316056786</v>
      </c>
      <c r="W8" s="14" t="s">
        <v>11318</v>
      </c>
      <c r="X8" s="27">
        <v>7.9</v>
      </c>
      <c r="AO8" t="s">
        <v>11406</v>
      </c>
      <c r="AP8">
        <v>15</v>
      </c>
    </row>
    <row r="9" spans="1:42" x14ac:dyDescent="0.3">
      <c r="P9" s="14" t="s">
        <v>11337</v>
      </c>
      <c r="Q9" s="27">
        <v>1</v>
      </c>
      <c r="S9" s="14" t="s">
        <v>9189</v>
      </c>
      <c r="T9" s="27">
        <v>6.0833333333333339</v>
      </c>
      <c r="U9" s="16">
        <f t="shared" si="0"/>
        <v>1.7998116361520524</v>
      </c>
      <c r="W9" s="27" t="s">
        <v>11371</v>
      </c>
      <c r="X9" s="27">
        <f>SUM(T9:T68)</f>
        <v>109.96261904761907</v>
      </c>
      <c r="AO9" t="s">
        <v>11407</v>
      </c>
      <c r="AP9">
        <v>15</v>
      </c>
    </row>
    <row r="10" spans="1:42" x14ac:dyDescent="0.3">
      <c r="P10" s="14" t="s">
        <v>11239</v>
      </c>
      <c r="Q10" s="27">
        <v>2.5550000000000002</v>
      </c>
      <c r="S10" s="14" t="s">
        <v>11290</v>
      </c>
      <c r="T10" s="27">
        <v>5.333333333333333</v>
      </c>
      <c r="U10" s="16">
        <f t="shared" si="0"/>
        <v>1.5779170508730318</v>
      </c>
      <c r="W10" s="27"/>
      <c r="X10" s="28">
        <f>SUM(X2:X9)</f>
        <v>337.99833333333339</v>
      </c>
      <c r="AO10" t="s">
        <v>11408</v>
      </c>
      <c r="AP10">
        <v>2</v>
      </c>
    </row>
    <row r="11" spans="1:42" x14ac:dyDescent="0.3">
      <c r="P11" s="14" t="s">
        <v>9175</v>
      </c>
      <c r="Q11" s="27">
        <v>33.240476190476194</v>
      </c>
      <c r="S11" s="14" t="s">
        <v>11358</v>
      </c>
      <c r="T11" s="27">
        <v>5.166666666666667</v>
      </c>
      <c r="U11" s="16">
        <f t="shared" si="0"/>
        <v>1.5286071430332497</v>
      </c>
      <c r="W11" s="27"/>
    </row>
    <row r="12" spans="1:42" x14ac:dyDescent="0.3">
      <c r="P12" s="14" t="s">
        <v>9184</v>
      </c>
      <c r="Q12" s="27">
        <v>1</v>
      </c>
      <c r="S12" s="14" t="s">
        <v>11277</v>
      </c>
      <c r="T12" s="27">
        <v>5.0208333333333339</v>
      </c>
      <c r="U12" s="16">
        <f t="shared" si="0"/>
        <v>1.4854609736734403</v>
      </c>
      <c r="W12" s="27"/>
    </row>
    <row r="13" spans="1:42" x14ac:dyDescent="0.3">
      <c r="P13" s="14" t="s">
        <v>11322</v>
      </c>
      <c r="Q13" s="27">
        <v>1</v>
      </c>
      <c r="S13" s="14" t="s">
        <v>11323</v>
      </c>
      <c r="T13" s="27">
        <v>4.3095238095238093</v>
      </c>
      <c r="U13" s="16">
        <f t="shared" si="0"/>
        <v>1.2750133312857981</v>
      </c>
      <c r="W13" s="27"/>
    </row>
    <row r="14" spans="1:42" x14ac:dyDescent="0.3">
      <c r="P14" s="14" t="s">
        <v>11362</v>
      </c>
      <c r="Q14" s="27">
        <v>0.6</v>
      </c>
      <c r="S14" s="14" t="s">
        <v>11241</v>
      </c>
      <c r="T14" s="27">
        <v>4.25</v>
      </c>
      <c r="U14" s="16">
        <f t="shared" si="0"/>
        <v>1.2574026499144473</v>
      </c>
      <c r="W14" s="27"/>
    </row>
    <row r="15" spans="1:42" x14ac:dyDescent="0.3">
      <c r="P15" s="14" t="s">
        <v>11235</v>
      </c>
      <c r="Q15" s="27">
        <v>2</v>
      </c>
      <c r="S15" s="14" t="s">
        <v>11308</v>
      </c>
      <c r="T15" s="27">
        <v>4.0458333333333334</v>
      </c>
      <c r="U15" s="16">
        <f t="shared" si="0"/>
        <v>1.1969980128107141</v>
      </c>
      <c r="W15" s="27"/>
    </row>
    <row r="16" spans="1:42" x14ac:dyDescent="0.3">
      <c r="P16" s="14" t="s">
        <v>11278</v>
      </c>
      <c r="Q16" s="27">
        <v>1.5833333333333333</v>
      </c>
      <c r="S16" s="14" t="s">
        <v>11247</v>
      </c>
      <c r="T16" s="27">
        <v>3.8333333333333335</v>
      </c>
      <c r="U16" s="16">
        <f t="shared" si="0"/>
        <v>1.1341278803149919</v>
      </c>
    </row>
    <row r="17" spans="1:30" x14ac:dyDescent="0.3">
      <c r="P17" s="14" t="s">
        <v>9177</v>
      </c>
      <c r="Q17" s="27">
        <v>1</v>
      </c>
      <c r="S17" s="14" t="s">
        <v>11272</v>
      </c>
      <c r="T17" s="27">
        <v>3.0550000000000002</v>
      </c>
      <c r="U17" s="16">
        <f t="shared" si="0"/>
        <v>0.9038506107032086</v>
      </c>
      <c r="W17" s="27"/>
    </row>
    <row r="18" spans="1:30" x14ac:dyDescent="0.3">
      <c r="A18" t="s">
        <v>11383</v>
      </c>
      <c r="B18" t="s">
        <v>11384</v>
      </c>
      <c r="C18" t="s">
        <v>11385</v>
      </c>
      <c r="D18" t="s">
        <v>11386</v>
      </c>
      <c r="P18" s="14" t="s">
        <v>11360</v>
      </c>
      <c r="Q18" s="27">
        <v>1.25</v>
      </c>
      <c r="S18" s="14" t="s">
        <v>11304</v>
      </c>
      <c r="T18" s="27">
        <v>3</v>
      </c>
      <c r="U18" s="16">
        <f t="shared" si="0"/>
        <v>0.88757834111608047</v>
      </c>
    </row>
    <row r="19" spans="1:30" x14ac:dyDescent="0.3">
      <c r="A19" t="s">
        <v>11387</v>
      </c>
      <c r="B19">
        <v>2</v>
      </c>
      <c r="C19">
        <v>3</v>
      </c>
      <c r="D19">
        <v>5</v>
      </c>
      <c r="P19" s="14" t="s">
        <v>11365</v>
      </c>
      <c r="Q19" s="27">
        <v>0.6</v>
      </c>
      <c r="S19" s="14" t="s">
        <v>11252</v>
      </c>
      <c r="T19" s="27">
        <v>3</v>
      </c>
      <c r="U19" s="16">
        <f t="shared" si="0"/>
        <v>0.88757834111608047</v>
      </c>
      <c r="W19" s="13" t="s">
        <v>8612</v>
      </c>
      <c r="X19" t="s">
        <v>11374</v>
      </c>
      <c r="Z19" s="21" t="s">
        <v>8583</v>
      </c>
      <c r="AA19" s="21" t="s">
        <v>11375</v>
      </c>
      <c r="AB19" s="21" t="s">
        <v>11377</v>
      </c>
      <c r="AC19" s="21" t="s">
        <v>11378</v>
      </c>
      <c r="AD19" s="21" t="s">
        <v>11379</v>
      </c>
    </row>
    <row r="20" spans="1:30" x14ac:dyDescent="0.3">
      <c r="A20" t="s">
        <v>11388</v>
      </c>
      <c r="B20">
        <v>3</v>
      </c>
      <c r="C20">
        <v>4</v>
      </c>
      <c r="D20">
        <v>5</v>
      </c>
      <c r="P20" s="14" t="s">
        <v>11289</v>
      </c>
      <c r="Q20" s="27">
        <v>1</v>
      </c>
      <c r="S20" s="14" t="s">
        <v>11299</v>
      </c>
      <c r="T20" s="27">
        <v>3</v>
      </c>
      <c r="U20" s="16">
        <f t="shared" si="0"/>
        <v>0.88757834111608047</v>
      </c>
      <c r="W20" s="14" t="s">
        <v>3385</v>
      </c>
      <c r="X20">
        <v>3</v>
      </c>
      <c r="Z20" t="s">
        <v>3506</v>
      </c>
      <c r="AA20" t="s">
        <v>3385</v>
      </c>
      <c r="AB20">
        <v>1</v>
      </c>
      <c r="AC20">
        <v>1</v>
      </c>
      <c r="AD20">
        <v>1</v>
      </c>
    </row>
    <row r="21" spans="1:30" x14ac:dyDescent="0.3">
      <c r="A21" t="s">
        <v>11389</v>
      </c>
      <c r="B21">
        <v>2</v>
      </c>
      <c r="C21">
        <v>3</v>
      </c>
      <c r="D21">
        <v>5</v>
      </c>
      <c r="P21" s="14" t="s">
        <v>11304</v>
      </c>
      <c r="Q21" s="27">
        <v>3</v>
      </c>
      <c r="S21" s="14" t="s">
        <v>11237</v>
      </c>
      <c r="T21" s="27">
        <v>3</v>
      </c>
      <c r="U21" s="16">
        <f t="shared" si="0"/>
        <v>0.88757834111608047</v>
      </c>
      <c r="W21" s="29" t="s">
        <v>3506</v>
      </c>
      <c r="X21">
        <v>1</v>
      </c>
      <c r="Z21" t="s">
        <v>3506</v>
      </c>
      <c r="AA21" t="s">
        <v>514</v>
      </c>
      <c r="AB21">
        <v>6</v>
      </c>
      <c r="AC21">
        <v>1</v>
      </c>
      <c r="AD21">
        <v>2</v>
      </c>
    </row>
    <row r="22" spans="1:30" x14ac:dyDescent="0.3">
      <c r="A22" t="s">
        <v>11390</v>
      </c>
      <c r="B22">
        <v>3</v>
      </c>
      <c r="C22">
        <v>2</v>
      </c>
      <c r="D22">
        <v>4</v>
      </c>
      <c r="P22" s="14" t="s">
        <v>11279</v>
      </c>
      <c r="Q22" s="27">
        <v>1</v>
      </c>
      <c r="S22" s="14" t="s">
        <v>11361</v>
      </c>
      <c r="T22" s="27">
        <v>2.583333333333333</v>
      </c>
      <c r="U22" s="16">
        <f t="shared" si="0"/>
        <v>0.76430357151662476</v>
      </c>
      <c r="W22" s="29" t="s">
        <v>3482</v>
      </c>
      <c r="X22">
        <v>2</v>
      </c>
      <c r="Z22" t="s">
        <v>3506</v>
      </c>
      <c r="AA22" t="s">
        <v>3484</v>
      </c>
      <c r="AB22">
        <v>98</v>
      </c>
      <c r="AC22">
        <v>1</v>
      </c>
      <c r="AD22">
        <v>3</v>
      </c>
    </row>
    <row r="23" spans="1:30" x14ac:dyDescent="0.3">
      <c r="A23" t="s">
        <v>11391</v>
      </c>
      <c r="B23">
        <v>1</v>
      </c>
      <c r="C23">
        <v>2</v>
      </c>
      <c r="D23">
        <v>5</v>
      </c>
      <c r="P23" s="14" t="s">
        <v>9178</v>
      </c>
      <c r="Q23" s="27">
        <v>147.5916666666667</v>
      </c>
      <c r="S23" s="14" t="s">
        <v>11239</v>
      </c>
      <c r="T23" s="27">
        <v>2.5550000000000002</v>
      </c>
      <c r="U23" s="16">
        <f t="shared" si="0"/>
        <v>0.75592088718386186</v>
      </c>
      <c r="W23" s="14" t="s">
        <v>514</v>
      </c>
      <c r="X23">
        <v>19</v>
      </c>
      <c r="Z23" t="s">
        <v>3506</v>
      </c>
      <c r="AA23" t="s">
        <v>8557</v>
      </c>
      <c r="AB23">
        <v>1</v>
      </c>
      <c r="AC23">
        <v>1</v>
      </c>
      <c r="AD23">
        <v>4</v>
      </c>
    </row>
    <row r="24" spans="1:30" x14ac:dyDescent="0.3">
      <c r="P24" s="14" t="s">
        <v>11273</v>
      </c>
      <c r="Q24" s="27">
        <v>8.0333333333333332</v>
      </c>
      <c r="S24" s="14" t="s">
        <v>11359</v>
      </c>
      <c r="T24" s="27">
        <v>2.5499999999999998</v>
      </c>
      <c r="U24" s="16">
        <f t="shared" si="0"/>
        <v>0.75444158994866839</v>
      </c>
      <c r="W24" s="29" t="s">
        <v>3506</v>
      </c>
      <c r="X24">
        <v>6</v>
      </c>
      <c r="Z24" t="s">
        <v>3482</v>
      </c>
      <c r="AA24" t="s">
        <v>3385</v>
      </c>
      <c r="AB24">
        <v>2</v>
      </c>
      <c r="AC24">
        <v>2</v>
      </c>
      <c r="AD24">
        <v>1</v>
      </c>
    </row>
    <row r="25" spans="1:30" x14ac:dyDescent="0.3">
      <c r="P25" s="14" t="s">
        <v>11241</v>
      </c>
      <c r="Q25" s="27">
        <v>4.25</v>
      </c>
      <c r="S25" s="14" t="s">
        <v>11270</v>
      </c>
      <c r="T25" s="27">
        <v>2.25</v>
      </c>
      <c r="U25" s="16">
        <f t="shared" si="0"/>
        <v>0.66568375583706041</v>
      </c>
      <c r="W25" s="29" t="s">
        <v>3482</v>
      </c>
      <c r="X25">
        <v>13</v>
      </c>
      <c r="Z25" t="s">
        <v>3482</v>
      </c>
      <c r="AA25" t="s">
        <v>514</v>
      </c>
      <c r="AB25">
        <v>13</v>
      </c>
      <c r="AC25">
        <v>2</v>
      </c>
      <c r="AD25">
        <v>2</v>
      </c>
    </row>
    <row r="26" spans="1:30" x14ac:dyDescent="0.3">
      <c r="P26" s="14" t="s">
        <v>11318</v>
      </c>
      <c r="Q26" s="27">
        <v>7.9</v>
      </c>
      <c r="S26" s="14" t="s">
        <v>11275</v>
      </c>
      <c r="T26" s="27">
        <v>2.2000000000000002</v>
      </c>
      <c r="U26" s="16">
        <f t="shared" si="0"/>
        <v>0.65089078348512575</v>
      </c>
      <c r="W26" s="14" t="s">
        <v>3484</v>
      </c>
      <c r="X26">
        <v>315</v>
      </c>
      <c r="Z26" t="s">
        <v>3482</v>
      </c>
      <c r="AA26" t="s">
        <v>3484</v>
      </c>
      <c r="AB26">
        <v>205</v>
      </c>
      <c r="AC26">
        <v>2</v>
      </c>
      <c r="AD26">
        <v>3</v>
      </c>
    </row>
    <row r="27" spans="1:30" x14ac:dyDescent="0.3">
      <c r="P27" s="14" t="s">
        <v>11271</v>
      </c>
      <c r="Q27" s="27">
        <v>1.8666666666666667</v>
      </c>
      <c r="S27" s="14" t="s">
        <v>11235</v>
      </c>
      <c r="T27" s="27">
        <v>2</v>
      </c>
      <c r="U27" s="16">
        <f t="shared" si="0"/>
        <v>0.59171889407738698</v>
      </c>
      <c r="W27" s="29" t="s">
        <v>3506</v>
      </c>
      <c r="X27">
        <v>98</v>
      </c>
      <c r="Z27" t="s">
        <v>3482</v>
      </c>
      <c r="AA27" t="s">
        <v>8557</v>
      </c>
      <c r="AB27">
        <v>0</v>
      </c>
      <c r="AC27">
        <v>2</v>
      </c>
      <c r="AD27">
        <v>4</v>
      </c>
    </row>
    <row r="28" spans="1:30" x14ac:dyDescent="0.3">
      <c r="P28" s="14" t="s">
        <v>11364</v>
      </c>
      <c r="Q28" s="27">
        <v>0.75</v>
      </c>
      <c r="S28" s="14" t="s">
        <v>11287</v>
      </c>
      <c r="T28" s="27">
        <v>2</v>
      </c>
      <c r="U28" s="16">
        <f t="shared" si="0"/>
        <v>0.59171889407738698</v>
      </c>
      <c r="W28" s="29" t="s">
        <v>3667</v>
      </c>
      <c r="X28">
        <v>12</v>
      </c>
      <c r="Z28" t="s">
        <v>11376</v>
      </c>
      <c r="AA28" t="s">
        <v>3385</v>
      </c>
      <c r="AB28">
        <v>0</v>
      </c>
      <c r="AC28">
        <v>3</v>
      </c>
      <c r="AD28">
        <v>1</v>
      </c>
    </row>
    <row r="29" spans="1:30" x14ac:dyDescent="0.3">
      <c r="P29" s="14" t="s">
        <v>9189</v>
      </c>
      <c r="Q29" s="27">
        <v>6.0833333333333339</v>
      </c>
      <c r="S29" s="14" t="s">
        <v>11298</v>
      </c>
      <c r="T29" s="27">
        <v>2</v>
      </c>
      <c r="U29" s="16">
        <f t="shared" si="0"/>
        <v>0.59171889407738698</v>
      </c>
      <c r="W29" s="29" t="s">
        <v>3482</v>
      </c>
      <c r="X29">
        <v>205</v>
      </c>
      <c r="Z29" t="s">
        <v>11376</v>
      </c>
      <c r="AA29" t="s">
        <v>514</v>
      </c>
      <c r="AB29">
        <v>0</v>
      </c>
      <c r="AC29">
        <v>3</v>
      </c>
      <c r="AD29">
        <v>2</v>
      </c>
    </row>
    <row r="30" spans="1:30" x14ac:dyDescent="0.3">
      <c r="P30" s="14" t="s">
        <v>11342</v>
      </c>
      <c r="Q30" s="27">
        <v>1</v>
      </c>
      <c r="S30" s="14" t="s">
        <v>11238</v>
      </c>
      <c r="T30" s="27">
        <v>2</v>
      </c>
      <c r="U30" s="16">
        <f t="shared" si="0"/>
        <v>0.59171889407738698</v>
      </c>
      <c r="W30" s="14" t="s">
        <v>8557</v>
      </c>
      <c r="X30">
        <v>1</v>
      </c>
      <c r="Z30" t="s">
        <v>11376</v>
      </c>
      <c r="AA30" t="s">
        <v>3484</v>
      </c>
      <c r="AB30">
        <v>12</v>
      </c>
      <c r="AC30">
        <v>3</v>
      </c>
      <c r="AD30">
        <v>3</v>
      </c>
    </row>
    <row r="31" spans="1:30" x14ac:dyDescent="0.3">
      <c r="P31" s="14" t="s">
        <v>11277</v>
      </c>
      <c r="Q31" s="27">
        <v>5.0208333333333339</v>
      </c>
      <c r="S31" s="14" t="s">
        <v>11234</v>
      </c>
      <c r="T31" s="27">
        <v>1.9166666666666665</v>
      </c>
      <c r="U31" s="16">
        <f t="shared" si="0"/>
        <v>0.56706394015749584</v>
      </c>
      <c r="W31" s="29" t="s">
        <v>3506</v>
      </c>
      <c r="X31">
        <v>1</v>
      </c>
      <c r="Z31" t="s">
        <v>11376</v>
      </c>
      <c r="AA31" t="s">
        <v>8557</v>
      </c>
      <c r="AB31">
        <v>0</v>
      </c>
      <c r="AC31">
        <v>3</v>
      </c>
      <c r="AD31">
        <v>4</v>
      </c>
    </row>
    <row r="32" spans="1:30" x14ac:dyDescent="0.3">
      <c r="P32" s="14" t="s">
        <v>11307</v>
      </c>
      <c r="Q32" s="27">
        <v>1</v>
      </c>
      <c r="S32" s="14" t="s">
        <v>11271</v>
      </c>
      <c r="T32" s="27">
        <v>1.8666666666666667</v>
      </c>
      <c r="U32" s="16">
        <f t="shared" si="0"/>
        <v>0.55227096780556117</v>
      </c>
      <c r="W32" s="14" t="s">
        <v>8611</v>
      </c>
      <c r="X32">
        <v>338</v>
      </c>
    </row>
    <row r="33" spans="16:28" x14ac:dyDescent="0.3">
      <c r="P33" s="14" t="s">
        <v>11368</v>
      </c>
      <c r="Q33" s="27">
        <v>5.5E-2</v>
      </c>
      <c r="S33" s="14" t="s">
        <v>11274</v>
      </c>
      <c r="T33" s="27">
        <v>1.8</v>
      </c>
      <c r="U33" s="16">
        <f t="shared" si="0"/>
        <v>0.53254700466964833</v>
      </c>
      <c r="Z33" s="21" t="s">
        <v>11380</v>
      </c>
      <c r="AA33" s="21" t="s">
        <v>11378</v>
      </c>
      <c r="AB33" s="21" t="s">
        <v>11379</v>
      </c>
    </row>
    <row r="34" spans="16:28" x14ac:dyDescent="0.3">
      <c r="P34" s="14" t="s">
        <v>11336</v>
      </c>
      <c r="Q34" s="27">
        <v>1</v>
      </c>
      <c r="S34" s="14" t="s">
        <v>11242</v>
      </c>
      <c r="T34" s="27">
        <v>1.7</v>
      </c>
      <c r="U34" s="16">
        <f t="shared" si="0"/>
        <v>0.50296105996577889</v>
      </c>
      <c r="Z34" t="s">
        <v>3506</v>
      </c>
      <c r="AA34">
        <v>1</v>
      </c>
      <c r="AB34">
        <v>0</v>
      </c>
    </row>
    <row r="35" spans="16:28" ht="28.8" x14ac:dyDescent="0.3">
      <c r="P35" s="14" t="s">
        <v>11269</v>
      </c>
      <c r="Q35" s="27">
        <v>9.094444444444445</v>
      </c>
      <c r="S35" s="14" t="s">
        <v>11295</v>
      </c>
      <c r="T35" s="27">
        <v>1.6071428571428572</v>
      </c>
      <c r="U35" s="16">
        <f t="shared" si="0"/>
        <v>0.47548839702647172</v>
      </c>
      <c r="Z35" s="30" t="s">
        <v>11381</v>
      </c>
      <c r="AA35">
        <v>2</v>
      </c>
      <c r="AB35">
        <v>0</v>
      </c>
    </row>
    <row r="36" spans="16:28" ht="28.8" x14ac:dyDescent="0.3">
      <c r="P36" s="14" t="s">
        <v>11366</v>
      </c>
      <c r="Q36" s="27">
        <v>0.4</v>
      </c>
      <c r="S36" s="14" t="s">
        <v>11278</v>
      </c>
      <c r="T36" s="27">
        <v>1.5833333333333333</v>
      </c>
      <c r="U36" s="16">
        <f t="shared" si="0"/>
        <v>0.46844412447793132</v>
      </c>
      <c r="Z36" s="30" t="s">
        <v>11382</v>
      </c>
      <c r="AA36">
        <v>3</v>
      </c>
      <c r="AB36">
        <v>0</v>
      </c>
    </row>
    <row r="37" spans="16:28" x14ac:dyDescent="0.3">
      <c r="P37" s="14" t="s">
        <v>11344</v>
      </c>
      <c r="Q37" s="27">
        <v>1.45</v>
      </c>
      <c r="S37" s="14" t="s">
        <v>11350</v>
      </c>
      <c r="T37" s="27">
        <v>1.4714285714285713</v>
      </c>
      <c r="U37" s="16">
        <f t="shared" si="0"/>
        <v>0.43533604349979182</v>
      </c>
      <c r="Z37" t="s">
        <v>3385</v>
      </c>
      <c r="AA37">
        <v>0</v>
      </c>
      <c r="AB37">
        <v>1</v>
      </c>
    </row>
    <row r="38" spans="16:28" x14ac:dyDescent="0.3">
      <c r="P38" s="14" t="s">
        <v>11358</v>
      </c>
      <c r="Q38" s="27">
        <v>5.166666666666667</v>
      </c>
      <c r="S38" s="14" t="s">
        <v>11344</v>
      </c>
      <c r="T38" s="27">
        <v>1.45</v>
      </c>
      <c r="U38" s="16">
        <f t="shared" si="0"/>
        <v>0.42899619820610552</v>
      </c>
      <c r="Z38" t="s">
        <v>514</v>
      </c>
      <c r="AA38">
        <v>0</v>
      </c>
      <c r="AB38">
        <v>2</v>
      </c>
    </row>
    <row r="39" spans="16:28" x14ac:dyDescent="0.3">
      <c r="P39" s="14" t="s">
        <v>11349</v>
      </c>
      <c r="Q39" s="27">
        <v>1</v>
      </c>
      <c r="S39" s="14" t="s">
        <v>11285</v>
      </c>
      <c r="T39" s="27">
        <v>1.3333333333333333</v>
      </c>
      <c r="U39" s="16">
        <f t="shared" si="0"/>
        <v>0.39447926271825795</v>
      </c>
      <c r="Z39" t="s">
        <v>3484</v>
      </c>
      <c r="AA39">
        <v>0</v>
      </c>
      <c r="AB39">
        <v>3</v>
      </c>
    </row>
    <row r="40" spans="16:28" x14ac:dyDescent="0.3">
      <c r="P40" s="14" t="s">
        <v>11323</v>
      </c>
      <c r="Q40" s="27">
        <v>4.3095238095238093</v>
      </c>
      <c r="S40" s="14" t="s">
        <v>11360</v>
      </c>
      <c r="T40" s="27">
        <v>1.25</v>
      </c>
      <c r="U40" s="16">
        <f t="shared" si="0"/>
        <v>0.36982430879836686</v>
      </c>
      <c r="Z40" t="s">
        <v>8557</v>
      </c>
      <c r="AA40">
        <v>0</v>
      </c>
      <c r="AB40">
        <v>4</v>
      </c>
    </row>
    <row r="41" spans="16:28" x14ac:dyDescent="0.3">
      <c r="P41" s="14" t="s">
        <v>11363</v>
      </c>
      <c r="Q41" s="27">
        <v>0.25</v>
      </c>
      <c r="S41" s="14" t="s">
        <v>11293</v>
      </c>
      <c r="T41" s="27">
        <v>1.1666666666666667</v>
      </c>
      <c r="U41" s="16">
        <f t="shared" si="0"/>
        <v>0.34516935487847578</v>
      </c>
    </row>
    <row r="42" spans="16:28" x14ac:dyDescent="0.3">
      <c r="P42" s="14" t="s">
        <v>11293</v>
      </c>
      <c r="Q42" s="27">
        <v>1.1666666666666667</v>
      </c>
      <c r="S42" s="14" t="s">
        <v>11356</v>
      </c>
      <c r="T42" s="27">
        <v>1.1666666666666665</v>
      </c>
      <c r="U42" s="16">
        <f t="shared" si="0"/>
        <v>0.34516935487847566</v>
      </c>
    </row>
    <row r="43" spans="16:28" x14ac:dyDescent="0.3">
      <c r="P43" s="14" t="s">
        <v>11270</v>
      </c>
      <c r="Q43" s="27">
        <v>2.25</v>
      </c>
      <c r="S43" s="14" t="s">
        <v>11348</v>
      </c>
      <c r="T43" s="27">
        <v>1</v>
      </c>
      <c r="U43" s="16">
        <f t="shared" si="0"/>
        <v>0.29585944703869349</v>
      </c>
    </row>
    <row r="44" spans="16:28" x14ac:dyDescent="0.3">
      <c r="P44" s="14" t="s">
        <v>11287</v>
      </c>
      <c r="Q44" s="27">
        <v>2</v>
      </c>
      <c r="S44" s="14" t="s">
        <v>11337</v>
      </c>
      <c r="T44" s="27">
        <v>1</v>
      </c>
      <c r="U44" s="16">
        <f t="shared" si="0"/>
        <v>0.29585944703869349</v>
      </c>
    </row>
    <row r="45" spans="16:28" x14ac:dyDescent="0.3">
      <c r="P45" s="14" t="s">
        <v>11275</v>
      </c>
      <c r="Q45" s="27">
        <v>2.2000000000000002</v>
      </c>
      <c r="S45" s="14" t="s">
        <v>9184</v>
      </c>
      <c r="T45" s="27">
        <v>1</v>
      </c>
      <c r="U45" s="16">
        <f t="shared" si="0"/>
        <v>0.29585944703869349</v>
      </c>
    </row>
    <row r="46" spans="16:28" x14ac:dyDescent="0.3">
      <c r="P46" s="14" t="s">
        <v>11298</v>
      </c>
      <c r="Q46" s="27">
        <v>2</v>
      </c>
      <c r="S46" s="14" t="s">
        <v>11322</v>
      </c>
      <c r="T46" s="27">
        <v>1</v>
      </c>
      <c r="U46" s="16">
        <f t="shared" si="0"/>
        <v>0.29585944703869349</v>
      </c>
    </row>
    <row r="47" spans="16:28" x14ac:dyDescent="0.3">
      <c r="P47" s="14" t="s">
        <v>11285</v>
      </c>
      <c r="Q47" s="27">
        <v>1.3333333333333333</v>
      </c>
      <c r="S47" s="14" t="s">
        <v>9177</v>
      </c>
      <c r="T47" s="27">
        <v>1</v>
      </c>
      <c r="U47" s="16">
        <f t="shared" si="0"/>
        <v>0.29585944703869349</v>
      </c>
    </row>
    <row r="48" spans="16:28" x14ac:dyDescent="0.3">
      <c r="P48" s="14" t="s">
        <v>11252</v>
      </c>
      <c r="Q48" s="27">
        <v>3</v>
      </c>
      <c r="S48" s="14" t="s">
        <v>11289</v>
      </c>
      <c r="T48" s="27">
        <v>1</v>
      </c>
      <c r="U48" s="16">
        <f t="shared" si="0"/>
        <v>0.29585944703869349</v>
      </c>
    </row>
    <row r="49" spans="16:21" x14ac:dyDescent="0.3">
      <c r="P49" s="14" t="s">
        <v>11351</v>
      </c>
      <c r="Q49" s="27">
        <v>0.14285714285714285</v>
      </c>
      <c r="S49" s="14" t="s">
        <v>11279</v>
      </c>
      <c r="T49" s="27">
        <v>1</v>
      </c>
      <c r="U49" s="16">
        <f t="shared" si="0"/>
        <v>0.29585944703869349</v>
      </c>
    </row>
    <row r="50" spans="16:21" x14ac:dyDescent="0.3">
      <c r="P50" s="14" t="s">
        <v>11238</v>
      </c>
      <c r="Q50" s="27">
        <v>2</v>
      </c>
      <c r="S50" s="14" t="s">
        <v>11342</v>
      </c>
      <c r="T50" s="27">
        <v>1</v>
      </c>
      <c r="U50" s="16">
        <f t="shared" si="0"/>
        <v>0.29585944703869349</v>
      </c>
    </row>
    <row r="51" spans="16:21" x14ac:dyDescent="0.3">
      <c r="P51" s="14" t="s">
        <v>11308</v>
      </c>
      <c r="Q51" s="27">
        <v>4.0458333333333334</v>
      </c>
      <c r="S51" s="14" t="s">
        <v>11307</v>
      </c>
      <c r="T51" s="27">
        <v>1</v>
      </c>
      <c r="U51" s="16">
        <f t="shared" si="0"/>
        <v>0.29585944703869349</v>
      </c>
    </row>
    <row r="52" spans="16:21" x14ac:dyDescent="0.3">
      <c r="P52" s="14" t="s">
        <v>11234</v>
      </c>
      <c r="Q52" s="27">
        <v>1.9166666666666665</v>
      </c>
      <c r="S52" s="14" t="s">
        <v>11336</v>
      </c>
      <c r="T52" s="27">
        <v>1</v>
      </c>
      <c r="U52" s="16">
        <f t="shared" si="0"/>
        <v>0.29585944703869349</v>
      </c>
    </row>
    <row r="53" spans="16:21" x14ac:dyDescent="0.3">
      <c r="P53" s="14" t="s">
        <v>11367</v>
      </c>
      <c r="Q53" s="27">
        <v>1</v>
      </c>
      <c r="S53" s="14" t="s">
        <v>11349</v>
      </c>
      <c r="T53" s="27">
        <v>1</v>
      </c>
      <c r="U53" s="16">
        <f t="shared" si="0"/>
        <v>0.29585944703869349</v>
      </c>
    </row>
    <row r="54" spans="16:21" x14ac:dyDescent="0.3">
      <c r="P54" s="14" t="s">
        <v>11295</v>
      </c>
      <c r="Q54" s="27">
        <v>1.6071428571428572</v>
      </c>
      <c r="S54" s="14" t="s">
        <v>11367</v>
      </c>
      <c r="T54" s="27">
        <v>1</v>
      </c>
      <c r="U54" s="16">
        <f t="shared" si="0"/>
        <v>0.29585944703869349</v>
      </c>
    </row>
    <row r="55" spans="16:21" x14ac:dyDescent="0.3">
      <c r="P55" s="14" t="s">
        <v>11290</v>
      </c>
      <c r="Q55" s="27">
        <v>5.333333333333333</v>
      </c>
      <c r="S55" s="14" t="s">
        <v>11355</v>
      </c>
      <c r="T55" s="27">
        <v>1</v>
      </c>
      <c r="U55" s="16">
        <f t="shared" si="0"/>
        <v>0.29585944703869349</v>
      </c>
    </row>
    <row r="56" spans="16:21" x14ac:dyDescent="0.3">
      <c r="P56" s="14" t="s">
        <v>11355</v>
      </c>
      <c r="Q56" s="27">
        <v>1</v>
      </c>
      <c r="S56" s="14" t="s">
        <v>11357</v>
      </c>
      <c r="T56" s="27">
        <v>1</v>
      </c>
      <c r="U56" s="16">
        <f t="shared" si="0"/>
        <v>0.29585944703869349</v>
      </c>
    </row>
    <row r="57" spans="16:21" x14ac:dyDescent="0.3">
      <c r="P57" s="14" t="s">
        <v>11299</v>
      </c>
      <c r="Q57" s="27">
        <v>3</v>
      </c>
      <c r="S57" s="14" t="s">
        <v>11276</v>
      </c>
      <c r="T57" s="27">
        <v>1</v>
      </c>
      <c r="U57" s="16">
        <f t="shared" si="0"/>
        <v>0.29585944703869349</v>
      </c>
    </row>
    <row r="58" spans="16:21" x14ac:dyDescent="0.3">
      <c r="P58" s="14" t="s">
        <v>11237</v>
      </c>
      <c r="Q58" s="27">
        <v>3</v>
      </c>
      <c r="S58" s="14" t="s">
        <v>11364</v>
      </c>
      <c r="T58" s="27">
        <v>0.75</v>
      </c>
      <c r="U58" s="16">
        <f t="shared" si="0"/>
        <v>0.22189458527902012</v>
      </c>
    </row>
    <row r="59" spans="16:21" x14ac:dyDescent="0.3">
      <c r="P59" s="14" t="s">
        <v>11272</v>
      </c>
      <c r="Q59" s="27">
        <v>3.0550000000000002</v>
      </c>
      <c r="S59" s="14" t="s">
        <v>11362</v>
      </c>
      <c r="T59" s="27">
        <v>0.6</v>
      </c>
      <c r="U59" s="16">
        <f t="shared" si="0"/>
        <v>0.1775156682232161</v>
      </c>
    </row>
    <row r="60" spans="16:21" x14ac:dyDescent="0.3">
      <c r="P60" s="14" t="s">
        <v>11357</v>
      </c>
      <c r="Q60" s="27">
        <v>1</v>
      </c>
      <c r="S60" s="14" t="s">
        <v>11365</v>
      </c>
      <c r="T60" s="27">
        <v>0.6</v>
      </c>
      <c r="U60" s="16">
        <f t="shared" si="0"/>
        <v>0.1775156682232161</v>
      </c>
    </row>
    <row r="61" spans="16:21" x14ac:dyDescent="0.3">
      <c r="P61" s="14" t="s">
        <v>11242</v>
      </c>
      <c r="Q61" s="27">
        <v>1.7</v>
      </c>
      <c r="S61" s="14" t="s">
        <v>11366</v>
      </c>
      <c r="T61" s="27">
        <v>0.4</v>
      </c>
      <c r="U61" s="16">
        <f t="shared" si="0"/>
        <v>0.11834377881547739</v>
      </c>
    </row>
    <row r="62" spans="16:21" x14ac:dyDescent="0.3">
      <c r="P62" s="14" t="s">
        <v>11356</v>
      </c>
      <c r="Q62" s="27">
        <v>1.1666666666666665</v>
      </c>
      <c r="S62" s="14" t="s">
        <v>11363</v>
      </c>
      <c r="T62" s="27">
        <v>0.25</v>
      </c>
      <c r="U62" s="16">
        <f t="shared" si="0"/>
        <v>7.3964861759673373E-2</v>
      </c>
    </row>
    <row r="63" spans="16:21" x14ac:dyDescent="0.3">
      <c r="P63" s="14" t="s">
        <v>11361</v>
      </c>
      <c r="Q63" s="27">
        <v>2.583333333333333</v>
      </c>
      <c r="S63" s="14" t="s">
        <v>11240</v>
      </c>
      <c r="T63" s="27">
        <v>0.2</v>
      </c>
      <c r="U63" s="16">
        <f t="shared" si="0"/>
        <v>5.9171889407738695E-2</v>
      </c>
    </row>
    <row r="64" spans="16:21" x14ac:dyDescent="0.3">
      <c r="P64" s="14" t="s">
        <v>11236</v>
      </c>
      <c r="Q64" s="27">
        <v>13.614682539682537</v>
      </c>
      <c r="S64" s="14" t="s">
        <v>11354</v>
      </c>
      <c r="T64" s="27">
        <v>0.16666666666666666</v>
      </c>
      <c r="U64" s="16">
        <f t="shared" si="0"/>
        <v>4.9309907839782244E-2</v>
      </c>
    </row>
    <row r="65" spans="16:21" x14ac:dyDescent="0.3">
      <c r="P65" s="14" t="s">
        <v>11240</v>
      </c>
      <c r="Q65" s="27">
        <v>0.2</v>
      </c>
      <c r="S65" s="14" t="s">
        <v>11351</v>
      </c>
      <c r="T65" s="27">
        <v>0.14285714285714285</v>
      </c>
      <c r="U65" s="16">
        <f t="shared" si="0"/>
        <v>4.2265635291241922E-2</v>
      </c>
    </row>
    <row r="66" spans="16:21" x14ac:dyDescent="0.3">
      <c r="P66" s="14" t="s">
        <v>11247</v>
      </c>
      <c r="Q66" s="27">
        <v>3.8333333333333335</v>
      </c>
      <c r="S66" s="14" t="s">
        <v>11352</v>
      </c>
      <c r="T66" s="27">
        <v>0.125</v>
      </c>
      <c r="U66" s="16">
        <f t="shared" si="0"/>
        <v>3.6982430879836686E-2</v>
      </c>
    </row>
    <row r="67" spans="16:21" x14ac:dyDescent="0.3">
      <c r="P67" s="14" t="s">
        <v>11353</v>
      </c>
      <c r="Q67" s="27">
        <v>0.125</v>
      </c>
      <c r="S67" s="14" t="s">
        <v>11353</v>
      </c>
      <c r="T67" s="27">
        <v>0.125</v>
      </c>
      <c r="U67" s="16">
        <f t="shared" ref="U67:U68" si="1">T67/GETPIVOTDATA("Participación",$P$1)*100</f>
        <v>3.6982430879836686E-2</v>
      </c>
    </row>
    <row r="68" spans="16:21" x14ac:dyDescent="0.3">
      <c r="P68" s="14" t="s">
        <v>11276</v>
      </c>
      <c r="Q68" s="27">
        <v>1</v>
      </c>
      <c r="S68" s="14" t="s">
        <v>11368</v>
      </c>
      <c r="T68" s="27">
        <v>5.5E-2</v>
      </c>
      <c r="U68" s="16">
        <f t="shared" si="1"/>
        <v>1.627226958712814E-2</v>
      </c>
    </row>
    <row r="69" spans="16:21" x14ac:dyDescent="0.3">
      <c r="P69" s="14" t="s">
        <v>8611</v>
      </c>
      <c r="Q69" s="27">
        <v>337.99833333333333</v>
      </c>
    </row>
  </sheetData>
  <sortState xmlns:xlrd2="http://schemas.microsoft.com/office/spreadsheetml/2017/richdata2" ref="S2:T68">
    <sortCondition descending="1" ref="T2:T68"/>
  </sortState>
  <pageMargins left="0.7" right="0.7" top="0.75" bottom="0.75" header="0.3" footer="0.3"/>
  <pageSetup paperSize="9" orientation="portrait" horizontalDpi="0" verticalDpi="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5230-FCFF-45B1-A3C9-5C700E7FF3B2}">
  <sheetPr codeName="Hoja2"/>
  <dimension ref="A1:CJ8"/>
  <sheetViews>
    <sheetView topLeftCell="B1" workbookViewId="0"/>
  </sheetViews>
  <sheetFormatPr baseColWidth="10" defaultRowHeight="14.4" x14ac:dyDescent="0.3"/>
  <cols>
    <col min="1" max="1" width="11.44140625" hidden="1" customWidth="1"/>
    <col min="2" max="3" width="80.88671875" bestFit="1" customWidth="1"/>
    <col min="4" max="4" width="19.33203125" customWidth="1"/>
    <col min="5" max="5" width="16.77734375" bestFit="1" customWidth="1"/>
    <col min="6" max="6" width="11.88671875" bestFit="1" customWidth="1"/>
    <col min="7" max="9" width="11.5546875" hidden="1" customWidth="1"/>
    <col min="10" max="10" width="52.5546875" customWidth="1"/>
    <col min="11" max="11" width="7.21875" hidden="1" customWidth="1"/>
    <col min="12" max="12" width="0" hidden="1" customWidth="1"/>
    <col min="13" max="13" width="27.77734375" hidden="1" customWidth="1"/>
    <col min="14" max="15" width="80.88671875" hidden="1" customWidth="1"/>
    <col min="16" max="16" width="9.5546875" hidden="1" customWidth="1"/>
    <col min="17" max="19" width="15.5546875" hidden="1" customWidth="1"/>
    <col min="20" max="20" width="13.6640625" hidden="1" customWidth="1"/>
    <col min="21" max="21" width="12.6640625" hidden="1" customWidth="1"/>
    <col min="22" max="22" width="7.44140625" hidden="1" customWidth="1"/>
    <col min="23" max="23" width="9.77734375" hidden="1" customWidth="1"/>
    <col min="24" max="24" width="20.44140625" hidden="1" customWidth="1"/>
    <col min="25" max="25" width="20.77734375" hidden="1" customWidth="1"/>
    <col min="26" max="26" width="45.33203125" hidden="1" customWidth="1"/>
    <col min="27" max="27" width="8.109375" hidden="1" customWidth="1"/>
    <col min="28" max="28" width="15.44140625" hidden="1" customWidth="1"/>
    <col min="29" max="30" width="12.109375" hidden="1" customWidth="1"/>
    <col min="31" max="31" width="11" hidden="1" customWidth="1"/>
    <col min="32" max="32" width="7.6640625" hidden="1" customWidth="1"/>
    <col min="33" max="33" width="11.33203125" hidden="1" customWidth="1"/>
    <col min="34" max="34" width="8.33203125" hidden="1" customWidth="1"/>
    <col min="35" max="35" width="7.33203125" hidden="1" customWidth="1"/>
    <col min="36" max="36" width="9.5546875" hidden="1" customWidth="1"/>
    <col min="37" max="37" width="17.21875" hidden="1" customWidth="1"/>
    <col min="38" max="38" width="15.77734375" hidden="1" customWidth="1"/>
    <col min="39" max="39" width="13.5546875" hidden="1" customWidth="1"/>
    <col min="40" max="40" width="37.44140625" hidden="1" customWidth="1"/>
    <col min="41" max="41" width="8.109375" hidden="1" customWidth="1"/>
    <col min="42" max="42" width="80.88671875" hidden="1" customWidth="1"/>
    <col min="43" max="43" width="17.88671875" hidden="1" customWidth="1"/>
    <col min="44" max="44" width="13.88671875" hidden="1" customWidth="1"/>
    <col min="45" max="45" width="16.21875" hidden="1" customWidth="1"/>
    <col min="46" max="46" width="8.21875" hidden="1" customWidth="1"/>
    <col min="47" max="47" width="13.5546875" hidden="1" customWidth="1"/>
    <col min="48" max="48" width="11.6640625" hidden="1" customWidth="1"/>
    <col min="49" max="49" width="13" hidden="1" customWidth="1"/>
    <col min="50" max="50" width="16.109375" hidden="1" customWidth="1"/>
    <col min="51" max="51" width="13.88671875" hidden="1" customWidth="1"/>
    <col min="52" max="52" width="14.44140625" hidden="1" customWidth="1"/>
    <col min="53" max="53" width="13.21875" hidden="1" customWidth="1"/>
    <col min="54" max="54" width="11.77734375" hidden="1" customWidth="1"/>
    <col min="55" max="55" width="12.109375" hidden="1" customWidth="1"/>
    <col min="56" max="56" width="9.88671875" hidden="1" customWidth="1"/>
    <col min="57" max="57" width="12.77734375" hidden="1" customWidth="1"/>
    <col min="58" max="58" width="10.88671875" hidden="1" customWidth="1"/>
    <col min="59" max="59" width="11" hidden="1" customWidth="1"/>
    <col min="60" max="60" width="17.6640625" hidden="1" customWidth="1"/>
    <col min="61" max="61" width="12.88671875" hidden="1" customWidth="1"/>
    <col min="62" max="62" width="11.21875" hidden="1" customWidth="1"/>
    <col min="63" max="63" width="8" hidden="1" customWidth="1"/>
    <col min="64" max="64" width="10.109375" hidden="1" customWidth="1"/>
    <col min="65" max="65" width="9.109375" hidden="1" customWidth="1"/>
    <col min="66" max="66" width="14.77734375" hidden="1" customWidth="1"/>
    <col min="67" max="67" width="7.5546875" hidden="1" customWidth="1"/>
    <col min="68" max="68" width="10.33203125" hidden="1" customWidth="1"/>
    <col min="69" max="69" width="13.6640625" hidden="1" customWidth="1"/>
    <col min="70" max="70" width="11.88671875" hidden="1" customWidth="1"/>
    <col min="71" max="71" width="20.21875" hidden="1" customWidth="1"/>
    <col min="72" max="72" width="10.5546875" hidden="1" customWidth="1"/>
    <col min="73" max="73" width="17.44140625" hidden="1" customWidth="1"/>
    <col min="74" max="74" width="10" hidden="1" customWidth="1"/>
    <col min="75" max="75" width="15.6640625" hidden="1" customWidth="1"/>
    <col min="76" max="76" width="18.44140625" hidden="1" customWidth="1"/>
    <col min="77" max="77" width="7.88671875" hidden="1" customWidth="1"/>
    <col min="78" max="78" width="12.44140625" hidden="1" customWidth="1"/>
    <col min="79" max="79" width="10.5546875" hidden="1" customWidth="1"/>
    <col min="80" max="80" width="13.21875" hidden="1" customWidth="1"/>
    <col min="81" max="81" width="17.44140625" hidden="1" customWidth="1"/>
    <col min="82" max="82" width="23.44140625" hidden="1" customWidth="1"/>
    <col min="83" max="83" width="9.5546875" hidden="1" customWidth="1"/>
    <col min="84" max="84" width="9.33203125" hidden="1" customWidth="1"/>
    <col min="85" max="85" width="7.5546875" hidden="1" customWidth="1"/>
    <col min="86" max="86" width="14.88671875" hidden="1" customWidth="1"/>
    <col min="87" max="88" width="9.44140625" hidden="1" customWidth="1"/>
    <col min="89" max="89" width="12.5546875" customWidth="1"/>
    <col min="90" max="90" width="9.109375" customWidth="1"/>
    <col min="91" max="91" width="16.6640625" customWidth="1"/>
  </cols>
  <sheetData>
    <row r="1" spans="1:87" x14ac:dyDescent="0.3">
      <c r="A1" t="s">
        <v>0</v>
      </c>
      <c r="B1" t="s">
        <v>4</v>
      </c>
      <c r="C1" t="s">
        <v>3</v>
      </c>
      <c r="D1" t="s">
        <v>10</v>
      </c>
      <c r="E1" t="s">
        <v>2</v>
      </c>
      <c r="F1" t="s">
        <v>1</v>
      </c>
      <c r="G1" t="s">
        <v>5</v>
      </c>
      <c r="H1" t="s">
        <v>6</v>
      </c>
      <c r="I1" t="s">
        <v>7</v>
      </c>
      <c r="J1" t="s">
        <v>8</v>
      </c>
      <c r="K1" t="s">
        <v>9</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row>
    <row r="2" spans="1:87" x14ac:dyDescent="0.3">
      <c r="A2" t="s">
        <v>464</v>
      </c>
      <c r="B2" t="s">
        <v>466</v>
      </c>
      <c r="C2" t="s">
        <v>465</v>
      </c>
      <c r="D2" t="s">
        <v>468</v>
      </c>
      <c r="E2">
        <v>2022</v>
      </c>
      <c r="F2" t="s">
        <v>176</v>
      </c>
      <c r="G2" t="s">
        <v>459</v>
      </c>
      <c r="H2" t="s">
        <v>93</v>
      </c>
      <c r="I2" t="s">
        <v>460</v>
      </c>
      <c r="J2" t="s">
        <v>93</v>
      </c>
      <c r="K2" t="s">
        <v>467</v>
      </c>
      <c r="L2" s="2">
        <v>44743</v>
      </c>
      <c r="M2" s="1">
        <v>45730.940069444441</v>
      </c>
      <c r="N2" s="1">
        <v>45730.940069444441</v>
      </c>
      <c r="O2" s="1">
        <v>45730.940069444441</v>
      </c>
      <c r="P2" t="s">
        <v>93</v>
      </c>
      <c r="Q2" t="s">
        <v>93</v>
      </c>
      <c r="S2" t="s">
        <v>93</v>
      </c>
      <c r="T2" t="s">
        <v>93</v>
      </c>
      <c r="U2" t="s">
        <v>93</v>
      </c>
      <c r="V2" t="s">
        <v>469</v>
      </c>
      <c r="W2" t="s">
        <v>93</v>
      </c>
      <c r="X2" t="s">
        <v>93</v>
      </c>
      <c r="Y2" t="s">
        <v>93</v>
      </c>
      <c r="Z2" t="s">
        <v>93</v>
      </c>
      <c r="AA2" t="s">
        <v>93</v>
      </c>
      <c r="AB2" t="s">
        <v>93</v>
      </c>
      <c r="AC2" t="s">
        <v>415</v>
      </c>
      <c r="AD2" t="s">
        <v>93</v>
      </c>
      <c r="AE2" t="s">
        <v>93</v>
      </c>
      <c r="AF2" t="s">
        <v>93</v>
      </c>
      <c r="AG2" t="s">
        <v>93</v>
      </c>
      <c r="AH2" t="s">
        <v>416</v>
      </c>
      <c r="AI2" t="s">
        <v>93</v>
      </c>
      <c r="AJ2" t="s">
        <v>463</v>
      </c>
      <c r="AK2" t="s">
        <v>93</v>
      </c>
      <c r="AL2" t="s">
        <v>93</v>
      </c>
      <c r="AM2" t="s">
        <v>93</v>
      </c>
      <c r="AN2" t="s">
        <v>93</v>
      </c>
      <c r="AO2" t="s">
        <v>93</v>
      </c>
      <c r="AP2" t="s">
        <v>93</v>
      </c>
      <c r="AQ2" t="s">
        <v>93</v>
      </c>
      <c r="AR2" t="s">
        <v>93</v>
      </c>
      <c r="AS2" t="s">
        <v>93</v>
      </c>
      <c r="AT2" t="s">
        <v>93</v>
      </c>
      <c r="AU2" t="s">
        <v>93</v>
      </c>
      <c r="AV2" t="s">
        <v>93</v>
      </c>
      <c r="AW2" t="s">
        <v>93</v>
      </c>
      <c r="AX2" t="s">
        <v>93</v>
      </c>
      <c r="AY2" t="s">
        <v>93</v>
      </c>
      <c r="AZ2" t="s">
        <v>93</v>
      </c>
      <c r="BA2" t="s">
        <v>93</v>
      </c>
      <c r="BB2" t="s">
        <v>93</v>
      </c>
      <c r="BC2" t="s">
        <v>93</v>
      </c>
      <c r="BD2" t="s">
        <v>93</v>
      </c>
      <c r="BE2" t="s">
        <v>93</v>
      </c>
      <c r="BF2" t="s">
        <v>93</v>
      </c>
      <c r="BG2" t="s">
        <v>93</v>
      </c>
      <c r="BH2" t="s">
        <v>93</v>
      </c>
      <c r="BI2" t="s">
        <v>93</v>
      </c>
      <c r="BJ2" t="s">
        <v>93</v>
      </c>
      <c r="BK2" t="s">
        <v>93</v>
      </c>
      <c r="BL2" t="s">
        <v>93</v>
      </c>
      <c r="BM2" t="s">
        <v>93</v>
      </c>
      <c r="BN2" t="s">
        <v>93</v>
      </c>
      <c r="BO2" t="s">
        <v>93</v>
      </c>
      <c r="BP2" t="s">
        <v>93</v>
      </c>
      <c r="BQ2" t="s">
        <v>93</v>
      </c>
      <c r="BR2" t="s">
        <v>93</v>
      </c>
      <c r="BS2" t="s">
        <v>93</v>
      </c>
      <c r="BT2" t="s">
        <v>93</v>
      </c>
      <c r="BU2" t="s">
        <v>93</v>
      </c>
      <c r="BV2" t="s">
        <v>93</v>
      </c>
      <c r="BW2" t="s">
        <v>93</v>
      </c>
      <c r="BX2" t="s">
        <v>93</v>
      </c>
      <c r="BY2" t="s">
        <v>93</v>
      </c>
      <c r="BZ2" t="s">
        <v>93</v>
      </c>
      <c r="CA2" t="s">
        <v>93</v>
      </c>
      <c r="CB2" t="s">
        <v>93</v>
      </c>
      <c r="CC2" t="s">
        <v>93</v>
      </c>
      <c r="CD2" t="s">
        <v>93</v>
      </c>
      <c r="CE2" t="s">
        <v>93</v>
      </c>
      <c r="CF2" t="s">
        <v>93</v>
      </c>
      <c r="CG2" t="s">
        <v>93</v>
      </c>
      <c r="CH2" t="s">
        <v>93</v>
      </c>
      <c r="CI2" t="s">
        <v>93</v>
      </c>
    </row>
    <row r="3" spans="1:87" x14ac:dyDescent="0.3">
      <c r="A3" t="s">
        <v>406</v>
      </c>
      <c r="B3" t="s">
        <v>408</v>
      </c>
      <c r="C3" t="s">
        <v>407</v>
      </c>
      <c r="D3" t="s">
        <v>412</v>
      </c>
      <c r="E3">
        <v>2022</v>
      </c>
      <c r="F3" t="s">
        <v>176</v>
      </c>
      <c r="G3" t="s">
        <v>409</v>
      </c>
      <c r="H3" t="s">
        <v>93</v>
      </c>
      <c r="I3" t="s">
        <v>410</v>
      </c>
      <c r="J3" t="s">
        <v>93</v>
      </c>
      <c r="K3" t="s">
        <v>411</v>
      </c>
      <c r="L3" s="2">
        <v>44805</v>
      </c>
      <c r="M3" s="1">
        <v>45730.940069444441</v>
      </c>
      <c r="N3" s="1">
        <v>45730.940069444441</v>
      </c>
      <c r="O3" s="1">
        <v>45730.940069444441</v>
      </c>
      <c r="P3" t="s">
        <v>413</v>
      </c>
      <c r="Q3" t="s">
        <v>93</v>
      </c>
      <c r="R3">
        <v>1</v>
      </c>
      <c r="S3" t="s">
        <v>414</v>
      </c>
      <c r="T3" t="s">
        <v>93</v>
      </c>
      <c r="U3" t="s">
        <v>93</v>
      </c>
      <c r="V3" t="s">
        <v>93</v>
      </c>
      <c r="W3" t="s">
        <v>93</v>
      </c>
      <c r="X3" t="s">
        <v>93</v>
      </c>
      <c r="Y3" t="s">
        <v>93</v>
      </c>
      <c r="Z3" t="s">
        <v>93</v>
      </c>
      <c r="AA3" t="s">
        <v>93</v>
      </c>
      <c r="AB3" t="s">
        <v>93</v>
      </c>
      <c r="AC3" t="s">
        <v>415</v>
      </c>
      <c r="AD3" t="s">
        <v>93</v>
      </c>
      <c r="AE3" t="s">
        <v>93</v>
      </c>
      <c r="AF3" t="s">
        <v>93</v>
      </c>
      <c r="AG3" t="s">
        <v>93</v>
      </c>
      <c r="AH3" t="s">
        <v>416</v>
      </c>
      <c r="AI3" t="s">
        <v>93</v>
      </c>
      <c r="AJ3" t="s">
        <v>417</v>
      </c>
      <c r="AK3" t="s">
        <v>93</v>
      </c>
      <c r="AL3" t="s">
        <v>93</v>
      </c>
      <c r="AM3" t="s">
        <v>93</v>
      </c>
      <c r="AN3" t="s">
        <v>93</v>
      </c>
      <c r="AO3" t="s">
        <v>93</v>
      </c>
      <c r="AP3" t="s">
        <v>93</v>
      </c>
      <c r="AQ3" t="s">
        <v>93</v>
      </c>
      <c r="AR3" t="s">
        <v>93</v>
      </c>
      <c r="AS3" t="s">
        <v>93</v>
      </c>
      <c r="AT3" t="s">
        <v>93</v>
      </c>
      <c r="AU3" t="s">
        <v>93</v>
      </c>
      <c r="AV3" t="s">
        <v>93</v>
      </c>
      <c r="AW3" t="s">
        <v>93</v>
      </c>
      <c r="AX3" t="s">
        <v>93</v>
      </c>
      <c r="AY3" t="s">
        <v>93</v>
      </c>
      <c r="AZ3" t="s">
        <v>93</v>
      </c>
      <c r="BA3" t="s">
        <v>93</v>
      </c>
      <c r="BB3" t="s">
        <v>93</v>
      </c>
      <c r="BC3" t="s">
        <v>93</v>
      </c>
      <c r="BD3" t="s">
        <v>93</v>
      </c>
      <c r="BE3" t="s">
        <v>93</v>
      </c>
      <c r="BF3" t="s">
        <v>93</v>
      </c>
      <c r="BG3" t="s">
        <v>93</v>
      </c>
      <c r="BH3" t="s">
        <v>93</v>
      </c>
      <c r="BI3" t="s">
        <v>93</v>
      </c>
      <c r="BJ3" t="s">
        <v>93</v>
      </c>
      <c r="BK3" t="s">
        <v>93</v>
      </c>
      <c r="BL3" t="s">
        <v>93</v>
      </c>
      <c r="BM3" t="s">
        <v>93</v>
      </c>
      <c r="BN3" t="s">
        <v>93</v>
      </c>
      <c r="BO3" t="s">
        <v>93</v>
      </c>
      <c r="BP3" t="s">
        <v>93</v>
      </c>
      <c r="BQ3" t="s">
        <v>93</v>
      </c>
      <c r="BR3" t="s">
        <v>93</v>
      </c>
      <c r="BS3" t="s">
        <v>93</v>
      </c>
      <c r="BT3" t="s">
        <v>93</v>
      </c>
      <c r="BU3" t="s">
        <v>93</v>
      </c>
      <c r="BV3" t="s">
        <v>93</v>
      </c>
      <c r="BW3" t="s">
        <v>93</v>
      </c>
      <c r="BX3" t="s">
        <v>93</v>
      </c>
      <c r="BY3" t="s">
        <v>93</v>
      </c>
      <c r="BZ3" t="s">
        <v>93</v>
      </c>
      <c r="CA3" t="s">
        <v>93</v>
      </c>
      <c r="CB3" t="s">
        <v>93</v>
      </c>
      <c r="CC3" t="s">
        <v>93</v>
      </c>
      <c r="CD3" t="s">
        <v>93</v>
      </c>
      <c r="CE3" t="s">
        <v>93</v>
      </c>
      <c r="CF3" t="s">
        <v>93</v>
      </c>
      <c r="CG3" t="s">
        <v>93</v>
      </c>
      <c r="CH3" t="s">
        <v>93</v>
      </c>
      <c r="CI3" t="s">
        <v>93</v>
      </c>
    </row>
    <row r="4" spans="1:87" x14ac:dyDescent="0.3">
      <c r="A4" t="s">
        <v>443</v>
      </c>
      <c r="B4" t="s">
        <v>445</v>
      </c>
      <c r="C4" t="s">
        <v>444</v>
      </c>
      <c r="D4" t="s">
        <v>450</v>
      </c>
      <c r="E4">
        <v>2024</v>
      </c>
      <c r="F4" t="s">
        <v>176</v>
      </c>
      <c r="G4" t="s">
        <v>446</v>
      </c>
      <c r="H4" t="s">
        <v>93</v>
      </c>
      <c r="I4" t="s">
        <v>447</v>
      </c>
      <c r="J4" t="s">
        <v>448</v>
      </c>
      <c r="K4" t="s">
        <v>449</v>
      </c>
      <c r="L4" s="2">
        <v>45292</v>
      </c>
      <c r="M4" s="1">
        <v>45730.940069444441</v>
      </c>
      <c r="N4" s="1">
        <v>45730.940069444441</v>
      </c>
      <c r="O4" s="1">
        <v>45730.940069444441</v>
      </c>
      <c r="P4" t="s">
        <v>451</v>
      </c>
      <c r="Q4" t="s">
        <v>93</v>
      </c>
      <c r="S4" t="s">
        <v>452</v>
      </c>
      <c r="T4" t="s">
        <v>93</v>
      </c>
      <c r="U4" t="s">
        <v>93</v>
      </c>
      <c r="V4" t="s">
        <v>453</v>
      </c>
      <c r="W4" t="s">
        <v>93</v>
      </c>
      <c r="X4" t="s">
        <v>93</v>
      </c>
      <c r="Y4" t="s">
        <v>93</v>
      </c>
      <c r="Z4" t="s">
        <v>93</v>
      </c>
      <c r="AA4" t="s">
        <v>93</v>
      </c>
      <c r="AB4" t="s">
        <v>93</v>
      </c>
      <c r="AC4" t="s">
        <v>415</v>
      </c>
      <c r="AD4" t="s">
        <v>93</v>
      </c>
      <c r="AE4" t="s">
        <v>93</v>
      </c>
      <c r="AF4" t="s">
        <v>93</v>
      </c>
      <c r="AG4" t="s">
        <v>93</v>
      </c>
      <c r="AH4" t="s">
        <v>416</v>
      </c>
      <c r="AI4" t="s">
        <v>93</v>
      </c>
      <c r="AJ4" t="s">
        <v>454</v>
      </c>
      <c r="AK4" t="s">
        <v>93</v>
      </c>
      <c r="AL4" t="s">
        <v>455</v>
      </c>
      <c r="AM4" t="s">
        <v>93</v>
      </c>
      <c r="AN4" t="s">
        <v>93</v>
      </c>
      <c r="AO4" t="s">
        <v>93</v>
      </c>
      <c r="AP4" t="s">
        <v>93</v>
      </c>
      <c r="AQ4" t="s">
        <v>93</v>
      </c>
      <c r="AR4" t="s">
        <v>93</v>
      </c>
      <c r="AS4" t="s">
        <v>93</v>
      </c>
      <c r="AT4" t="s">
        <v>93</v>
      </c>
      <c r="AU4" t="s">
        <v>93</v>
      </c>
      <c r="AV4" t="s">
        <v>93</v>
      </c>
      <c r="AW4" t="s">
        <v>93</v>
      </c>
      <c r="AX4" t="s">
        <v>93</v>
      </c>
      <c r="AY4" t="s">
        <v>93</v>
      </c>
      <c r="AZ4" t="s">
        <v>93</v>
      </c>
      <c r="BA4" t="s">
        <v>93</v>
      </c>
      <c r="BB4" t="s">
        <v>93</v>
      </c>
      <c r="BC4" t="s">
        <v>93</v>
      </c>
      <c r="BD4" t="s">
        <v>93</v>
      </c>
      <c r="BE4" t="s">
        <v>93</v>
      </c>
      <c r="BF4" t="s">
        <v>93</v>
      </c>
      <c r="BG4" t="s">
        <v>93</v>
      </c>
      <c r="BH4" t="s">
        <v>93</v>
      </c>
      <c r="BI4" t="s">
        <v>93</v>
      </c>
      <c r="BJ4" t="s">
        <v>93</v>
      </c>
      <c r="BK4" t="s">
        <v>93</v>
      </c>
      <c r="BL4" t="s">
        <v>93</v>
      </c>
      <c r="BM4" t="s">
        <v>93</v>
      </c>
      <c r="BN4" t="s">
        <v>93</v>
      </c>
      <c r="BO4" t="s">
        <v>93</v>
      </c>
      <c r="BP4" t="s">
        <v>93</v>
      </c>
      <c r="BQ4" t="s">
        <v>93</v>
      </c>
      <c r="BR4" t="s">
        <v>93</v>
      </c>
      <c r="BS4" t="s">
        <v>93</v>
      </c>
      <c r="BT4" t="s">
        <v>93</v>
      </c>
      <c r="BU4" t="s">
        <v>93</v>
      </c>
      <c r="BV4" t="s">
        <v>93</v>
      </c>
      <c r="BW4" t="s">
        <v>93</v>
      </c>
      <c r="BX4" t="s">
        <v>93</v>
      </c>
      <c r="BY4" t="s">
        <v>93</v>
      </c>
      <c r="BZ4" t="s">
        <v>93</v>
      </c>
      <c r="CA4" t="s">
        <v>93</v>
      </c>
      <c r="CB4" t="s">
        <v>93</v>
      </c>
      <c r="CC4" t="s">
        <v>93</v>
      </c>
      <c r="CD4" t="s">
        <v>93</v>
      </c>
      <c r="CE4" t="s">
        <v>93</v>
      </c>
      <c r="CF4" t="s">
        <v>93</v>
      </c>
      <c r="CG4" t="s">
        <v>93</v>
      </c>
      <c r="CH4" t="s">
        <v>93</v>
      </c>
      <c r="CI4" t="s">
        <v>93</v>
      </c>
    </row>
    <row r="5" spans="1:87" x14ac:dyDescent="0.3">
      <c r="A5" t="s">
        <v>456</v>
      </c>
      <c r="B5" t="s">
        <v>458</v>
      </c>
      <c r="C5" t="s">
        <v>457</v>
      </c>
      <c r="D5" t="s">
        <v>462</v>
      </c>
      <c r="E5">
        <v>2022</v>
      </c>
      <c r="F5" t="s">
        <v>176</v>
      </c>
      <c r="G5" t="s">
        <v>459</v>
      </c>
      <c r="H5" t="s">
        <v>93</v>
      </c>
      <c r="I5" t="s">
        <v>460</v>
      </c>
      <c r="J5" t="s">
        <v>93</v>
      </c>
      <c r="K5" t="s">
        <v>461</v>
      </c>
      <c r="L5" s="2">
        <v>44652</v>
      </c>
      <c r="M5" s="1">
        <v>45730.940069444441</v>
      </c>
      <c r="N5" s="1">
        <v>45730.940069444441</v>
      </c>
      <c r="O5" s="1">
        <v>45730.940069444441</v>
      </c>
      <c r="P5" t="s">
        <v>93</v>
      </c>
      <c r="Q5" t="s">
        <v>93</v>
      </c>
      <c r="S5" t="s">
        <v>93</v>
      </c>
      <c r="T5" t="s">
        <v>93</v>
      </c>
      <c r="U5" t="s">
        <v>93</v>
      </c>
      <c r="V5" t="s">
        <v>93</v>
      </c>
      <c r="W5" t="s">
        <v>93</v>
      </c>
      <c r="X5" t="s">
        <v>93</v>
      </c>
      <c r="Y5" t="s">
        <v>93</v>
      </c>
      <c r="Z5" t="s">
        <v>93</v>
      </c>
      <c r="AA5" t="s">
        <v>93</v>
      </c>
      <c r="AB5" t="s">
        <v>93</v>
      </c>
      <c r="AC5" t="s">
        <v>415</v>
      </c>
      <c r="AD5" t="s">
        <v>93</v>
      </c>
      <c r="AE5" t="s">
        <v>93</v>
      </c>
      <c r="AF5" t="s">
        <v>93</v>
      </c>
      <c r="AG5" t="s">
        <v>93</v>
      </c>
      <c r="AH5" t="s">
        <v>416</v>
      </c>
      <c r="AI5" t="s">
        <v>93</v>
      </c>
      <c r="AJ5" t="s">
        <v>463</v>
      </c>
      <c r="AK5" t="s">
        <v>93</v>
      </c>
      <c r="AL5" t="s">
        <v>93</v>
      </c>
      <c r="AM5" t="s">
        <v>93</v>
      </c>
      <c r="AN5" t="s">
        <v>93</v>
      </c>
      <c r="AO5" t="s">
        <v>93</v>
      </c>
      <c r="AP5" t="s">
        <v>93</v>
      </c>
      <c r="AQ5" t="s">
        <v>93</v>
      </c>
      <c r="AR5" t="s">
        <v>93</v>
      </c>
      <c r="AS5" t="s">
        <v>93</v>
      </c>
      <c r="AT5" t="s">
        <v>93</v>
      </c>
      <c r="AU5" t="s">
        <v>93</v>
      </c>
      <c r="AV5" t="s">
        <v>93</v>
      </c>
      <c r="AW5" t="s">
        <v>93</v>
      </c>
      <c r="AX5" t="s">
        <v>93</v>
      </c>
      <c r="AY5" t="s">
        <v>93</v>
      </c>
      <c r="AZ5" t="s">
        <v>93</v>
      </c>
      <c r="BA5" t="s">
        <v>93</v>
      </c>
      <c r="BB5" t="s">
        <v>93</v>
      </c>
      <c r="BC5" t="s">
        <v>93</v>
      </c>
      <c r="BD5" t="s">
        <v>93</v>
      </c>
      <c r="BE5" t="s">
        <v>93</v>
      </c>
      <c r="BF5" t="s">
        <v>93</v>
      </c>
      <c r="BG5" t="s">
        <v>93</v>
      </c>
      <c r="BH5" t="s">
        <v>93</v>
      </c>
      <c r="BI5" t="s">
        <v>93</v>
      </c>
      <c r="BJ5" t="s">
        <v>93</v>
      </c>
      <c r="BK5" t="s">
        <v>93</v>
      </c>
      <c r="BL5" t="s">
        <v>93</v>
      </c>
      <c r="BM5" t="s">
        <v>93</v>
      </c>
      <c r="BN5" t="s">
        <v>93</v>
      </c>
      <c r="BO5" t="s">
        <v>93</v>
      </c>
      <c r="BP5" t="s">
        <v>93</v>
      </c>
      <c r="BQ5" t="s">
        <v>93</v>
      </c>
      <c r="BR5" t="s">
        <v>93</v>
      </c>
      <c r="BS5" t="s">
        <v>93</v>
      </c>
      <c r="BT5" t="s">
        <v>93</v>
      </c>
      <c r="BU5" t="s">
        <v>93</v>
      </c>
      <c r="BV5" t="s">
        <v>93</v>
      </c>
      <c r="BW5" t="s">
        <v>93</v>
      </c>
      <c r="BX5" t="s">
        <v>93</v>
      </c>
      <c r="BY5" t="s">
        <v>93</v>
      </c>
      <c r="BZ5" t="s">
        <v>93</v>
      </c>
      <c r="CA5" t="s">
        <v>93</v>
      </c>
      <c r="CB5" t="s">
        <v>93</v>
      </c>
      <c r="CC5" t="s">
        <v>93</v>
      </c>
      <c r="CD5" t="s">
        <v>93</v>
      </c>
      <c r="CE5" t="s">
        <v>93</v>
      </c>
      <c r="CF5" t="s">
        <v>93</v>
      </c>
      <c r="CG5" t="s">
        <v>93</v>
      </c>
      <c r="CH5" t="s">
        <v>93</v>
      </c>
      <c r="CI5" t="s">
        <v>93</v>
      </c>
    </row>
    <row r="6" spans="1:87" x14ac:dyDescent="0.3">
      <c r="A6" t="s">
        <v>430</v>
      </c>
      <c r="B6" t="s">
        <v>432</v>
      </c>
      <c r="C6" t="s">
        <v>431</v>
      </c>
      <c r="D6" t="s">
        <v>437</v>
      </c>
      <c r="E6">
        <v>2023</v>
      </c>
      <c r="F6" t="s">
        <v>176</v>
      </c>
      <c r="G6" t="s">
        <v>433</v>
      </c>
      <c r="H6" t="s">
        <v>93</v>
      </c>
      <c r="I6" t="s">
        <v>434</v>
      </c>
      <c r="J6" t="s">
        <v>435</v>
      </c>
      <c r="K6" t="s">
        <v>436</v>
      </c>
      <c r="L6" s="2">
        <v>44986</v>
      </c>
      <c r="M6" s="1">
        <v>45730.940069444441</v>
      </c>
      <c r="N6" s="1">
        <v>45730.940069444441</v>
      </c>
      <c r="O6" s="1">
        <v>45730.940069444441</v>
      </c>
      <c r="P6" t="s">
        <v>438</v>
      </c>
      <c r="Q6" t="s">
        <v>93</v>
      </c>
      <c r="R6">
        <v>4</v>
      </c>
      <c r="S6" t="s">
        <v>439</v>
      </c>
      <c r="T6" t="s">
        <v>93</v>
      </c>
      <c r="U6" t="s">
        <v>93</v>
      </c>
      <c r="V6" t="s">
        <v>440</v>
      </c>
      <c r="W6" t="s">
        <v>93</v>
      </c>
      <c r="X6" t="s">
        <v>93</v>
      </c>
      <c r="Y6" t="s">
        <v>93</v>
      </c>
      <c r="Z6" t="s">
        <v>93</v>
      </c>
      <c r="AA6" t="s">
        <v>93</v>
      </c>
      <c r="AB6" t="s">
        <v>93</v>
      </c>
      <c r="AC6" t="s">
        <v>415</v>
      </c>
      <c r="AD6" t="s">
        <v>93</v>
      </c>
      <c r="AE6" t="s">
        <v>93</v>
      </c>
      <c r="AF6" t="s">
        <v>93</v>
      </c>
      <c r="AG6" t="s">
        <v>93</v>
      </c>
      <c r="AH6" t="s">
        <v>416</v>
      </c>
      <c r="AI6" t="s">
        <v>93</v>
      </c>
      <c r="AJ6" t="s">
        <v>441</v>
      </c>
      <c r="AK6" t="s">
        <v>93</v>
      </c>
      <c r="AL6" t="s">
        <v>442</v>
      </c>
      <c r="AM6" t="s">
        <v>93</v>
      </c>
      <c r="AN6" t="s">
        <v>93</v>
      </c>
      <c r="AO6" t="s">
        <v>93</v>
      </c>
      <c r="AP6" t="s">
        <v>93</v>
      </c>
      <c r="AQ6" t="s">
        <v>93</v>
      </c>
      <c r="AR6" t="s">
        <v>93</v>
      </c>
      <c r="AS6" t="s">
        <v>93</v>
      </c>
      <c r="AT6" t="s">
        <v>93</v>
      </c>
      <c r="AU6" t="s">
        <v>93</v>
      </c>
      <c r="AV6" t="s">
        <v>93</v>
      </c>
      <c r="AW6" t="s">
        <v>93</v>
      </c>
      <c r="AX6" t="s">
        <v>93</v>
      </c>
      <c r="AY6" t="s">
        <v>93</v>
      </c>
      <c r="AZ6" t="s">
        <v>93</v>
      </c>
      <c r="BA6" t="s">
        <v>93</v>
      </c>
      <c r="BB6" t="s">
        <v>93</v>
      </c>
      <c r="BC6" t="s">
        <v>93</v>
      </c>
      <c r="BD6" t="s">
        <v>93</v>
      </c>
      <c r="BE6" t="s">
        <v>93</v>
      </c>
      <c r="BF6" t="s">
        <v>93</v>
      </c>
      <c r="BG6" t="s">
        <v>93</v>
      </c>
      <c r="BH6" t="s">
        <v>93</v>
      </c>
      <c r="BI6" t="s">
        <v>93</v>
      </c>
      <c r="BJ6" t="s">
        <v>93</v>
      </c>
      <c r="BK6" t="s">
        <v>93</v>
      </c>
      <c r="BL6" t="s">
        <v>93</v>
      </c>
      <c r="BM6" t="s">
        <v>93</v>
      </c>
      <c r="BN6" t="s">
        <v>93</v>
      </c>
      <c r="BO6" t="s">
        <v>93</v>
      </c>
      <c r="BP6" t="s">
        <v>93</v>
      </c>
      <c r="BQ6" t="s">
        <v>93</v>
      </c>
      <c r="BR6" t="s">
        <v>93</v>
      </c>
      <c r="BS6" t="s">
        <v>93</v>
      </c>
      <c r="BT6" t="s">
        <v>93</v>
      </c>
      <c r="BU6" t="s">
        <v>93</v>
      </c>
      <c r="BV6" t="s">
        <v>93</v>
      </c>
      <c r="BW6" t="s">
        <v>93</v>
      </c>
      <c r="BX6" t="s">
        <v>93</v>
      </c>
      <c r="BY6" t="s">
        <v>93</v>
      </c>
      <c r="BZ6" t="s">
        <v>93</v>
      </c>
      <c r="CA6" t="s">
        <v>93</v>
      </c>
      <c r="CB6" t="s">
        <v>93</v>
      </c>
      <c r="CC6" t="s">
        <v>93</v>
      </c>
      <c r="CD6" t="s">
        <v>93</v>
      </c>
      <c r="CE6" t="s">
        <v>93</v>
      </c>
      <c r="CF6" t="s">
        <v>93</v>
      </c>
      <c r="CG6" t="s">
        <v>93</v>
      </c>
      <c r="CH6" t="s">
        <v>93</v>
      </c>
      <c r="CI6" t="s">
        <v>93</v>
      </c>
    </row>
    <row r="7" spans="1:87" x14ac:dyDescent="0.3">
      <c r="A7" t="s">
        <v>470</v>
      </c>
      <c r="B7" t="s">
        <v>472</v>
      </c>
      <c r="C7" t="s">
        <v>471</v>
      </c>
      <c r="D7" t="s">
        <v>477</v>
      </c>
      <c r="E7">
        <v>2024</v>
      </c>
      <c r="F7" t="s">
        <v>176</v>
      </c>
      <c r="G7" t="s">
        <v>473</v>
      </c>
      <c r="H7" t="s">
        <v>93</v>
      </c>
      <c r="I7" t="s">
        <v>474</v>
      </c>
      <c r="J7" t="s">
        <v>475</v>
      </c>
      <c r="K7" t="s">
        <v>476</v>
      </c>
      <c r="L7" s="2">
        <v>45292</v>
      </c>
      <c r="M7" s="1">
        <v>45730.940069444441</v>
      </c>
      <c r="N7" s="1">
        <v>45730.940069444441</v>
      </c>
      <c r="O7" s="1">
        <v>45730.940069444441</v>
      </c>
      <c r="P7" t="s">
        <v>478</v>
      </c>
      <c r="Q7" t="s">
        <v>93</v>
      </c>
      <c r="S7" t="s">
        <v>479</v>
      </c>
      <c r="T7" t="s">
        <v>93</v>
      </c>
      <c r="U7" t="s">
        <v>93</v>
      </c>
      <c r="V7" t="s">
        <v>93</v>
      </c>
      <c r="W7" t="s">
        <v>93</v>
      </c>
      <c r="X7" t="s">
        <v>93</v>
      </c>
      <c r="Y7" t="s">
        <v>93</v>
      </c>
      <c r="Z7" t="s">
        <v>93</v>
      </c>
      <c r="AA7" t="s">
        <v>93</v>
      </c>
      <c r="AB7" t="s">
        <v>93</v>
      </c>
      <c r="AC7" t="s">
        <v>415</v>
      </c>
      <c r="AD7" t="s">
        <v>93</v>
      </c>
      <c r="AE7" t="s">
        <v>93</v>
      </c>
      <c r="AF7" t="s">
        <v>93</v>
      </c>
      <c r="AG7" t="s">
        <v>93</v>
      </c>
      <c r="AH7" t="s">
        <v>416</v>
      </c>
      <c r="AI7" t="s">
        <v>93</v>
      </c>
      <c r="AJ7" t="s">
        <v>454</v>
      </c>
      <c r="AK7" t="s">
        <v>93</v>
      </c>
      <c r="AL7" t="s">
        <v>480</v>
      </c>
      <c r="AM7" t="s">
        <v>93</v>
      </c>
      <c r="AN7" t="s">
        <v>93</v>
      </c>
      <c r="AO7" t="s">
        <v>93</v>
      </c>
      <c r="AP7" t="s">
        <v>93</v>
      </c>
      <c r="AQ7" t="s">
        <v>93</v>
      </c>
      <c r="AR7" t="s">
        <v>93</v>
      </c>
      <c r="AS7" t="s">
        <v>93</v>
      </c>
      <c r="AT7" t="s">
        <v>93</v>
      </c>
      <c r="AU7" t="s">
        <v>93</v>
      </c>
      <c r="AV7" t="s">
        <v>93</v>
      </c>
      <c r="AW7" t="s">
        <v>93</v>
      </c>
      <c r="AX7" t="s">
        <v>93</v>
      </c>
      <c r="AY7" t="s">
        <v>93</v>
      </c>
      <c r="AZ7" t="s">
        <v>93</v>
      </c>
      <c r="BA7" t="s">
        <v>93</v>
      </c>
      <c r="BB7" t="s">
        <v>93</v>
      </c>
      <c r="BC7" t="s">
        <v>93</v>
      </c>
      <c r="BD7" t="s">
        <v>93</v>
      </c>
      <c r="BE7" t="s">
        <v>93</v>
      </c>
      <c r="BF7" t="s">
        <v>93</v>
      </c>
      <c r="BG7" t="s">
        <v>93</v>
      </c>
      <c r="BH7" t="s">
        <v>93</v>
      </c>
      <c r="BI7" t="s">
        <v>93</v>
      </c>
      <c r="BJ7" t="s">
        <v>93</v>
      </c>
      <c r="BK7" t="s">
        <v>93</v>
      </c>
      <c r="BL7" t="s">
        <v>93</v>
      </c>
      <c r="BM7" t="s">
        <v>93</v>
      </c>
      <c r="BN7" t="s">
        <v>93</v>
      </c>
      <c r="BO7" t="s">
        <v>93</v>
      </c>
      <c r="BP7" t="s">
        <v>93</v>
      </c>
      <c r="BQ7" t="s">
        <v>93</v>
      </c>
      <c r="BR7" t="s">
        <v>93</v>
      </c>
      <c r="BS7" t="s">
        <v>93</v>
      </c>
      <c r="BT7" t="s">
        <v>93</v>
      </c>
      <c r="BU7" t="s">
        <v>93</v>
      </c>
      <c r="BV7" t="s">
        <v>93</v>
      </c>
      <c r="BW7" t="s">
        <v>93</v>
      </c>
      <c r="BX7" t="s">
        <v>93</v>
      </c>
      <c r="BY7" t="s">
        <v>93</v>
      </c>
      <c r="BZ7" t="s">
        <v>93</v>
      </c>
      <c r="CA7" t="s">
        <v>93</v>
      </c>
      <c r="CB7" t="s">
        <v>93</v>
      </c>
      <c r="CC7" t="s">
        <v>93</v>
      </c>
      <c r="CD7" t="s">
        <v>93</v>
      </c>
      <c r="CE7" t="s">
        <v>93</v>
      </c>
      <c r="CF7" t="s">
        <v>93</v>
      </c>
      <c r="CG7" t="s">
        <v>93</v>
      </c>
      <c r="CH7" t="s">
        <v>93</v>
      </c>
      <c r="CI7" t="s">
        <v>93</v>
      </c>
    </row>
    <row r="8" spans="1:87" x14ac:dyDescent="0.3">
      <c r="A8" t="s">
        <v>418</v>
      </c>
      <c r="B8" t="s">
        <v>420</v>
      </c>
      <c r="C8" t="s">
        <v>419</v>
      </c>
      <c r="D8" t="s">
        <v>425</v>
      </c>
      <c r="E8">
        <v>2022</v>
      </c>
      <c r="F8" t="s">
        <v>176</v>
      </c>
      <c r="G8" t="s">
        <v>421</v>
      </c>
      <c r="H8" t="s">
        <v>93</v>
      </c>
      <c r="I8" t="s">
        <v>422</v>
      </c>
      <c r="J8" t="s">
        <v>423</v>
      </c>
      <c r="K8" t="s">
        <v>424</v>
      </c>
      <c r="L8" s="2">
        <v>44743</v>
      </c>
      <c r="M8" s="1">
        <v>45730.940069444441</v>
      </c>
      <c r="N8" s="1">
        <v>45730.940069444441</v>
      </c>
      <c r="O8" s="1">
        <v>45730.940069444441</v>
      </c>
      <c r="P8" t="s">
        <v>426</v>
      </c>
      <c r="Q8" t="s">
        <v>93</v>
      </c>
      <c r="R8">
        <v>31</v>
      </c>
      <c r="S8" t="s">
        <v>427</v>
      </c>
      <c r="T8" t="s">
        <v>93</v>
      </c>
      <c r="U8" t="s">
        <v>93</v>
      </c>
      <c r="V8" t="s">
        <v>93</v>
      </c>
      <c r="W8" t="s">
        <v>93</v>
      </c>
      <c r="X8" t="s">
        <v>93</v>
      </c>
      <c r="Y8" t="s">
        <v>93</v>
      </c>
      <c r="Z8" t="s">
        <v>93</v>
      </c>
      <c r="AA8" t="s">
        <v>93</v>
      </c>
      <c r="AB8" t="s">
        <v>93</v>
      </c>
      <c r="AC8" t="s">
        <v>415</v>
      </c>
      <c r="AD8" t="s">
        <v>93</v>
      </c>
      <c r="AE8" t="s">
        <v>93</v>
      </c>
      <c r="AF8" t="s">
        <v>93</v>
      </c>
      <c r="AG8" t="s">
        <v>93</v>
      </c>
      <c r="AH8" t="s">
        <v>416</v>
      </c>
      <c r="AI8" t="s">
        <v>93</v>
      </c>
      <c r="AJ8" t="s">
        <v>428</v>
      </c>
      <c r="AK8" t="s">
        <v>93</v>
      </c>
      <c r="AL8" t="s">
        <v>429</v>
      </c>
      <c r="AM8" t="s">
        <v>93</v>
      </c>
      <c r="AN8" t="s">
        <v>93</v>
      </c>
      <c r="AO8" t="s">
        <v>93</v>
      </c>
      <c r="AP8" t="s">
        <v>93</v>
      </c>
      <c r="AQ8" t="s">
        <v>93</v>
      </c>
      <c r="AR8" t="s">
        <v>93</v>
      </c>
      <c r="AS8" t="s">
        <v>93</v>
      </c>
      <c r="AT8" t="s">
        <v>93</v>
      </c>
      <c r="AU8" t="s">
        <v>93</v>
      </c>
      <c r="AV8" t="s">
        <v>93</v>
      </c>
      <c r="AW8" t="s">
        <v>93</v>
      </c>
      <c r="AX8" t="s">
        <v>93</v>
      </c>
      <c r="AY8" t="s">
        <v>93</v>
      </c>
      <c r="AZ8" t="s">
        <v>93</v>
      </c>
      <c r="BA8" t="s">
        <v>93</v>
      </c>
      <c r="BB8" t="s">
        <v>93</v>
      </c>
      <c r="BC8" t="s">
        <v>93</v>
      </c>
      <c r="BD8" t="s">
        <v>93</v>
      </c>
      <c r="BE8" t="s">
        <v>93</v>
      </c>
      <c r="BF8" t="s">
        <v>93</v>
      </c>
      <c r="BG8" t="s">
        <v>93</v>
      </c>
      <c r="BH8" t="s">
        <v>93</v>
      </c>
      <c r="BI8" t="s">
        <v>93</v>
      </c>
      <c r="BJ8" t="s">
        <v>93</v>
      </c>
      <c r="BK8" t="s">
        <v>93</v>
      </c>
      <c r="BL8" t="s">
        <v>93</v>
      </c>
      <c r="BM8" t="s">
        <v>93</v>
      </c>
      <c r="BN8" t="s">
        <v>93</v>
      </c>
      <c r="BO8" t="s">
        <v>93</v>
      </c>
      <c r="BP8" t="s">
        <v>93</v>
      </c>
      <c r="BQ8" t="s">
        <v>93</v>
      </c>
      <c r="BR8" t="s">
        <v>93</v>
      </c>
      <c r="BS8" t="s">
        <v>93</v>
      </c>
      <c r="BT8" t="s">
        <v>93</v>
      </c>
      <c r="BU8" t="s">
        <v>93</v>
      </c>
      <c r="BV8" t="s">
        <v>93</v>
      </c>
      <c r="BW8" t="s">
        <v>93</v>
      </c>
      <c r="BX8" t="s">
        <v>93</v>
      </c>
      <c r="BY8" t="s">
        <v>93</v>
      </c>
      <c r="BZ8" t="s">
        <v>93</v>
      </c>
      <c r="CA8" t="s">
        <v>93</v>
      </c>
      <c r="CB8" t="s">
        <v>93</v>
      </c>
      <c r="CC8" t="s">
        <v>93</v>
      </c>
      <c r="CD8" t="s">
        <v>93</v>
      </c>
      <c r="CE8" t="s">
        <v>93</v>
      </c>
      <c r="CF8" t="s">
        <v>93</v>
      </c>
      <c r="CG8" t="s">
        <v>93</v>
      </c>
      <c r="CH8" t="s">
        <v>93</v>
      </c>
      <c r="CI8" t="s">
        <v>93</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DC012-A863-4D11-A536-6E323DC3932E}">
  <dimension ref="A1:AP69"/>
  <sheetViews>
    <sheetView tabSelected="1" topLeftCell="AK1" workbookViewId="0">
      <selection activeCell="AO11" sqref="AO11"/>
    </sheetView>
  </sheetViews>
  <sheetFormatPr baseColWidth="10" defaultRowHeight="14.4" x14ac:dyDescent="0.3"/>
  <cols>
    <col min="1" max="1" width="16.5546875" bestFit="1" customWidth="1"/>
    <col min="2" max="2" width="14.44140625" bestFit="1" customWidth="1"/>
    <col min="10" max="10" width="16.5546875" bestFit="1" customWidth="1"/>
    <col min="11" max="11" width="21.44140625" bestFit="1" customWidth="1"/>
    <col min="12" max="12" width="20.88671875" bestFit="1" customWidth="1"/>
    <col min="13" max="13" width="4.5546875" bestFit="1" customWidth="1"/>
    <col min="14" max="14" width="11.88671875" bestFit="1" customWidth="1"/>
    <col min="16" max="16" width="20.44140625" bestFit="1" customWidth="1"/>
    <col min="17" max="17" width="19.77734375" bestFit="1" customWidth="1"/>
    <col min="18" max="18" width="10.77734375" customWidth="1"/>
    <col min="23" max="23" width="19.6640625" bestFit="1" customWidth="1"/>
    <col min="24" max="24" width="26.6640625" bestFit="1" customWidth="1"/>
    <col min="25" max="25" width="17.109375" bestFit="1" customWidth="1"/>
    <col min="32" max="32" width="11.5546875" customWidth="1"/>
  </cols>
  <sheetData>
    <row r="1" spans="1:42" x14ac:dyDescent="0.3">
      <c r="A1" t="s">
        <v>8612</v>
      </c>
      <c r="B1" t="s">
        <v>8613</v>
      </c>
      <c r="J1" t="s">
        <v>9168</v>
      </c>
      <c r="K1" t="s">
        <v>9169</v>
      </c>
      <c r="P1" t="s">
        <v>8612</v>
      </c>
      <c r="Q1" t="s">
        <v>11369</v>
      </c>
      <c r="S1" s="21" t="s">
        <v>9174</v>
      </c>
      <c r="T1" s="21" t="s">
        <v>9186</v>
      </c>
      <c r="U1" s="21" t="s">
        <v>11370</v>
      </c>
      <c r="V1" s="21"/>
      <c r="W1" s="21" t="s">
        <v>9174</v>
      </c>
      <c r="X1" s="21" t="s">
        <v>9186</v>
      </c>
      <c r="AF1" t="s">
        <v>11392</v>
      </c>
      <c r="AG1" t="s">
        <v>11393</v>
      </c>
      <c r="AO1" t="s">
        <v>11400</v>
      </c>
      <c r="AP1" t="s">
        <v>11401</v>
      </c>
    </row>
    <row r="2" spans="1:42" x14ac:dyDescent="0.3">
      <c r="A2" s="14">
        <v>2022</v>
      </c>
      <c r="B2">
        <v>80</v>
      </c>
      <c r="J2" t="s">
        <v>8612</v>
      </c>
      <c r="K2" t="s">
        <v>11411</v>
      </c>
      <c r="L2" t="s">
        <v>11412</v>
      </c>
      <c r="M2" t="s">
        <v>9172</v>
      </c>
      <c r="N2" t="s">
        <v>8611</v>
      </c>
      <c r="P2" s="14" t="s">
        <v>11359</v>
      </c>
      <c r="Q2" s="27">
        <v>2.5499999999999998</v>
      </c>
      <c r="S2" s="14" t="s">
        <v>9178</v>
      </c>
      <c r="T2" s="27">
        <v>147.5916666666667</v>
      </c>
      <c r="U2" s="16">
        <f>T2/GETPIVOTDATA("Participación",$P$1)*100</f>
        <v>43.666388887519176</v>
      </c>
      <c r="W2" s="14" t="s">
        <v>9178</v>
      </c>
      <c r="X2" s="27">
        <v>147.5916666666667</v>
      </c>
      <c r="AF2" t="s">
        <v>11422</v>
      </c>
      <c r="AG2">
        <v>22</v>
      </c>
      <c r="AO2" t="s">
        <v>11427</v>
      </c>
      <c r="AP2">
        <v>133</v>
      </c>
    </row>
    <row r="3" spans="1:42" x14ac:dyDescent="0.3">
      <c r="A3" s="14">
        <v>2023</v>
      </c>
      <c r="B3">
        <v>123</v>
      </c>
      <c r="J3" s="14" t="s">
        <v>194</v>
      </c>
      <c r="K3">
        <v>40</v>
      </c>
      <c r="L3">
        <v>33</v>
      </c>
      <c r="M3">
        <v>7</v>
      </c>
      <c r="N3">
        <v>80</v>
      </c>
      <c r="P3" s="14" t="s">
        <v>11350</v>
      </c>
      <c r="Q3" s="27">
        <v>1.4714285714285713</v>
      </c>
      <c r="S3" s="14" t="s">
        <v>9175</v>
      </c>
      <c r="T3" s="27">
        <v>33.240476190476194</v>
      </c>
      <c r="U3" s="16">
        <f t="shared" ref="U3:U66" si="0">T3/GETPIVOTDATA("Participación",$P$1)*100</f>
        <v>9.8345089050171435</v>
      </c>
      <c r="W3" s="14" t="s">
        <v>9175</v>
      </c>
      <c r="X3" s="27">
        <v>33.240476190476194</v>
      </c>
      <c r="AF3" t="s">
        <v>11423</v>
      </c>
      <c r="AG3">
        <v>26</v>
      </c>
      <c r="AO3" t="s">
        <v>11428</v>
      </c>
      <c r="AP3">
        <v>110</v>
      </c>
    </row>
    <row r="4" spans="1:42" x14ac:dyDescent="0.3">
      <c r="A4" s="14">
        <v>2024</v>
      </c>
      <c r="B4">
        <v>118</v>
      </c>
      <c r="J4" s="14" t="s">
        <v>97</v>
      </c>
      <c r="K4">
        <v>65</v>
      </c>
      <c r="L4">
        <v>49</v>
      </c>
      <c r="M4">
        <v>9</v>
      </c>
      <c r="N4">
        <v>123</v>
      </c>
      <c r="P4" s="14" t="s">
        <v>11354</v>
      </c>
      <c r="Q4" s="27">
        <v>0.16666666666666666</v>
      </c>
      <c r="S4" s="14" t="s">
        <v>11236</v>
      </c>
      <c r="T4" s="27">
        <v>13.614682539682537</v>
      </c>
      <c r="U4" s="16">
        <f t="shared" si="0"/>
        <v>4.0280324477978304</v>
      </c>
      <c r="W4" s="14" t="s">
        <v>11236</v>
      </c>
      <c r="X4" s="27">
        <v>13.614682539682537</v>
      </c>
      <c r="AF4" t="s">
        <v>11424</v>
      </c>
      <c r="AG4">
        <v>14</v>
      </c>
      <c r="AO4" t="s">
        <v>11429</v>
      </c>
      <c r="AP4">
        <v>85</v>
      </c>
    </row>
    <row r="5" spans="1:42" x14ac:dyDescent="0.3">
      <c r="A5" s="14">
        <v>2025</v>
      </c>
      <c r="B5">
        <v>17</v>
      </c>
      <c r="J5" s="14" t="s">
        <v>111</v>
      </c>
      <c r="K5">
        <v>56</v>
      </c>
      <c r="L5">
        <v>60</v>
      </c>
      <c r="M5">
        <v>2</v>
      </c>
      <c r="N5">
        <v>118</v>
      </c>
      <c r="P5" s="14" t="s">
        <v>11245</v>
      </c>
      <c r="Q5" s="27">
        <v>8.5611111111111118</v>
      </c>
      <c r="S5" s="14" t="s">
        <v>11269</v>
      </c>
      <c r="T5" s="27">
        <v>9.094444444444445</v>
      </c>
      <c r="U5" s="16">
        <f t="shared" si="0"/>
        <v>2.6906773044574517</v>
      </c>
      <c r="W5" s="14" t="s">
        <v>11269</v>
      </c>
      <c r="X5" s="27">
        <v>9.094444444444445</v>
      </c>
      <c r="AF5" t="s">
        <v>11425</v>
      </c>
      <c r="AG5">
        <v>19</v>
      </c>
      <c r="AO5" t="s">
        <v>11410</v>
      </c>
      <c r="AP5">
        <v>38</v>
      </c>
    </row>
    <row r="6" spans="1:42" x14ac:dyDescent="0.3">
      <c r="A6" s="14" t="s">
        <v>8611</v>
      </c>
      <c r="B6">
        <v>338</v>
      </c>
      <c r="J6" s="14" t="s">
        <v>123</v>
      </c>
      <c r="K6">
        <v>3</v>
      </c>
      <c r="L6">
        <v>14</v>
      </c>
      <c r="N6">
        <v>17</v>
      </c>
      <c r="P6" s="14" t="s">
        <v>11348</v>
      </c>
      <c r="Q6" s="27">
        <v>1</v>
      </c>
      <c r="S6" s="14" t="s">
        <v>11245</v>
      </c>
      <c r="T6" s="27">
        <v>8.5611111111111118</v>
      </c>
      <c r="U6" s="16">
        <f t="shared" si="0"/>
        <v>2.5328855993701485</v>
      </c>
      <c r="W6" s="14" t="s">
        <v>11245</v>
      </c>
      <c r="X6" s="27">
        <v>8.5611111111111118</v>
      </c>
      <c r="AF6" t="s">
        <v>11426</v>
      </c>
      <c r="AG6">
        <v>11</v>
      </c>
      <c r="AO6" t="s">
        <v>11430</v>
      </c>
      <c r="AP6">
        <v>27</v>
      </c>
    </row>
    <row r="7" spans="1:42" x14ac:dyDescent="0.3">
      <c r="J7" s="14" t="s">
        <v>8611</v>
      </c>
      <c r="K7">
        <v>164</v>
      </c>
      <c r="L7">
        <v>156</v>
      </c>
      <c r="M7">
        <v>18</v>
      </c>
      <c r="N7">
        <v>338</v>
      </c>
      <c r="P7" s="14" t="s">
        <v>11274</v>
      </c>
      <c r="Q7" s="27">
        <v>1.8</v>
      </c>
      <c r="S7" s="14" t="s">
        <v>11273</v>
      </c>
      <c r="T7" s="27">
        <v>8.0333333333333332</v>
      </c>
      <c r="U7" s="16">
        <f t="shared" si="0"/>
        <v>2.3767375578775041</v>
      </c>
      <c r="W7" s="14" t="s">
        <v>11273</v>
      </c>
      <c r="X7" s="27">
        <v>8.0333333333333332</v>
      </c>
      <c r="AF7" t="s">
        <v>11413</v>
      </c>
      <c r="AG7">
        <v>4</v>
      </c>
      <c r="AO7" t="s">
        <v>11431</v>
      </c>
      <c r="AP7">
        <v>19</v>
      </c>
    </row>
    <row r="8" spans="1:42" x14ac:dyDescent="0.3">
      <c r="P8" s="14" t="s">
        <v>11352</v>
      </c>
      <c r="Q8" s="27">
        <v>0.125</v>
      </c>
      <c r="S8" s="14" t="s">
        <v>11318</v>
      </c>
      <c r="T8" s="27">
        <v>7.9</v>
      </c>
      <c r="U8" s="16">
        <f t="shared" si="0"/>
        <v>2.3372896316056786</v>
      </c>
      <c r="W8" s="14" t="s">
        <v>11318</v>
      </c>
      <c r="X8" s="27">
        <v>7.9</v>
      </c>
      <c r="AO8" t="s">
        <v>11432</v>
      </c>
      <c r="AP8">
        <v>15</v>
      </c>
    </row>
    <row r="9" spans="1:42" x14ac:dyDescent="0.3">
      <c r="P9" s="14" t="s">
        <v>11337</v>
      </c>
      <c r="Q9" s="27">
        <v>1</v>
      </c>
      <c r="S9" s="14" t="s">
        <v>9189</v>
      </c>
      <c r="T9" s="27">
        <v>6.0833333333333339</v>
      </c>
      <c r="U9" s="16">
        <f t="shared" si="0"/>
        <v>1.7998116361520524</v>
      </c>
      <c r="W9" s="27" t="s">
        <v>11413</v>
      </c>
      <c r="X9" s="27">
        <f>SUM(T9:T68)</f>
        <v>109.96261904761907</v>
      </c>
      <c r="AO9" t="s">
        <v>11433</v>
      </c>
      <c r="AP9">
        <v>15</v>
      </c>
    </row>
    <row r="10" spans="1:42" x14ac:dyDescent="0.3">
      <c r="P10" s="14" t="s">
        <v>11239</v>
      </c>
      <c r="Q10" s="27">
        <v>2.5550000000000002</v>
      </c>
      <c r="S10" s="14" t="s">
        <v>11290</v>
      </c>
      <c r="T10" s="27">
        <v>5.333333333333333</v>
      </c>
      <c r="U10" s="16">
        <f t="shared" si="0"/>
        <v>1.5779170508730318</v>
      </c>
      <c r="W10" s="27"/>
      <c r="X10" s="28">
        <f>SUM(X2:X9)</f>
        <v>337.99833333333339</v>
      </c>
      <c r="AO10" t="s">
        <v>11434</v>
      </c>
      <c r="AP10">
        <v>2</v>
      </c>
    </row>
    <row r="11" spans="1:42" x14ac:dyDescent="0.3">
      <c r="P11" s="14" t="s">
        <v>9175</v>
      </c>
      <c r="Q11" s="27">
        <v>33.240476190476194</v>
      </c>
      <c r="S11" s="14" t="s">
        <v>11358</v>
      </c>
      <c r="T11" s="27">
        <v>5.166666666666667</v>
      </c>
      <c r="U11" s="16">
        <f t="shared" si="0"/>
        <v>1.5286071430332497</v>
      </c>
      <c r="W11" s="27"/>
    </row>
    <row r="12" spans="1:42" x14ac:dyDescent="0.3">
      <c r="P12" s="14" t="s">
        <v>9184</v>
      </c>
      <c r="Q12" s="27">
        <v>1</v>
      </c>
      <c r="S12" s="14" t="s">
        <v>11277</v>
      </c>
      <c r="T12" s="27">
        <v>5.0208333333333339</v>
      </c>
      <c r="U12" s="16">
        <f t="shared" si="0"/>
        <v>1.4854609736734403</v>
      </c>
      <c r="W12" s="27"/>
    </row>
    <row r="13" spans="1:42" x14ac:dyDescent="0.3">
      <c r="P13" s="14" t="s">
        <v>11322</v>
      </c>
      <c r="Q13" s="27">
        <v>1</v>
      </c>
      <c r="S13" s="14" t="s">
        <v>11323</v>
      </c>
      <c r="T13" s="27">
        <v>4.3095238095238093</v>
      </c>
      <c r="U13" s="16">
        <f t="shared" si="0"/>
        <v>1.2750133312857981</v>
      </c>
      <c r="W13" s="27"/>
    </row>
    <row r="14" spans="1:42" x14ac:dyDescent="0.3">
      <c r="P14" s="14" t="s">
        <v>11362</v>
      </c>
      <c r="Q14" s="27">
        <v>0.6</v>
      </c>
      <c r="S14" s="14" t="s">
        <v>11241</v>
      </c>
      <c r="T14" s="27">
        <v>4.25</v>
      </c>
      <c r="U14" s="16">
        <f t="shared" si="0"/>
        <v>1.2574026499144473</v>
      </c>
      <c r="W14" s="27"/>
    </row>
    <row r="15" spans="1:42" x14ac:dyDescent="0.3">
      <c r="P15" s="14" t="s">
        <v>11235</v>
      </c>
      <c r="Q15" s="27">
        <v>2</v>
      </c>
      <c r="S15" s="14" t="s">
        <v>11308</v>
      </c>
      <c r="T15" s="27">
        <v>4.0458333333333334</v>
      </c>
      <c r="U15" s="16">
        <f t="shared" si="0"/>
        <v>1.1969980128107141</v>
      </c>
      <c r="W15" s="27"/>
    </row>
    <row r="16" spans="1:42" x14ac:dyDescent="0.3">
      <c r="P16" s="14" t="s">
        <v>11278</v>
      </c>
      <c r="Q16" s="27">
        <v>1.5833333333333333</v>
      </c>
      <c r="S16" s="14" t="s">
        <v>11247</v>
      </c>
      <c r="T16" s="27">
        <v>3.8333333333333335</v>
      </c>
      <c r="U16" s="16">
        <f t="shared" si="0"/>
        <v>1.1341278803149919</v>
      </c>
    </row>
    <row r="17" spans="1:30" x14ac:dyDescent="0.3">
      <c r="P17" s="14" t="s">
        <v>9177</v>
      </c>
      <c r="Q17" s="27">
        <v>1</v>
      </c>
      <c r="S17" s="14" t="s">
        <v>11272</v>
      </c>
      <c r="T17" s="27">
        <v>3.0550000000000002</v>
      </c>
      <c r="U17" s="16">
        <f t="shared" si="0"/>
        <v>0.9038506107032086</v>
      </c>
      <c r="W17" s="27"/>
    </row>
    <row r="18" spans="1:30" x14ac:dyDescent="0.3">
      <c r="A18" t="s">
        <v>11383</v>
      </c>
      <c r="B18" t="s">
        <v>11420</v>
      </c>
      <c r="C18" t="s">
        <v>11421</v>
      </c>
      <c r="D18" t="s">
        <v>11386</v>
      </c>
      <c r="P18" s="14" t="s">
        <v>11360</v>
      </c>
      <c r="Q18" s="27">
        <v>1.25</v>
      </c>
      <c r="S18" s="14" t="s">
        <v>11304</v>
      </c>
      <c r="T18" s="27">
        <v>3</v>
      </c>
      <c r="U18" s="16">
        <f t="shared" si="0"/>
        <v>0.88757834111608047</v>
      </c>
    </row>
    <row r="19" spans="1:30" x14ac:dyDescent="0.3">
      <c r="A19" t="s">
        <v>11415</v>
      </c>
      <c r="B19">
        <v>2</v>
      </c>
      <c r="C19">
        <v>3</v>
      </c>
      <c r="D19">
        <v>5</v>
      </c>
      <c r="P19" s="14" t="s">
        <v>11365</v>
      </c>
      <c r="Q19" s="27">
        <v>0.6</v>
      </c>
      <c r="S19" s="14" t="s">
        <v>11252</v>
      </c>
      <c r="T19" s="27">
        <v>3</v>
      </c>
      <c r="U19" s="16">
        <f t="shared" si="0"/>
        <v>0.88757834111608047</v>
      </c>
      <c r="W19" t="s">
        <v>8612</v>
      </c>
      <c r="X19" t="s">
        <v>11374</v>
      </c>
      <c r="Z19" s="21" t="s">
        <v>8583</v>
      </c>
      <c r="AA19" s="21" t="s">
        <v>11375</v>
      </c>
      <c r="AB19" s="21" t="s">
        <v>11377</v>
      </c>
      <c r="AC19" s="21" t="s">
        <v>11378</v>
      </c>
      <c r="AD19" s="21" t="s">
        <v>11379</v>
      </c>
    </row>
    <row r="20" spans="1:30" x14ac:dyDescent="0.3">
      <c r="A20" t="s">
        <v>11416</v>
      </c>
      <c r="B20">
        <v>3</v>
      </c>
      <c r="C20">
        <v>4</v>
      </c>
      <c r="D20">
        <v>5</v>
      </c>
      <c r="P20" s="14" t="s">
        <v>11289</v>
      </c>
      <c r="Q20" s="27">
        <v>1</v>
      </c>
      <c r="S20" s="14" t="s">
        <v>11299</v>
      </c>
      <c r="T20" s="27">
        <v>3</v>
      </c>
      <c r="U20" s="16">
        <f t="shared" si="0"/>
        <v>0.88757834111608047</v>
      </c>
      <c r="W20" s="14" t="s">
        <v>3385</v>
      </c>
      <c r="X20">
        <v>3</v>
      </c>
      <c r="Z20" t="s">
        <v>3506</v>
      </c>
      <c r="AA20" t="s">
        <v>3385</v>
      </c>
      <c r="AB20">
        <v>1</v>
      </c>
      <c r="AC20">
        <v>1</v>
      </c>
      <c r="AD20">
        <v>1</v>
      </c>
    </row>
    <row r="21" spans="1:30" x14ac:dyDescent="0.3">
      <c r="A21" t="s">
        <v>11417</v>
      </c>
      <c r="B21">
        <v>2</v>
      </c>
      <c r="C21">
        <v>3</v>
      </c>
      <c r="D21">
        <v>5</v>
      </c>
      <c r="P21" s="14" t="s">
        <v>11304</v>
      </c>
      <c r="Q21" s="27">
        <v>3</v>
      </c>
      <c r="S21" s="14" t="s">
        <v>11237</v>
      </c>
      <c r="T21" s="27">
        <v>3</v>
      </c>
      <c r="U21" s="16">
        <f t="shared" si="0"/>
        <v>0.88757834111608047</v>
      </c>
      <c r="W21" s="29" t="s">
        <v>3506</v>
      </c>
      <c r="X21">
        <v>1</v>
      </c>
      <c r="Z21" t="s">
        <v>3506</v>
      </c>
      <c r="AA21" t="s">
        <v>514</v>
      </c>
      <c r="AB21">
        <v>6</v>
      </c>
      <c r="AC21">
        <v>1</v>
      </c>
      <c r="AD21">
        <v>2</v>
      </c>
    </row>
    <row r="22" spans="1:30" x14ac:dyDescent="0.3">
      <c r="A22" t="s">
        <v>11418</v>
      </c>
      <c r="B22">
        <v>3</v>
      </c>
      <c r="C22">
        <v>2</v>
      </c>
      <c r="D22">
        <v>4</v>
      </c>
      <c r="P22" s="14" t="s">
        <v>11279</v>
      </c>
      <c r="Q22" s="27">
        <v>1</v>
      </c>
      <c r="S22" s="14" t="s">
        <v>11361</v>
      </c>
      <c r="T22" s="27">
        <v>2.583333333333333</v>
      </c>
      <c r="U22" s="16">
        <f t="shared" si="0"/>
        <v>0.76430357151662476</v>
      </c>
      <c r="W22" s="29" t="s">
        <v>3482</v>
      </c>
      <c r="X22">
        <v>2</v>
      </c>
      <c r="Z22" t="s">
        <v>3506</v>
      </c>
      <c r="AA22" t="s">
        <v>3484</v>
      </c>
      <c r="AB22">
        <v>98</v>
      </c>
      <c r="AC22">
        <v>1</v>
      </c>
      <c r="AD22">
        <v>3</v>
      </c>
    </row>
    <row r="23" spans="1:30" x14ac:dyDescent="0.3">
      <c r="A23" t="s">
        <v>11419</v>
      </c>
      <c r="B23">
        <v>1</v>
      </c>
      <c r="C23">
        <v>2</v>
      </c>
      <c r="D23">
        <v>5</v>
      </c>
      <c r="P23" s="14" t="s">
        <v>9178</v>
      </c>
      <c r="Q23" s="27">
        <v>147.5916666666667</v>
      </c>
      <c r="S23" s="14" t="s">
        <v>11239</v>
      </c>
      <c r="T23" s="27">
        <v>2.5550000000000002</v>
      </c>
      <c r="U23" s="16">
        <f t="shared" si="0"/>
        <v>0.75592088718386186</v>
      </c>
      <c r="W23" s="14" t="s">
        <v>514</v>
      </c>
      <c r="X23">
        <v>19</v>
      </c>
      <c r="Z23" t="s">
        <v>3506</v>
      </c>
      <c r="AA23" t="s">
        <v>8557</v>
      </c>
      <c r="AB23">
        <v>1</v>
      </c>
      <c r="AC23">
        <v>1</v>
      </c>
      <c r="AD23">
        <v>4</v>
      </c>
    </row>
    <row r="24" spans="1:30" x14ac:dyDescent="0.3">
      <c r="P24" s="14" t="s">
        <v>11273</v>
      </c>
      <c r="Q24" s="27">
        <v>8.0333333333333332</v>
      </c>
      <c r="S24" s="14" t="s">
        <v>11359</v>
      </c>
      <c r="T24" s="27">
        <v>2.5499999999999998</v>
      </c>
      <c r="U24" s="16">
        <f t="shared" si="0"/>
        <v>0.75444158994866839</v>
      </c>
      <c r="W24" s="29" t="s">
        <v>3506</v>
      </c>
      <c r="X24">
        <v>6</v>
      </c>
      <c r="Z24" t="s">
        <v>3482</v>
      </c>
      <c r="AA24" t="s">
        <v>3385</v>
      </c>
      <c r="AB24">
        <v>2</v>
      </c>
      <c r="AC24">
        <v>2</v>
      </c>
      <c r="AD24">
        <v>1</v>
      </c>
    </row>
    <row r="25" spans="1:30" x14ac:dyDescent="0.3">
      <c r="P25" s="14" t="s">
        <v>11241</v>
      </c>
      <c r="Q25" s="27">
        <v>4.25</v>
      </c>
      <c r="S25" s="14" t="s">
        <v>11270</v>
      </c>
      <c r="T25" s="27">
        <v>2.25</v>
      </c>
      <c r="U25" s="16">
        <f t="shared" si="0"/>
        <v>0.66568375583706041</v>
      </c>
      <c r="W25" s="29" t="s">
        <v>3482</v>
      </c>
      <c r="X25">
        <v>13</v>
      </c>
      <c r="Z25" t="s">
        <v>3482</v>
      </c>
      <c r="AA25" t="s">
        <v>514</v>
      </c>
      <c r="AB25">
        <v>13</v>
      </c>
      <c r="AC25">
        <v>2</v>
      </c>
      <c r="AD25">
        <v>2</v>
      </c>
    </row>
    <row r="26" spans="1:30" x14ac:dyDescent="0.3">
      <c r="P26" s="14" t="s">
        <v>11318</v>
      </c>
      <c r="Q26" s="27">
        <v>7.9</v>
      </c>
      <c r="S26" s="14" t="s">
        <v>11275</v>
      </c>
      <c r="T26" s="27">
        <v>2.2000000000000002</v>
      </c>
      <c r="U26" s="16">
        <f t="shared" si="0"/>
        <v>0.65089078348512575</v>
      </c>
      <c r="W26" s="14" t="s">
        <v>3484</v>
      </c>
      <c r="X26">
        <v>315</v>
      </c>
      <c r="Z26" t="s">
        <v>3482</v>
      </c>
      <c r="AA26" t="s">
        <v>3484</v>
      </c>
      <c r="AB26">
        <v>205</v>
      </c>
      <c r="AC26">
        <v>2</v>
      </c>
      <c r="AD26">
        <v>3</v>
      </c>
    </row>
    <row r="27" spans="1:30" x14ac:dyDescent="0.3">
      <c r="P27" s="14" t="s">
        <v>11271</v>
      </c>
      <c r="Q27" s="27">
        <v>1.8666666666666667</v>
      </c>
      <c r="S27" s="14" t="s">
        <v>11235</v>
      </c>
      <c r="T27" s="27">
        <v>2</v>
      </c>
      <c r="U27" s="16">
        <f t="shared" si="0"/>
        <v>0.59171889407738698</v>
      </c>
      <c r="W27" s="29" t="s">
        <v>3506</v>
      </c>
      <c r="X27">
        <v>98</v>
      </c>
      <c r="Z27" t="s">
        <v>3482</v>
      </c>
      <c r="AA27" t="s">
        <v>8557</v>
      </c>
      <c r="AB27">
        <v>0</v>
      </c>
      <c r="AC27">
        <v>2</v>
      </c>
      <c r="AD27">
        <v>4</v>
      </c>
    </row>
    <row r="28" spans="1:30" x14ac:dyDescent="0.3">
      <c r="P28" s="14" t="s">
        <v>11364</v>
      </c>
      <c r="Q28" s="27">
        <v>0.75</v>
      </c>
      <c r="S28" s="14" t="s">
        <v>11287</v>
      </c>
      <c r="T28" s="27">
        <v>2</v>
      </c>
      <c r="U28" s="16">
        <f t="shared" si="0"/>
        <v>0.59171889407738698</v>
      </c>
      <c r="W28" s="29" t="s">
        <v>3667</v>
      </c>
      <c r="X28">
        <v>12</v>
      </c>
      <c r="Z28" t="s">
        <v>11376</v>
      </c>
      <c r="AA28" t="s">
        <v>3385</v>
      </c>
      <c r="AB28">
        <v>0</v>
      </c>
      <c r="AC28">
        <v>3</v>
      </c>
      <c r="AD28">
        <v>1</v>
      </c>
    </row>
    <row r="29" spans="1:30" x14ac:dyDescent="0.3">
      <c r="P29" s="14" t="s">
        <v>9189</v>
      </c>
      <c r="Q29" s="27">
        <v>6.0833333333333339</v>
      </c>
      <c r="S29" s="14" t="s">
        <v>11298</v>
      </c>
      <c r="T29" s="27">
        <v>2</v>
      </c>
      <c r="U29" s="16">
        <f t="shared" si="0"/>
        <v>0.59171889407738698</v>
      </c>
      <c r="W29" s="29" t="s">
        <v>3482</v>
      </c>
      <c r="X29">
        <v>205</v>
      </c>
      <c r="Z29" t="s">
        <v>11376</v>
      </c>
      <c r="AA29" t="s">
        <v>514</v>
      </c>
      <c r="AB29">
        <v>0</v>
      </c>
      <c r="AC29">
        <v>3</v>
      </c>
      <c r="AD29">
        <v>2</v>
      </c>
    </row>
    <row r="30" spans="1:30" x14ac:dyDescent="0.3">
      <c r="P30" s="14" t="s">
        <v>11342</v>
      </c>
      <c r="Q30" s="27">
        <v>1</v>
      </c>
      <c r="S30" s="14" t="s">
        <v>11238</v>
      </c>
      <c r="T30" s="27">
        <v>2</v>
      </c>
      <c r="U30" s="16">
        <f t="shared" si="0"/>
        <v>0.59171889407738698</v>
      </c>
      <c r="W30" s="14" t="s">
        <v>8557</v>
      </c>
      <c r="X30">
        <v>1</v>
      </c>
      <c r="Z30" t="s">
        <v>11376</v>
      </c>
      <c r="AA30" t="s">
        <v>3484</v>
      </c>
      <c r="AB30">
        <v>12</v>
      </c>
      <c r="AC30">
        <v>3</v>
      </c>
      <c r="AD30">
        <v>3</v>
      </c>
    </row>
    <row r="31" spans="1:30" x14ac:dyDescent="0.3">
      <c r="P31" s="14" t="s">
        <v>11277</v>
      </c>
      <c r="Q31" s="27">
        <v>5.0208333333333339</v>
      </c>
      <c r="S31" s="14" t="s">
        <v>11234</v>
      </c>
      <c r="T31" s="27">
        <v>1.9166666666666665</v>
      </c>
      <c r="U31" s="16">
        <f t="shared" si="0"/>
        <v>0.56706394015749584</v>
      </c>
      <c r="W31" s="29" t="s">
        <v>3506</v>
      </c>
      <c r="X31">
        <v>1</v>
      </c>
      <c r="Z31" t="s">
        <v>11376</v>
      </c>
      <c r="AA31" t="s">
        <v>8557</v>
      </c>
      <c r="AB31">
        <v>0</v>
      </c>
      <c r="AC31">
        <v>3</v>
      </c>
      <c r="AD31">
        <v>4</v>
      </c>
    </row>
    <row r="32" spans="1:30" x14ac:dyDescent="0.3">
      <c r="P32" s="14" t="s">
        <v>11307</v>
      </c>
      <c r="Q32" s="27">
        <v>1</v>
      </c>
      <c r="S32" s="14" t="s">
        <v>11271</v>
      </c>
      <c r="T32" s="27">
        <v>1.8666666666666667</v>
      </c>
      <c r="U32" s="16">
        <f t="shared" si="0"/>
        <v>0.55227096780556117</v>
      </c>
      <c r="W32" s="14" t="s">
        <v>8611</v>
      </c>
      <c r="X32">
        <v>338</v>
      </c>
    </row>
    <row r="33" spans="16:28" x14ac:dyDescent="0.3">
      <c r="P33" s="14" t="s">
        <v>11368</v>
      </c>
      <c r="Q33" s="27">
        <v>5.5E-2</v>
      </c>
      <c r="S33" s="14" t="s">
        <v>11274</v>
      </c>
      <c r="T33" s="27">
        <v>1.8</v>
      </c>
      <c r="U33" s="16">
        <f t="shared" si="0"/>
        <v>0.53254700466964833</v>
      </c>
      <c r="Z33" s="21" t="s">
        <v>11380</v>
      </c>
      <c r="AA33" s="21" t="s">
        <v>11378</v>
      </c>
      <c r="AB33" s="21" t="s">
        <v>11379</v>
      </c>
    </row>
    <row r="34" spans="16:28" x14ac:dyDescent="0.3">
      <c r="P34" s="14" t="s">
        <v>11336</v>
      </c>
      <c r="Q34" s="27">
        <v>1</v>
      </c>
      <c r="S34" s="14" t="s">
        <v>11242</v>
      </c>
      <c r="T34" s="27">
        <v>1.7</v>
      </c>
      <c r="U34" s="16">
        <f t="shared" si="0"/>
        <v>0.50296105996577889</v>
      </c>
      <c r="Z34" t="s">
        <v>11414</v>
      </c>
      <c r="AA34">
        <v>1</v>
      </c>
      <c r="AB34">
        <v>0</v>
      </c>
    </row>
    <row r="35" spans="16:28" ht="28.8" x14ac:dyDescent="0.3">
      <c r="P35" s="14" t="s">
        <v>11269</v>
      </c>
      <c r="Q35" s="27">
        <v>9.094444444444445</v>
      </c>
      <c r="S35" s="14" t="s">
        <v>11295</v>
      </c>
      <c r="T35" s="27">
        <v>1.6071428571428572</v>
      </c>
      <c r="U35" s="16">
        <f t="shared" si="0"/>
        <v>0.47548839702647172</v>
      </c>
      <c r="Z35" s="30" t="s">
        <v>11381</v>
      </c>
      <c r="AA35">
        <v>2</v>
      </c>
      <c r="AB35">
        <v>0</v>
      </c>
    </row>
    <row r="36" spans="16:28" ht="28.8" x14ac:dyDescent="0.3">
      <c r="P36" s="14" t="s">
        <v>11366</v>
      </c>
      <c r="Q36" s="27">
        <v>0.4</v>
      </c>
      <c r="S36" s="14" t="s">
        <v>11278</v>
      </c>
      <c r="T36" s="27">
        <v>1.5833333333333333</v>
      </c>
      <c r="U36" s="16">
        <f t="shared" si="0"/>
        <v>0.46844412447793132</v>
      </c>
      <c r="Z36" s="30" t="s">
        <v>11382</v>
      </c>
      <c r="AA36">
        <v>3</v>
      </c>
      <c r="AB36">
        <v>0</v>
      </c>
    </row>
    <row r="37" spans="16:28" x14ac:dyDescent="0.3">
      <c r="P37" s="14" t="s">
        <v>11344</v>
      </c>
      <c r="Q37" s="27">
        <v>1.45</v>
      </c>
      <c r="S37" s="14" t="s">
        <v>11350</v>
      </c>
      <c r="T37" s="27">
        <v>1.4714285714285713</v>
      </c>
      <c r="U37" s="16">
        <f t="shared" si="0"/>
        <v>0.43533604349979182</v>
      </c>
      <c r="Z37" t="s">
        <v>3385</v>
      </c>
      <c r="AA37">
        <v>0</v>
      </c>
      <c r="AB37">
        <v>1</v>
      </c>
    </row>
    <row r="38" spans="16:28" x14ac:dyDescent="0.3">
      <c r="P38" s="14" t="s">
        <v>11358</v>
      </c>
      <c r="Q38" s="27">
        <v>5.166666666666667</v>
      </c>
      <c r="S38" s="14" t="s">
        <v>11344</v>
      </c>
      <c r="T38" s="27">
        <v>1.45</v>
      </c>
      <c r="U38" s="16">
        <f t="shared" si="0"/>
        <v>0.42899619820610552</v>
      </c>
      <c r="Z38" t="s">
        <v>514</v>
      </c>
      <c r="AA38">
        <v>0</v>
      </c>
      <c r="AB38">
        <v>2</v>
      </c>
    </row>
    <row r="39" spans="16:28" x14ac:dyDescent="0.3">
      <c r="P39" s="14" t="s">
        <v>11349</v>
      </c>
      <c r="Q39" s="27">
        <v>1</v>
      </c>
      <c r="S39" s="14" t="s">
        <v>11285</v>
      </c>
      <c r="T39" s="27">
        <v>1.3333333333333333</v>
      </c>
      <c r="U39" s="16">
        <f t="shared" si="0"/>
        <v>0.39447926271825795</v>
      </c>
      <c r="Z39" t="s">
        <v>3484</v>
      </c>
      <c r="AA39">
        <v>0</v>
      </c>
      <c r="AB39">
        <v>3</v>
      </c>
    </row>
    <row r="40" spans="16:28" x14ac:dyDescent="0.3">
      <c r="P40" s="14" t="s">
        <v>11323</v>
      </c>
      <c r="Q40" s="27">
        <v>4.3095238095238093</v>
      </c>
      <c r="S40" s="14" t="s">
        <v>11360</v>
      </c>
      <c r="T40" s="27">
        <v>1.25</v>
      </c>
      <c r="U40" s="16">
        <f t="shared" si="0"/>
        <v>0.36982430879836686</v>
      </c>
      <c r="Z40" t="s">
        <v>8557</v>
      </c>
      <c r="AA40">
        <v>0</v>
      </c>
      <c r="AB40">
        <v>4</v>
      </c>
    </row>
    <row r="41" spans="16:28" x14ac:dyDescent="0.3">
      <c r="P41" s="14" t="s">
        <v>11363</v>
      </c>
      <c r="Q41" s="27">
        <v>0.25</v>
      </c>
      <c r="S41" s="14" t="s">
        <v>11293</v>
      </c>
      <c r="T41" s="27">
        <v>1.1666666666666667</v>
      </c>
      <c r="U41" s="16">
        <f t="shared" si="0"/>
        <v>0.34516935487847578</v>
      </c>
    </row>
    <row r="42" spans="16:28" x14ac:dyDescent="0.3">
      <c r="P42" s="14" t="s">
        <v>11293</v>
      </c>
      <c r="Q42" s="27">
        <v>1.1666666666666667</v>
      </c>
      <c r="S42" s="14" t="s">
        <v>11356</v>
      </c>
      <c r="T42" s="27">
        <v>1.1666666666666665</v>
      </c>
      <c r="U42" s="16">
        <f t="shared" si="0"/>
        <v>0.34516935487847566</v>
      </c>
    </row>
    <row r="43" spans="16:28" x14ac:dyDescent="0.3">
      <c r="P43" s="14" t="s">
        <v>11270</v>
      </c>
      <c r="Q43" s="27">
        <v>2.25</v>
      </c>
      <c r="S43" s="14" t="s">
        <v>11348</v>
      </c>
      <c r="T43" s="27">
        <v>1</v>
      </c>
      <c r="U43" s="16">
        <f t="shared" si="0"/>
        <v>0.29585944703869349</v>
      </c>
    </row>
    <row r="44" spans="16:28" x14ac:dyDescent="0.3">
      <c r="P44" s="14" t="s">
        <v>11287</v>
      </c>
      <c r="Q44" s="27">
        <v>2</v>
      </c>
      <c r="S44" s="14" t="s">
        <v>11337</v>
      </c>
      <c r="T44" s="27">
        <v>1</v>
      </c>
      <c r="U44" s="16">
        <f t="shared" si="0"/>
        <v>0.29585944703869349</v>
      </c>
    </row>
    <row r="45" spans="16:28" x14ac:dyDescent="0.3">
      <c r="P45" s="14" t="s">
        <v>11275</v>
      </c>
      <c r="Q45" s="27">
        <v>2.2000000000000002</v>
      </c>
      <c r="S45" s="14" t="s">
        <v>9184</v>
      </c>
      <c r="T45" s="27">
        <v>1</v>
      </c>
      <c r="U45" s="16">
        <f t="shared" si="0"/>
        <v>0.29585944703869349</v>
      </c>
    </row>
    <row r="46" spans="16:28" x14ac:dyDescent="0.3">
      <c r="P46" s="14" t="s">
        <v>11298</v>
      </c>
      <c r="Q46" s="27">
        <v>2</v>
      </c>
      <c r="S46" s="14" t="s">
        <v>11322</v>
      </c>
      <c r="T46" s="27">
        <v>1</v>
      </c>
      <c r="U46" s="16">
        <f t="shared" si="0"/>
        <v>0.29585944703869349</v>
      </c>
    </row>
    <row r="47" spans="16:28" x14ac:dyDescent="0.3">
      <c r="P47" s="14" t="s">
        <v>11285</v>
      </c>
      <c r="Q47" s="27">
        <v>1.3333333333333333</v>
      </c>
      <c r="S47" s="14" t="s">
        <v>9177</v>
      </c>
      <c r="T47" s="27">
        <v>1</v>
      </c>
      <c r="U47" s="16">
        <f t="shared" si="0"/>
        <v>0.29585944703869349</v>
      </c>
    </row>
    <row r="48" spans="16:28" x14ac:dyDescent="0.3">
      <c r="P48" s="14" t="s">
        <v>11252</v>
      </c>
      <c r="Q48" s="27">
        <v>3</v>
      </c>
      <c r="S48" s="14" t="s">
        <v>11289</v>
      </c>
      <c r="T48" s="27">
        <v>1</v>
      </c>
      <c r="U48" s="16">
        <f t="shared" si="0"/>
        <v>0.29585944703869349</v>
      </c>
    </row>
    <row r="49" spans="16:21" x14ac:dyDescent="0.3">
      <c r="P49" s="14" t="s">
        <v>11351</v>
      </c>
      <c r="Q49" s="27">
        <v>0.14285714285714285</v>
      </c>
      <c r="S49" s="14" t="s">
        <v>11279</v>
      </c>
      <c r="T49" s="27">
        <v>1</v>
      </c>
      <c r="U49" s="16">
        <f t="shared" si="0"/>
        <v>0.29585944703869349</v>
      </c>
    </row>
    <row r="50" spans="16:21" x14ac:dyDescent="0.3">
      <c r="P50" s="14" t="s">
        <v>11238</v>
      </c>
      <c r="Q50" s="27">
        <v>2</v>
      </c>
      <c r="S50" s="14" t="s">
        <v>11342</v>
      </c>
      <c r="T50" s="27">
        <v>1</v>
      </c>
      <c r="U50" s="16">
        <f t="shared" si="0"/>
        <v>0.29585944703869349</v>
      </c>
    </row>
    <row r="51" spans="16:21" x14ac:dyDescent="0.3">
      <c r="P51" s="14" t="s">
        <v>11308</v>
      </c>
      <c r="Q51" s="27">
        <v>4.0458333333333334</v>
      </c>
      <c r="S51" s="14" t="s">
        <v>11307</v>
      </c>
      <c r="T51" s="27">
        <v>1</v>
      </c>
      <c r="U51" s="16">
        <f t="shared" si="0"/>
        <v>0.29585944703869349</v>
      </c>
    </row>
    <row r="52" spans="16:21" x14ac:dyDescent="0.3">
      <c r="P52" s="14" t="s">
        <v>11234</v>
      </c>
      <c r="Q52" s="27">
        <v>1.9166666666666665</v>
      </c>
      <c r="S52" s="14" t="s">
        <v>11336</v>
      </c>
      <c r="T52" s="27">
        <v>1</v>
      </c>
      <c r="U52" s="16">
        <f t="shared" si="0"/>
        <v>0.29585944703869349</v>
      </c>
    </row>
    <row r="53" spans="16:21" x14ac:dyDescent="0.3">
      <c r="P53" s="14" t="s">
        <v>11367</v>
      </c>
      <c r="Q53" s="27">
        <v>1</v>
      </c>
      <c r="S53" s="14" t="s">
        <v>11349</v>
      </c>
      <c r="T53" s="27">
        <v>1</v>
      </c>
      <c r="U53" s="16">
        <f t="shared" si="0"/>
        <v>0.29585944703869349</v>
      </c>
    </row>
    <row r="54" spans="16:21" x14ac:dyDescent="0.3">
      <c r="P54" s="14" t="s">
        <v>11295</v>
      </c>
      <c r="Q54" s="27">
        <v>1.6071428571428572</v>
      </c>
      <c r="S54" s="14" t="s">
        <v>11367</v>
      </c>
      <c r="T54" s="27">
        <v>1</v>
      </c>
      <c r="U54" s="16">
        <f t="shared" si="0"/>
        <v>0.29585944703869349</v>
      </c>
    </row>
    <row r="55" spans="16:21" x14ac:dyDescent="0.3">
      <c r="P55" s="14" t="s">
        <v>11290</v>
      </c>
      <c r="Q55" s="27">
        <v>5.333333333333333</v>
      </c>
      <c r="S55" s="14" t="s">
        <v>11355</v>
      </c>
      <c r="T55" s="27">
        <v>1</v>
      </c>
      <c r="U55" s="16">
        <f t="shared" si="0"/>
        <v>0.29585944703869349</v>
      </c>
    </row>
    <row r="56" spans="16:21" x14ac:dyDescent="0.3">
      <c r="P56" s="14" t="s">
        <v>11355</v>
      </c>
      <c r="Q56" s="27">
        <v>1</v>
      </c>
      <c r="S56" s="14" t="s">
        <v>11357</v>
      </c>
      <c r="T56" s="27">
        <v>1</v>
      </c>
      <c r="U56" s="16">
        <f t="shared" si="0"/>
        <v>0.29585944703869349</v>
      </c>
    </row>
    <row r="57" spans="16:21" x14ac:dyDescent="0.3">
      <c r="P57" s="14" t="s">
        <v>11299</v>
      </c>
      <c r="Q57" s="27">
        <v>3</v>
      </c>
      <c r="S57" s="14" t="s">
        <v>11276</v>
      </c>
      <c r="T57" s="27">
        <v>1</v>
      </c>
      <c r="U57" s="16">
        <f t="shared" si="0"/>
        <v>0.29585944703869349</v>
      </c>
    </row>
    <row r="58" spans="16:21" x14ac:dyDescent="0.3">
      <c r="P58" s="14" t="s">
        <v>11237</v>
      </c>
      <c r="Q58" s="27">
        <v>3</v>
      </c>
      <c r="S58" s="14" t="s">
        <v>11364</v>
      </c>
      <c r="T58" s="27">
        <v>0.75</v>
      </c>
      <c r="U58" s="16">
        <f t="shared" si="0"/>
        <v>0.22189458527902012</v>
      </c>
    </row>
    <row r="59" spans="16:21" x14ac:dyDescent="0.3">
      <c r="P59" s="14" t="s">
        <v>11272</v>
      </c>
      <c r="Q59" s="27">
        <v>3.0550000000000002</v>
      </c>
      <c r="S59" s="14" t="s">
        <v>11362</v>
      </c>
      <c r="T59" s="27">
        <v>0.6</v>
      </c>
      <c r="U59" s="16">
        <f t="shared" si="0"/>
        <v>0.1775156682232161</v>
      </c>
    </row>
    <row r="60" spans="16:21" x14ac:dyDescent="0.3">
      <c r="P60" s="14" t="s">
        <v>11357</v>
      </c>
      <c r="Q60" s="27">
        <v>1</v>
      </c>
      <c r="S60" s="14" t="s">
        <v>11365</v>
      </c>
      <c r="T60" s="27">
        <v>0.6</v>
      </c>
      <c r="U60" s="16">
        <f t="shared" si="0"/>
        <v>0.1775156682232161</v>
      </c>
    </row>
    <row r="61" spans="16:21" x14ac:dyDescent="0.3">
      <c r="P61" s="14" t="s">
        <v>11242</v>
      </c>
      <c r="Q61" s="27">
        <v>1.7</v>
      </c>
      <c r="S61" s="14" t="s">
        <v>11366</v>
      </c>
      <c r="T61" s="27">
        <v>0.4</v>
      </c>
      <c r="U61" s="16">
        <f t="shared" si="0"/>
        <v>0.11834377881547739</v>
      </c>
    </row>
    <row r="62" spans="16:21" x14ac:dyDescent="0.3">
      <c r="P62" s="14" t="s">
        <v>11356</v>
      </c>
      <c r="Q62" s="27">
        <v>1.1666666666666665</v>
      </c>
      <c r="S62" s="14" t="s">
        <v>11363</v>
      </c>
      <c r="T62" s="27">
        <v>0.25</v>
      </c>
      <c r="U62" s="16">
        <f t="shared" si="0"/>
        <v>7.3964861759673373E-2</v>
      </c>
    </row>
    <row r="63" spans="16:21" x14ac:dyDescent="0.3">
      <c r="P63" s="14" t="s">
        <v>11361</v>
      </c>
      <c r="Q63" s="27">
        <v>2.583333333333333</v>
      </c>
      <c r="S63" s="14" t="s">
        <v>11240</v>
      </c>
      <c r="T63" s="27">
        <v>0.2</v>
      </c>
      <c r="U63" s="16">
        <f t="shared" si="0"/>
        <v>5.9171889407738695E-2</v>
      </c>
    </row>
    <row r="64" spans="16:21" x14ac:dyDescent="0.3">
      <c r="P64" s="14" t="s">
        <v>11236</v>
      </c>
      <c r="Q64" s="27">
        <v>13.614682539682537</v>
      </c>
      <c r="S64" s="14" t="s">
        <v>11354</v>
      </c>
      <c r="T64" s="27">
        <v>0.16666666666666666</v>
      </c>
      <c r="U64" s="16">
        <f t="shared" si="0"/>
        <v>4.9309907839782244E-2</v>
      </c>
    </row>
    <row r="65" spans="16:21" x14ac:dyDescent="0.3">
      <c r="P65" s="14" t="s">
        <v>11240</v>
      </c>
      <c r="Q65" s="27">
        <v>0.2</v>
      </c>
      <c r="S65" s="14" t="s">
        <v>11351</v>
      </c>
      <c r="T65" s="27">
        <v>0.14285714285714285</v>
      </c>
      <c r="U65" s="16">
        <f t="shared" si="0"/>
        <v>4.2265635291241922E-2</v>
      </c>
    </row>
    <row r="66" spans="16:21" x14ac:dyDescent="0.3">
      <c r="P66" s="14" t="s">
        <v>11247</v>
      </c>
      <c r="Q66" s="27">
        <v>3.8333333333333335</v>
      </c>
      <c r="S66" s="14" t="s">
        <v>11352</v>
      </c>
      <c r="T66" s="27">
        <v>0.125</v>
      </c>
      <c r="U66" s="16">
        <f t="shared" si="0"/>
        <v>3.6982430879836686E-2</v>
      </c>
    </row>
    <row r="67" spans="16:21" x14ac:dyDescent="0.3">
      <c r="P67" s="14" t="s">
        <v>11353</v>
      </c>
      <c r="Q67" s="27">
        <v>0.125</v>
      </c>
      <c r="S67" s="14" t="s">
        <v>11353</v>
      </c>
      <c r="T67" s="27">
        <v>0.125</v>
      </c>
      <c r="U67" s="16">
        <f t="shared" ref="U67:U68" si="1">T67/GETPIVOTDATA("Participación",$P$1)*100</f>
        <v>3.6982430879836686E-2</v>
      </c>
    </row>
    <row r="68" spans="16:21" x14ac:dyDescent="0.3">
      <c r="P68" s="14" t="s">
        <v>11276</v>
      </c>
      <c r="Q68" s="27">
        <v>1</v>
      </c>
      <c r="S68" s="14" t="s">
        <v>11368</v>
      </c>
      <c r="T68" s="27">
        <v>5.5E-2</v>
      </c>
      <c r="U68" s="16">
        <f t="shared" si="1"/>
        <v>1.627226958712814E-2</v>
      </c>
    </row>
    <row r="69" spans="16:21" x14ac:dyDescent="0.3">
      <c r="P69" s="14" t="s">
        <v>8611</v>
      </c>
      <c r="Q69" s="27">
        <v>337.99833333333333</v>
      </c>
    </row>
  </sheetData>
  <pageMargins left="0.7" right="0.7" top="0.75" bottom="0.75" header="0.3" footer="0.3"/>
  <pageSetup paperSize="9" orientation="portrait" horizontalDpi="0" verticalDpi="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C0CD-3E26-4838-8D34-58CF51AD72EE}">
  <sheetPr codeName="Hoja3"/>
  <dimension ref="A1:AB269"/>
  <sheetViews>
    <sheetView workbookViewId="0">
      <selection activeCell="A112" sqref="A112"/>
    </sheetView>
  </sheetViews>
  <sheetFormatPr baseColWidth="10" defaultRowHeight="14.4" x14ac:dyDescent="0.3"/>
  <cols>
    <col min="1" max="2" width="80.88671875" bestFit="1" customWidth="1"/>
    <col min="3" max="4" width="80.88671875" customWidth="1"/>
    <col min="5" max="5" width="21.6640625" customWidth="1"/>
    <col min="6" max="6" width="80.88671875" bestFit="1" customWidth="1"/>
    <col min="7" max="7" width="16.77734375" bestFit="1" customWidth="1"/>
    <col min="8" max="8" width="9.77734375" customWidth="1"/>
    <col min="9" max="9" width="7.44140625" customWidth="1"/>
    <col min="10" max="10" width="11.77734375" customWidth="1"/>
    <col min="11" max="11" width="11" customWidth="1"/>
    <col min="12" max="12" width="11.5546875" customWidth="1"/>
    <col min="13" max="13" width="9.6640625" customWidth="1"/>
    <col min="14" max="14" width="11" customWidth="1"/>
    <col min="15" max="15" width="16.77734375" customWidth="1"/>
    <col min="16" max="16" width="42.109375" customWidth="1"/>
    <col min="17" max="17" width="80.88671875" customWidth="1"/>
    <col min="18" max="18" width="56" customWidth="1"/>
    <col min="19" max="20" width="80.88671875" customWidth="1"/>
    <col min="21" max="21" width="14" customWidth="1"/>
    <col min="22" max="22" width="21.21875" customWidth="1"/>
    <col min="23" max="23" width="21.44140625" customWidth="1"/>
    <col min="24" max="24" width="17.21875" customWidth="1"/>
    <col min="25" max="25" width="10.33203125" customWidth="1"/>
    <col min="26" max="26" width="13" customWidth="1"/>
    <col min="27" max="27" width="11.77734375" customWidth="1"/>
    <col min="28" max="28" width="14.5546875" customWidth="1"/>
    <col min="30" max="30" width="21.5546875" bestFit="1" customWidth="1"/>
  </cols>
  <sheetData>
    <row r="1" spans="1:28" x14ac:dyDescent="0.3">
      <c r="A1" t="s">
        <v>482</v>
      </c>
      <c r="B1" t="s">
        <v>483</v>
      </c>
      <c r="C1" t="s">
        <v>484</v>
      </c>
      <c r="D1" t="s">
        <v>5</v>
      </c>
      <c r="E1" t="s">
        <v>485</v>
      </c>
      <c r="F1" t="s">
        <v>488</v>
      </c>
      <c r="G1" t="s">
        <v>2</v>
      </c>
      <c r="H1" t="s">
        <v>18</v>
      </c>
      <c r="I1" t="s">
        <v>17</v>
      </c>
      <c r="J1" t="s">
        <v>486</v>
      </c>
      <c r="K1" t="s">
        <v>487</v>
      </c>
      <c r="L1" t="s">
        <v>7</v>
      </c>
      <c r="M1" t="s">
        <v>489</v>
      </c>
      <c r="N1" t="s">
        <v>502</v>
      </c>
      <c r="O1" t="s">
        <v>8</v>
      </c>
      <c r="P1" t="s">
        <v>490</v>
      </c>
      <c r="Q1" t="s">
        <v>491</v>
      </c>
      <c r="R1" t="s">
        <v>492</v>
      </c>
      <c r="S1" t="s">
        <v>493</v>
      </c>
      <c r="T1" t="s">
        <v>494</v>
      </c>
      <c r="U1" t="s">
        <v>495</v>
      </c>
      <c r="V1" t="s">
        <v>496</v>
      </c>
      <c r="W1" t="s">
        <v>497</v>
      </c>
      <c r="X1" t="s">
        <v>498</v>
      </c>
      <c r="Y1" t="s">
        <v>499</v>
      </c>
      <c r="Z1" t="s">
        <v>500</v>
      </c>
      <c r="AA1" t="s">
        <v>501</v>
      </c>
      <c r="AB1" t="s">
        <v>26</v>
      </c>
    </row>
    <row r="2" spans="1:28" x14ac:dyDescent="0.3">
      <c r="A2" t="s">
        <v>1167</v>
      </c>
      <c r="B2" t="s">
        <v>1168</v>
      </c>
      <c r="C2" t="s">
        <v>1169</v>
      </c>
      <c r="D2" t="s">
        <v>1170</v>
      </c>
      <c r="E2" t="s">
        <v>1171</v>
      </c>
      <c r="F2" t="s">
        <v>1172</v>
      </c>
      <c r="G2">
        <v>2023</v>
      </c>
      <c r="I2" t="s">
        <v>93</v>
      </c>
      <c r="J2">
        <v>1226</v>
      </c>
      <c r="K2">
        <v>1231</v>
      </c>
      <c r="L2" t="s">
        <v>93</v>
      </c>
      <c r="M2" t="s">
        <v>1173</v>
      </c>
      <c r="N2" t="s">
        <v>515</v>
      </c>
      <c r="O2" t="s">
        <v>1174</v>
      </c>
      <c r="P2" t="s">
        <v>93</v>
      </c>
      <c r="Q2" t="s">
        <v>1175</v>
      </c>
      <c r="R2" t="s">
        <v>1176</v>
      </c>
      <c r="S2" t="s">
        <v>1177</v>
      </c>
      <c r="T2" t="s">
        <v>93</v>
      </c>
      <c r="V2" t="s">
        <v>93</v>
      </c>
      <c r="W2">
        <v>13</v>
      </c>
      <c r="X2" t="s">
        <v>514</v>
      </c>
      <c r="Y2" t="s">
        <v>1171</v>
      </c>
      <c r="Z2" t="s">
        <v>93</v>
      </c>
      <c r="AA2" t="s">
        <v>93</v>
      </c>
      <c r="AB2" t="s">
        <v>514</v>
      </c>
    </row>
    <row r="3" spans="1:28" x14ac:dyDescent="0.3">
      <c r="A3" t="s">
        <v>2226</v>
      </c>
      <c r="B3" t="s">
        <v>2227</v>
      </c>
      <c r="C3" t="s">
        <v>2228</v>
      </c>
      <c r="D3" t="s">
        <v>2229</v>
      </c>
      <c r="E3" t="s">
        <v>2230</v>
      </c>
      <c r="F3" t="s">
        <v>2231</v>
      </c>
      <c r="G3">
        <v>2022</v>
      </c>
      <c r="H3">
        <v>19</v>
      </c>
      <c r="I3">
        <v>1</v>
      </c>
      <c r="J3">
        <v>119</v>
      </c>
      <c r="K3">
        <v>130</v>
      </c>
      <c r="L3" t="s">
        <v>2232</v>
      </c>
      <c r="M3" t="s">
        <v>93</v>
      </c>
      <c r="N3" t="s">
        <v>1405</v>
      </c>
      <c r="O3" t="s">
        <v>2233</v>
      </c>
      <c r="P3" t="s">
        <v>2234</v>
      </c>
      <c r="Q3" t="s">
        <v>2235</v>
      </c>
      <c r="R3" t="s">
        <v>2236</v>
      </c>
      <c r="S3" t="s">
        <v>2237</v>
      </c>
      <c r="T3" t="s">
        <v>93</v>
      </c>
      <c r="U3">
        <v>67</v>
      </c>
      <c r="V3" t="s">
        <v>93</v>
      </c>
      <c r="W3">
        <v>47</v>
      </c>
      <c r="X3" t="s">
        <v>514</v>
      </c>
      <c r="Y3" t="s">
        <v>2238</v>
      </c>
      <c r="Z3" t="s">
        <v>93</v>
      </c>
      <c r="AA3" t="s">
        <v>93</v>
      </c>
      <c r="AB3" t="s">
        <v>514</v>
      </c>
    </row>
    <row r="4" spans="1:28" x14ac:dyDescent="0.3">
      <c r="A4" t="s">
        <v>1750</v>
      </c>
      <c r="B4" t="s">
        <v>1751</v>
      </c>
      <c r="C4" t="s">
        <v>1752</v>
      </c>
      <c r="D4" t="s">
        <v>1753</v>
      </c>
      <c r="E4" t="s">
        <v>1754</v>
      </c>
      <c r="F4" t="s">
        <v>1755</v>
      </c>
      <c r="G4">
        <v>2022</v>
      </c>
      <c r="H4">
        <v>9</v>
      </c>
      <c r="I4">
        <v>5</v>
      </c>
      <c r="J4">
        <v>3808</v>
      </c>
      <c r="K4">
        <v>3820</v>
      </c>
      <c r="L4" t="s">
        <v>1756</v>
      </c>
      <c r="M4" t="s">
        <v>93</v>
      </c>
      <c r="N4" t="s">
        <v>1405</v>
      </c>
      <c r="O4" t="s">
        <v>1757</v>
      </c>
      <c r="P4" t="s">
        <v>1758</v>
      </c>
      <c r="Q4" t="s">
        <v>1759</v>
      </c>
      <c r="R4" t="s">
        <v>1760</v>
      </c>
      <c r="S4" t="s">
        <v>1761</v>
      </c>
      <c r="T4" t="s">
        <v>93</v>
      </c>
      <c r="U4">
        <v>14</v>
      </c>
      <c r="V4" t="s">
        <v>93</v>
      </c>
      <c r="W4">
        <v>29</v>
      </c>
      <c r="X4" t="s">
        <v>514</v>
      </c>
      <c r="Y4" t="s">
        <v>1762</v>
      </c>
      <c r="Z4" t="s">
        <v>93</v>
      </c>
      <c r="AA4" t="s">
        <v>93</v>
      </c>
      <c r="AB4" t="s">
        <v>514</v>
      </c>
    </row>
    <row r="5" spans="1:28" x14ac:dyDescent="0.3">
      <c r="A5" t="s">
        <v>3258</v>
      </c>
      <c r="B5" t="s">
        <v>3259</v>
      </c>
      <c r="C5" t="s">
        <v>3260</v>
      </c>
      <c r="D5" t="s">
        <v>2938</v>
      </c>
      <c r="E5" t="s">
        <v>972</v>
      </c>
      <c r="F5" t="s">
        <v>3261</v>
      </c>
      <c r="G5">
        <v>2024</v>
      </c>
      <c r="H5" t="s">
        <v>2833</v>
      </c>
      <c r="I5">
        <v>6</v>
      </c>
      <c r="J5">
        <v>8143</v>
      </c>
      <c r="K5">
        <v>8155</v>
      </c>
      <c r="L5" t="s">
        <v>2940</v>
      </c>
      <c r="M5" t="s">
        <v>93</v>
      </c>
      <c r="N5" t="s">
        <v>1405</v>
      </c>
      <c r="O5" t="s">
        <v>3262</v>
      </c>
      <c r="P5" t="s">
        <v>3263</v>
      </c>
      <c r="Q5" t="s">
        <v>3264</v>
      </c>
      <c r="R5" t="s">
        <v>3265</v>
      </c>
      <c r="S5" t="s">
        <v>3266</v>
      </c>
      <c r="T5" t="s">
        <v>93</v>
      </c>
      <c r="U5">
        <v>3</v>
      </c>
      <c r="V5" t="s">
        <v>93</v>
      </c>
      <c r="W5">
        <v>60</v>
      </c>
      <c r="X5" t="s">
        <v>1403</v>
      </c>
      <c r="Y5" t="s">
        <v>537</v>
      </c>
      <c r="Z5" t="s">
        <v>93</v>
      </c>
      <c r="AA5" t="s">
        <v>93</v>
      </c>
      <c r="AB5" t="s">
        <v>514</v>
      </c>
    </row>
    <row r="6" spans="1:28" x14ac:dyDescent="0.3">
      <c r="A6" t="s">
        <v>3011</v>
      </c>
      <c r="B6" t="s">
        <v>3012</v>
      </c>
      <c r="C6" t="s">
        <v>3013</v>
      </c>
      <c r="D6" t="s">
        <v>1906</v>
      </c>
      <c r="E6" t="s">
        <v>1907</v>
      </c>
      <c r="F6" t="s">
        <v>3014</v>
      </c>
      <c r="G6">
        <v>2023</v>
      </c>
      <c r="H6" t="s">
        <v>93</v>
      </c>
      <c r="J6">
        <v>1</v>
      </c>
      <c r="K6">
        <v>7</v>
      </c>
      <c r="L6" t="s">
        <v>1030</v>
      </c>
      <c r="M6" t="s">
        <v>1909</v>
      </c>
      <c r="N6" t="s">
        <v>515</v>
      </c>
      <c r="O6" t="s">
        <v>3015</v>
      </c>
      <c r="P6" t="s">
        <v>93</v>
      </c>
      <c r="Q6" t="s">
        <v>3016</v>
      </c>
      <c r="R6" t="s">
        <v>3017</v>
      </c>
      <c r="S6" t="s">
        <v>3018</v>
      </c>
      <c r="T6" t="s">
        <v>93</v>
      </c>
      <c r="U6">
        <v>2</v>
      </c>
      <c r="V6" t="s">
        <v>93</v>
      </c>
      <c r="W6">
        <v>20</v>
      </c>
      <c r="X6" t="s">
        <v>514</v>
      </c>
      <c r="Y6" t="s">
        <v>1907</v>
      </c>
      <c r="Z6" t="s">
        <v>93</v>
      </c>
      <c r="AA6" t="s">
        <v>93</v>
      </c>
      <c r="AB6" t="s">
        <v>514</v>
      </c>
    </row>
    <row r="7" spans="1:28" x14ac:dyDescent="0.3">
      <c r="A7" t="s">
        <v>2239</v>
      </c>
      <c r="B7" t="s">
        <v>2240</v>
      </c>
      <c r="C7" t="s">
        <v>2241</v>
      </c>
      <c r="D7" t="s">
        <v>2242</v>
      </c>
      <c r="E7" t="s">
        <v>1816</v>
      </c>
      <c r="F7" t="s">
        <v>2243</v>
      </c>
      <c r="G7">
        <v>2024</v>
      </c>
      <c r="J7">
        <v>446</v>
      </c>
      <c r="K7">
        <v>453</v>
      </c>
      <c r="L7" t="s">
        <v>2244</v>
      </c>
      <c r="M7" t="s">
        <v>2245</v>
      </c>
      <c r="N7" t="s">
        <v>515</v>
      </c>
      <c r="O7" t="s">
        <v>2246</v>
      </c>
      <c r="P7" t="s">
        <v>93</v>
      </c>
      <c r="Q7" t="s">
        <v>2247</v>
      </c>
      <c r="R7" t="s">
        <v>2248</v>
      </c>
      <c r="S7" t="s">
        <v>2249</v>
      </c>
      <c r="T7" t="s">
        <v>93</v>
      </c>
      <c r="V7" t="s">
        <v>93</v>
      </c>
      <c r="W7">
        <v>15</v>
      </c>
      <c r="X7" t="s">
        <v>514</v>
      </c>
      <c r="Y7" t="s">
        <v>1816</v>
      </c>
      <c r="Z7" t="s">
        <v>93</v>
      </c>
      <c r="AA7" t="s">
        <v>93</v>
      </c>
      <c r="AB7" t="s">
        <v>514</v>
      </c>
    </row>
    <row r="8" spans="1:28" x14ac:dyDescent="0.3">
      <c r="A8" t="s">
        <v>1721</v>
      </c>
      <c r="B8" t="s">
        <v>1722</v>
      </c>
      <c r="C8" t="s">
        <v>1723</v>
      </c>
      <c r="D8" t="s">
        <v>1283</v>
      </c>
      <c r="E8" t="s">
        <v>1284</v>
      </c>
      <c r="F8" t="s">
        <v>1724</v>
      </c>
      <c r="G8">
        <v>2022</v>
      </c>
      <c r="J8">
        <v>1</v>
      </c>
      <c r="K8">
        <v>6</v>
      </c>
      <c r="L8" t="s">
        <v>93</v>
      </c>
      <c r="M8" t="s">
        <v>1286</v>
      </c>
      <c r="N8" t="s">
        <v>515</v>
      </c>
      <c r="O8" t="s">
        <v>1725</v>
      </c>
      <c r="P8" t="s">
        <v>93</v>
      </c>
      <c r="Q8" t="s">
        <v>1726</v>
      </c>
      <c r="R8" t="s">
        <v>1727</v>
      </c>
      <c r="S8" t="s">
        <v>1728</v>
      </c>
      <c r="T8" t="s">
        <v>93</v>
      </c>
      <c r="U8">
        <v>4</v>
      </c>
      <c r="V8" t="s">
        <v>93</v>
      </c>
      <c r="W8">
        <v>33</v>
      </c>
      <c r="X8" t="s">
        <v>514</v>
      </c>
      <c r="Y8" t="s">
        <v>1284</v>
      </c>
      <c r="Z8" t="s">
        <v>93</v>
      </c>
      <c r="AA8" t="s">
        <v>93</v>
      </c>
      <c r="AB8" t="s">
        <v>514</v>
      </c>
    </row>
    <row r="9" spans="1:28" x14ac:dyDescent="0.3">
      <c r="A9" t="s">
        <v>541</v>
      </c>
      <c r="B9" t="s">
        <v>542</v>
      </c>
      <c r="C9" t="s">
        <v>543</v>
      </c>
      <c r="D9" t="s">
        <v>544</v>
      </c>
      <c r="E9" t="s">
        <v>545</v>
      </c>
      <c r="F9" t="s">
        <v>546</v>
      </c>
      <c r="G9">
        <v>2023</v>
      </c>
      <c r="I9" t="s">
        <v>93</v>
      </c>
      <c r="J9">
        <v>1434</v>
      </c>
      <c r="K9">
        <v>1439</v>
      </c>
      <c r="L9" t="s">
        <v>93</v>
      </c>
      <c r="M9" t="s">
        <v>547</v>
      </c>
      <c r="N9" t="s">
        <v>515</v>
      </c>
      <c r="O9" t="s">
        <v>548</v>
      </c>
      <c r="P9" t="s">
        <v>93</v>
      </c>
      <c r="Q9" t="s">
        <v>549</v>
      </c>
      <c r="R9" t="s">
        <v>550</v>
      </c>
      <c r="S9" t="s">
        <v>551</v>
      </c>
      <c r="T9" t="s">
        <v>93</v>
      </c>
      <c r="U9">
        <v>3</v>
      </c>
      <c r="V9" t="s">
        <v>93</v>
      </c>
      <c r="W9">
        <v>24</v>
      </c>
      <c r="X9" t="s">
        <v>514</v>
      </c>
      <c r="Y9" t="s">
        <v>545</v>
      </c>
      <c r="Z9" t="s">
        <v>93</v>
      </c>
      <c r="AA9" t="s">
        <v>93</v>
      </c>
      <c r="AB9" t="s">
        <v>514</v>
      </c>
    </row>
    <row r="10" spans="1:28" x14ac:dyDescent="0.3">
      <c r="A10" t="s">
        <v>2119</v>
      </c>
      <c r="B10" t="s">
        <v>2120</v>
      </c>
      <c r="C10" t="s">
        <v>2121</v>
      </c>
      <c r="D10" t="s">
        <v>2122</v>
      </c>
      <c r="E10" t="s">
        <v>1357</v>
      </c>
      <c r="F10" t="s">
        <v>2123</v>
      </c>
      <c r="G10">
        <v>2022</v>
      </c>
      <c r="J10">
        <v>1</v>
      </c>
      <c r="K10">
        <v>7</v>
      </c>
      <c r="L10" t="s">
        <v>93</v>
      </c>
      <c r="M10" t="s">
        <v>2124</v>
      </c>
      <c r="N10" t="s">
        <v>515</v>
      </c>
      <c r="O10" t="s">
        <v>2125</v>
      </c>
      <c r="P10" t="s">
        <v>93</v>
      </c>
      <c r="Q10" t="s">
        <v>2126</v>
      </c>
      <c r="R10" t="s">
        <v>2127</v>
      </c>
      <c r="S10" t="s">
        <v>2128</v>
      </c>
      <c r="T10" t="s">
        <v>93</v>
      </c>
      <c r="U10">
        <v>4</v>
      </c>
      <c r="V10" t="s">
        <v>93</v>
      </c>
      <c r="W10">
        <v>26</v>
      </c>
      <c r="X10" t="s">
        <v>514</v>
      </c>
      <c r="Y10" t="s">
        <v>1357</v>
      </c>
      <c r="Z10" t="s">
        <v>93</v>
      </c>
      <c r="AA10" t="s">
        <v>93</v>
      </c>
      <c r="AB10" t="s">
        <v>514</v>
      </c>
    </row>
    <row r="11" spans="1:28" x14ac:dyDescent="0.3">
      <c r="A11" t="s">
        <v>2444</v>
      </c>
      <c r="B11" t="s">
        <v>2445</v>
      </c>
      <c r="C11" t="s">
        <v>2446</v>
      </c>
      <c r="D11" t="s">
        <v>2447</v>
      </c>
      <c r="E11" t="s">
        <v>2448</v>
      </c>
      <c r="F11" t="s">
        <v>2449</v>
      </c>
      <c r="G11">
        <v>2022</v>
      </c>
      <c r="H11">
        <v>2</v>
      </c>
      <c r="J11">
        <v>756</v>
      </c>
      <c r="K11">
        <v>760</v>
      </c>
      <c r="L11" t="s">
        <v>93</v>
      </c>
      <c r="M11" t="s">
        <v>2450</v>
      </c>
      <c r="N11" t="s">
        <v>515</v>
      </c>
      <c r="O11" t="s">
        <v>2451</v>
      </c>
      <c r="P11" t="s">
        <v>93</v>
      </c>
      <c r="Q11" t="s">
        <v>2452</v>
      </c>
      <c r="R11" t="s">
        <v>2453</v>
      </c>
      <c r="S11" t="s">
        <v>2454</v>
      </c>
      <c r="T11" t="s">
        <v>93</v>
      </c>
      <c r="U11">
        <v>33</v>
      </c>
      <c r="V11" t="s">
        <v>93</v>
      </c>
      <c r="W11">
        <v>17</v>
      </c>
      <c r="X11" t="s">
        <v>514</v>
      </c>
      <c r="Y11" t="s">
        <v>2448</v>
      </c>
      <c r="Z11" t="s">
        <v>93</v>
      </c>
      <c r="AA11" t="s">
        <v>93</v>
      </c>
      <c r="AB11" t="s">
        <v>514</v>
      </c>
    </row>
    <row r="12" spans="1:28" x14ac:dyDescent="0.3">
      <c r="A12" t="s">
        <v>2466</v>
      </c>
      <c r="B12" t="s">
        <v>2467</v>
      </c>
      <c r="C12" t="s">
        <v>2468</v>
      </c>
      <c r="D12" t="s">
        <v>2469</v>
      </c>
      <c r="E12" t="s">
        <v>2470</v>
      </c>
      <c r="F12" t="s">
        <v>2471</v>
      </c>
      <c r="G12">
        <v>2024</v>
      </c>
      <c r="H12">
        <v>33</v>
      </c>
      <c r="I12">
        <v>4</v>
      </c>
      <c r="J12">
        <v>1063</v>
      </c>
      <c r="K12">
        <v>1076</v>
      </c>
      <c r="L12" t="s">
        <v>2472</v>
      </c>
      <c r="M12" t="s">
        <v>93</v>
      </c>
      <c r="N12" t="s">
        <v>2479</v>
      </c>
      <c r="O12" t="s">
        <v>2473</v>
      </c>
      <c r="P12" t="s">
        <v>2474</v>
      </c>
      <c r="Q12" t="s">
        <v>2475</v>
      </c>
      <c r="R12" t="s">
        <v>2476</v>
      </c>
      <c r="S12" t="s">
        <v>2477</v>
      </c>
      <c r="T12" t="s">
        <v>93</v>
      </c>
      <c r="U12">
        <v>1</v>
      </c>
      <c r="V12" t="s">
        <v>93</v>
      </c>
      <c r="W12">
        <v>35</v>
      </c>
      <c r="X12" t="s">
        <v>93</v>
      </c>
      <c r="Y12" t="s">
        <v>2470</v>
      </c>
      <c r="Z12" t="s">
        <v>93</v>
      </c>
      <c r="AA12" t="s">
        <v>93</v>
      </c>
      <c r="AB12" t="s">
        <v>2478</v>
      </c>
    </row>
    <row r="13" spans="1:28" x14ac:dyDescent="0.3">
      <c r="A13" t="s">
        <v>1458</v>
      </c>
      <c r="B13" t="s">
        <v>1459</v>
      </c>
      <c r="C13" t="s">
        <v>1460</v>
      </c>
      <c r="D13" t="s">
        <v>1461</v>
      </c>
      <c r="E13" t="s">
        <v>1462</v>
      </c>
      <c r="F13" t="s">
        <v>1463</v>
      </c>
      <c r="G13">
        <v>2023</v>
      </c>
      <c r="I13" t="s">
        <v>93</v>
      </c>
      <c r="J13">
        <v>329</v>
      </c>
      <c r="K13">
        <v>334</v>
      </c>
      <c r="L13" t="s">
        <v>1464</v>
      </c>
      <c r="M13" t="s">
        <v>1465</v>
      </c>
      <c r="N13" t="s">
        <v>515</v>
      </c>
      <c r="O13" t="s">
        <v>1466</v>
      </c>
      <c r="P13" t="s">
        <v>93</v>
      </c>
      <c r="Q13" t="s">
        <v>1467</v>
      </c>
      <c r="R13" t="s">
        <v>1468</v>
      </c>
      <c r="S13" t="s">
        <v>1469</v>
      </c>
      <c r="T13" t="s">
        <v>93</v>
      </c>
      <c r="V13" t="s">
        <v>93</v>
      </c>
      <c r="W13">
        <v>13</v>
      </c>
      <c r="X13" t="s">
        <v>514</v>
      </c>
      <c r="Y13" t="s">
        <v>1462</v>
      </c>
      <c r="Z13" t="s">
        <v>93</v>
      </c>
      <c r="AA13" t="s">
        <v>93</v>
      </c>
      <c r="AB13" t="s">
        <v>514</v>
      </c>
    </row>
    <row r="14" spans="1:28" x14ac:dyDescent="0.3">
      <c r="A14" t="s">
        <v>3083</v>
      </c>
      <c r="B14" t="s">
        <v>3084</v>
      </c>
      <c r="C14" t="s">
        <v>3085</v>
      </c>
      <c r="D14" t="s">
        <v>3086</v>
      </c>
      <c r="E14" t="s">
        <v>3087</v>
      </c>
      <c r="F14" t="s">
        <v>3088</v>
      </c>
      <c r="G14">
        <v>2022</v>
      </c>
      <c r="H14" t="s">
        <v>93</v>
      </c>
      <c r="J14">
        <v>671</v>
      </c>
      <c r="K14">
        <v>676</v>
      </c>
      <c r="L14" t="s">
        <v>3089</v>
      </c>
      <c r="M14" t="s">
        <v>3090</v>
      </c>
      <c r="N14" t="s">
        <v>515</v>
      </c>
      <c r="O14" t="s">
        <v>3091</v>
      </c>
      <c r="P14" t="s">
        <v>93</v>
      </c>
      <c r="Q14" t="s">
        <v>3092</v>
      </c>
      <c r="R14" t="s">
        <v>3093</v>
      </c>
      <c r="S14" t="s">
        <v>3094</v>
      </c>
      <c r="T14" t="s">
        <v>93</v>
      </c>
      <c r="V14" t="s">
        <v>93</v>
      </c>
      <c r="W14">
        <v>25</v>
      </c>
      <c r="X14" t="s">
        <v>514</v>
      </c>
      <c r="Y14" t="s">
        <v>3087</v>
      </c>
      <c r="Z14" t="s">
        <v>93</v>
      </c>
      <c r="AA14" t="s">
        <v>93</v>
      </c>
      <c r="AB14" t="s">
        <v>514</v>
      </c>
    </row>
    <row r="15" spans="1:28" x14ac:dyDescent="0.3">
      <c r="A15" t="s">
        <v>1771</v>
      </c>
      <c r="B15" t="s">
        <v>1772</v>
      </c>
      <c r="C15" t="s">
        <v>1773</v>
      </c>
      <c r="D15" t="s">
        <v>473</v>
      </c>
      <c r="E15" t="s">
        <v>1774</v>
      </c>
      <c r="F15" t="s">
        <v>1775</v>
      </c>
      <c r="G15">
        <v>2022</v>
      </c>
      <c r="H15">
        <v>10</v>
      </c>
      <c r="J15">
        <v>59959</v>
      </c>
      <c r="K15">
        <v>59969</v>
      </c>
      <c r="L15" t="s">
        <v>474</v>
      </c>
      <c r="M15" t="s">
        <v>93</v>
      </c>
      <c r="N15" t="s">
        <v>1405</v>
      </c>
      <c r="O15" t="s">
        <v>1776</v>
      </c>
      <c r="P15" t="s">
        <v>93</v>
      </c>
      <c r="Q15" t="s">
        <v>1777</v>
      </c>
      <c r="R15" t="s">
        <v>1778</v>
      </c>
      <c r="S15" t="s">
        <v>1779</v>
      </c>
      <c r="T15" t="s">
        <v>93</v>
      </c>
      <c r="U15">
        <v>34</v>
      </c>
      <c r="V15" t="s">
        <v>93</v>
      </c>
      <c r="W15">
        <v>17</v>
      </c>
      <c r="X15" t="s">
        <v>1403</v>
      </c>
      <c r="Y15" t="s">
        <v>1780</v>
      </c>
      <c r="Z15" t="s">
        <v>93</v>
      </c>
      <c r="AA15" t="s">
        <v>93</v>
      </c>
      <c r="AB15" t="s">
        <v>514</v>
      </c>
    </row>
    <row r="16" spans="1:28" x14ac:dyDescent="0.3">
      <c r="A16" t="s">
        <v>2703</v>
      </c>
      <c r="B16" t="s">
        <v>2704</v>
      </c>
      <c r="C16" t="s">
        <v>2705</v>
      </c>
      <c r="D16" t="s">
        <v>473</v>
      </c>
      <c r="E16" t="s">
        <v>2046</v>
      </c>
      <c r="F16" t="s">
        <v>2706</v>
      </c>
      <c r="G16">
        <v>2024</v>
      </c>
      <c r="H16" t="s">
        <v>479</v>
      </c>
      <c r="J16">
        <v>176598</v>
      </c>
      <c r="K16">
        <v>176614</v>
      </c>
      <c r="L16" t="s">
        <v>474</v>
      </c>
      <c r="M16" t="s">
        <v>93</v>
      </c>
      <c r="N16" t="s">
        <v>1405</v>
      </c>
      <c r="O16" t="s">
        <v>2707</v>
      </c>
      <c r="P16" t="s">
        <v>2708</v>
      </c>
      <c r="Q16" t="s">
        <v>2709</v>
      </c>
      <c r="R16" t="s">
        <v>2710</v>
      </c>
      <c r="S16" t="s">
        <v>2711</v>
      </c>
      <c r="T16" t="s">
        <v>93</v>
      </c>
      <c r="V16" t="s">
        <v>93</v>
      </c>
      <c r="W16">
        <v>35</v>
      </c>
      <c r="X16" t="s">
        <v>1834</v>
      </c>
      <c r="Y16" t="s">
        <v>2712</v>
      </c>
      <c r="Z16" t="s">
        <v>93</v>
      </c>
      <c r="AA16" t="s">
        <v>93</v>
      </c>
      <c r="AB16" t="s">
        <v>514</v>
      </c>
    </row>
    <row r="17" spans="1:28" x14ac:dyDescent="0.3">
      <c r="A17" t="s">
        <v>1036</v>
      </c>
      <c r="B17" t="s">
        <v>1037</v>
      </c>
      <c r="C17" t="s">
        <v>1038</v>
      </c>
      <c r="D17" t="s">
        <v>1039</v>
      </c>
      <c r="E17" t="s">
        <v>1040</v>
      </c>
      <c r="F17" t="s">
        <v>1041</v>
      </c>
      <c r="G17">
        <v>2022</v>
      </c>
      <c r="I17" t="s">
        <v>93</v>
      </c>
      <c r="J17">
        <v>263</v>
      </c>
      <c r="K17">
        <v>268</v>
      </c>
      <c r="L17" t="s">
        <v>93</v>
      </c>
      <c r="M17" t="s">
        <v>1042</v>
      </c>
      <c r="N17" t="s">
        <v>515</v>
      </c>
      <c r="O17" t="s">
        <v>1043</v>
      </c>
      <c r="P17" t="s">
        <v>93</v>
      </c>
      <c r="Q17" t="s">
        <v>1044</v>
      </c>
      <c r="R17" t="s">
        <v>1045</v>
      </c>
      <c r="S17" t="s">
        <v>1046</v>
      </c>
      <c r="T17" t="s">
        <v>93</v>
      </c>
      <c r="V17" t="s">
        <v>93</v>
      </c>
      <c r="W17">
        <v>24</v>
      </c>
      <c r="X17" t="s">
        <v>514</v>
      </c>
      <c r="Y17" t="s">
        <v>1040</v>
      </c>
      <c r="Z17" t="s">
        <v>93</v>
      </c>
      <c r="AA17" t="s">
        <v>93</v>
      </c>
      <c r="AB17" t="s">
        <v>514</v>
      </c>
    </row>
    <row r="18" spans="1:28" x14ac:dyDescent="0.3">
      <c r="A18" t="s">
        <v>1994</v>
      </c>
      <c r="B18" t="s">
        <v>1995</v>
      </c>
      <c r="C18" t="s">
        <v>1996</v>
      </c>
      <c r="D18" t="s">
        <v>544</v>
      </c>
      <c r="E18" t="s">
        <v>545</v>
      </c>
      <c r="F18" t="s">
        <v>1997</v>
      </c>
      <c r="G18">
        <v>2023</v>
      </c>
      <c r="J18">
        <v>1491</v>
      </c>
      <c r="K18">
        <v>1496</v>
      </c>
      <c r="L18" t="s">
        <v>93</v>
      </c>
      <c r="M18" t="s">
        <v>547</v>
      </c>
      <c r="N18" t="s">
        <v>515</v>
      </c>
      <c r="O18" t="s">
        <v>1998</v>
      </c>
      <c r="P18" t="s">
        <v>93</v>
      </c>
      <c r="Q18" t="s">
        <v>1999</v>
      </c>
      <c r="R18" t="s">
        <v>2000</v>
      </c>
      <c r="S18" t="s">
        <v>2001</v>
      </c>
      <c r="T18" t="s">
        <v>93</v>
      </c>
      <c r="U18">
        <v>1</v>
      </c>
      <c r="V18" t="s">
        <v>93</v>
      </c>
      <c r="W18">
        <v>15</v>
      </c>
      <c r="X18" t="s">
        <v>514</v>
      </c>
      <c r="Y18" t="s">
        <v>545</v>
      </c>
      <c r="Z18" t="s">
        <v>93</v>
      </c>
      <c r="AA18" t="s">
        <v>93</v>
      </c>
      <c r="AB18" t="s">
        <v>514</v>
      </c>
    </row>
    <row r="19" spans="1:28" x14ac:dyDescent="0.3">
      <c r="A19" t="s">
        <v>823</v>
      </c>
      <c r="B19" t="s">
        <v>824</v>
      </c>
      <c r="C19" t="s">
        <v>825</v>
      </c>
      <c r="D19" t="s">
        <v>826</v>
      </c>
      <c r="E19" t="s">
        <v>827</v>
      </c>
      <c r="F19" t="s">
        <v>828</v>
      </c>
      <c r="G19">
        <v>2024</v>
      </c>
      <c r="I19" t="s">
        <v>93</v>
      </c>
      <c r="J19">
        <v>790</v>
      </c>
      <c r="K19">
        <v>794</v>
      </c>
      <c r="L19" t="s">
        <v>93</v>
      </c>
      <c r="M19" t="s">
        <v>829</v>
      </c>
      <c r="N19" t="s">
        <v>515</v>
      </c>
      <c r="O19" t="s">
        <v>830</v>
      </c>
      <c r="P19" t="s">
        <v>93</v>
      </c>
      <c r="Q19" t="s">
        <v>831</v>
      </c>
      <c r="R19" t="s">
        <v>832</v>
      </c>
      <c r="S19" t="s">
        <v>833</v>
      </c>
      <c r="T19" t="s">
        <v>93</v>
      </c>
      <c r="V19" t="s">
        <v>93</v>
      </c>
      <c r="W19">
        <v>22</v>
      </c>
      <c r="X19" t="s">
        <v>514</v>
      </c>
      <c r="Y19" t="s">
        <v>827</v>
      </c>
      <c r="Z19" t="s">
        <v>93</v>
      </c>
      <c r="AA19" t="s">
        <v>93</v>
      </c>
      <c r="AB19" t="s">
        <v>514</v>
      </c>
    </row>
    <row r="20" spans="1:28" x14ac:dyDescent="0.3">
      <c r="A20" t="s">
        <v>1699</v>
      </c>
      <c r="B20" t="s">
        <v>1700</v>
      </c>
      <c r="C20" t="s">
        <v>1701</v>
      </c>
      <c r="D20" t="s">
        <v>1702</v>
      </c>
      <c r="E20" t="s">
        <v>1597</v>
      </c>
      <c r="F20" t="s">
        <v>1703</v>
      </c>
      <c r="G20">
        <v>2023</v>
      </c>
      <c r="J20">
        <v>86</v>
      </c>
      <c r="K20">
        <v>90</v>
      </c>
      <c r="L20" t="s">
        <v>1704</v>
      </c>
      <c r="M20" t="s">
        <v>1705</v>
      </c>
      <c r="N20" t="s">
        <v>515</v>
      </c>
      <c r="O20" t="s">
        <v>1706</v>
      </c>
      <c r="P20" t="s">
        <v>93</v>
      </c>
      <c r="Q20" t="s">
        <v>1707</v>
      </c>
      <c r="R20" t="s">
        <v>1708</v>
      </c>
      <c r="S20" t="s">
        <v>1709</v>
      </c>
      <c r="T20" t="s">
        <v>93</v>
      </c>
      <c r="U20">
        <v>1</v>
      </c>
      <c r="V20" t="s">
        <v>93</v>
      </c>
      <c r="W20">
        <v>15</v>
      </c>
      <c r="X20" t="s">
        <v>514</v>
      </c>
      <c r="Y20" t="s">
        <v>1597</v>
      </c>
      <c r="Z20" t="s">
        <v>93</v>
      </c>
      <c r="AA20" t="s">
        <v>93</v>
      </c>
      <c r="AB20" t="s">
        <v>514</v>
      </c>
    </row>
    <row r="21" spans="1:28" x14ac:dyDescent="0.3">
      <c r="A21" t="s">
        <v>2526</v>
      </c>
      <c r="B21" t="s">
        <v>2527</v>
      </c>
      <c r="C21" t="s">
        <v>2528</v>
      </c>
      <c r="D21" t="s">
        <v>2529</v>
      </c>
      <c r="E21" t="s">
        <v>1160</v>
      </c>
      <c r="F21" t="s">
        <v>2530</v>
      </c>
      <c r="G21">
        <v>2024</v>
      </c>
      <c r="J21">
        <v>1</v>
      </c>
      <c r="K21">
        <v>6</v>
      </c>
      <c r="L21" t="s">
        <v>93</v>
      </c>
      <c r="M21" t="s">
        <v>2531</v>
      </c>
      <c r="N21" t="s">
        <v>515</v>
      </c>
      <c r="O21" t="s">
        <v>2532</v>
      </c>
      <c r="P21" t="s">
        <v>93</v>
      </c>
      <c r="Q21" t="s">
        <v>2533</v>
      </c>
      <c r="R21" t="s">
        <v>2534</v>
      </c>
      <c r="S21" t="s">
        <v>2535</v>
      </c>
      <c r="T21" t="s">
        <v>93</v>
      </c>
      <c r="V21" t="s">
        <v>93</v>
      </c>
      <c r="W21">
        <v>13</v>
      </c>
      <c r="X21" t="s">
        <v>514</v>
      </c>
      <c r="Y21" t="s">
        <v>1160</v>
      </c>
      <c r="Z21" t="s">
        <v>93</v>
      </c>
      <c r="AA21" t="s">
        <v>93</v>
      </c>
      <c r="AB21" t="s">
        <v>514</v>
      </c>
    </row>
    <row r="22" spans="1:28" x14ac:dyDescent="0.3">
      <c r="A22" t="s">
        <v>1313</v>
      </c>
      <c r="B22" t="s">
        <v>1314</v>
      </c>
      <c r="C22" t="s">
        <v>1315</v>
      </c>
      <c r="D22" t="s">
        <v>1316</v>
      </c>
      <c r="E22" t="s">
        <v>1317</v>
      </c>
      <c r="F22" t="s">
        <v>1318</v>
      </c>
      <c r="G22">
        <v>2023</v>
      </c>
      <c r="I22" t="s">
        <v>93</v>
      </c>
      <c r="J22">
        <v>1</v>
      </c>
      <c r="K22">
        <v>8</v>
      </c>
      <c r="L22" t="s">
        <v>93</v>
      </c>
      <c r="M22" t="s">
        <v>1319</v>
      </c>
      <c r="N22" t="s">
        <v>515</v>
      </c>
      <c r="O22" t="s">
        <v>1320</v>
      </c>
      <c r="P22" t="s">
        <v>93</v>
      </c>
      <c r="Q22" t="s">
        <v>1321</v>
      </c>
      <c r="R22" t="s">
        <v>1322</v>
      </c>
      <c r="S22" t="s">
        <v>1323</v>
      </c>
      <c r="T22" t="s">
        <v>93</v>
      </c>
      <c r="U22">
        <v>1</v>
      </c>
      <c r="V22" t="s">
        <v>93</v>
      </c>
      <c r="W22">
        <v>12</v>
      </c>
      <c r="X22" t="s">
        <v>514</v>
      </c>
      <c r="Y22" t="s">
        <v>1317</v>
      </c>
      <c r="Z22" t="s">
        <v>93</v>
      </c>
      <c r="AA22" t="s">
        <v>93</v>
      </c>
      <c r="AB22" t="s">
        <v>514</v>
      </c>
    </row>
    <row r="23" spans="1:28" x14ac:dyDescent="0.3">
      <c r="A23" t="s">
        <v>1792</v>
      </c>
      <c r="B23" t="s">
        <v>1793</v>
      </c>
      <c r="C23" t="s">
        <v>1214</v>
      </c>
      <c r="D23" t="s">
        <v>1794</v>
      </c>
      <c r="E23" t="s">
        <v>529</v>
      </c>
      <c r="F23" t="s">
        <v>1795</v>
      </c>
      <c r="G23">
        <v>2023</v>
      </c>
      <c r="J23">
        <v>1448</v>
      </c>
      <c r="K23">
        <v>1453</v>
      </c>
      <c r="L23" t="s">
        <v>1796</v>
      </c>
      <c r="M23" t="s">
        <v>1797</v>
      </c>
      <c r="N23" t="s">
        <v>515</v>
      </c>
      <c r="O23" t="s">
        <v>1798</v>
      </c>
      <c r="P23" t="s">
        <v>93</v>
      </c>
      <c r="Q23" t="s">
        <v>1799</v>
      </c>
      <c r="R23" t="s">
        <v>1800</v>
      </c>
      <c r="S23" t="s">
        <v>1801</v>
      </c>
      <c r="T23" t="s">
        <v>93</v>
      </c>
      <c r="U23">
        <v>1</v>
      </c>
      <c r="V23" t="s">
        <v>93</v>
      </c>
      <c r="W23">
        <v>22</v>
      </c>
      <c r="X23" t="s">
        <v>514</v>
      </c>
      <c r="Y23" t="s">
        <v>529</v>
      </c>
      <c r="Z23" t="s">
        <v>93</v>
      </c>
      <c r="AA23" t="s">
        <v>93</v>
      </c>
      <c r="AB23" t="s">
        <v>514</v>
      </c>
    </row>
    <row r="24" spans="1:28" x14ac:dyDescent="0.3">
      <c r="A24" t="s">
        <v>3121</v>
      </c>
      <c r="B24" t="s">
        <v>3122</v>
      </c>
      <c r="C24" t="s">
        <v>3123</v>
      </c>
      <c r="D24" t="s">
        <v>3124</v>
      </c>
      <c r="E24" t="s">
        <v>3125</v>
      </c>
      <c r="F24" t="s">
        <v>3126</v>
      </c>
      <c r="G24">
        <v>2024</v>
      </c>
      <c r="H24" t="s">
        <v>93</v>
      </c>
      <c r="J24">
        <v>520</v>
      </c>
      <c r="K24">
        <v>527</v>
      </c>
      <c r="L24" t="s">
        <v>3127</v>
      </c>
      <c r="M24" t="s">
        <v>3128</v>
      </c>
      <c r="N24" t="s">
        <v>515</v>
      </c>
      <c r="O24" t="s">
        <v>3129</v>
      </c>
      <c r="P24" t="s">
        <v>93</v>
      </c>
      <c r="Q24" t="s">
        <v>3130</v>
      </c>
      <c r="R24" t="s">
        <v>3131</v>
      </c>
      <c r="S24" t="s">
        <v>3132</v>
      </c>
      <c r="T24" t="s">
        <v>93</v>
      </c>
      <c r="V24" t="s">
        <v>93</v>
      </c>
      <c r="W24">
        <v>20</v>
      </c>
      <c r="X24" t="s">
        <v>514</v>
      </c>
      <c r="Y24" t="s">
        <v>3125</v>
      </c>
      <c r="Z24" t="s">
        <v>93</v>
      </c>
      <c r="AA24" t="s">
        <v>93</v>
      </c>
      <c r="AB24" t="s">
        <v>514</v>
      </c>
    </row>
    <row r="25" spans="1:28" x14ac:dyDescent="0.3">
      <c r="A25" t="s">
        <v>2768</v>
      </c>
      <c r="B25" t="s">
        <v>2769</v>
      </c>
      <c r="C25" t="s">
        <v>2770</v>
      </c>
      <c r="D25" t="s">
        <v>738</v>
      </c>
      <c r="E25" t="s">
        <v>739</v>
      </c>
      <c r="F25" t="s">
        <v>2771</v>
      </c>
      <c r="G25">
        <v>2022</v>
      </c>
      <c r="H25" t="s">
        <v>93</v>
      </c>
      <c r="J25">
        <v>1</v>
      </c>
      <c r="K25">
        <v>5</v>
      </c>
      <c r="L25" t="s">
        <v>93</v>
      </c>
      <c r="M25" t="s">
        <v>741</v>
      </c>
      <c r="N25" t="s">
        <v>515</v>
      </c>
      <c r="O25" t="s">
        <v>2772</v>
      </c>
      <c r="P25" t="s">
        <v>93</v>
      </c>
      <c r="Q25" t="s">
        <v>2773</v>
      </c>
      <c r="R25" t="s">
        <v>2774</v>
      </c>
      <c r="S25" t="s">
        <v>2775</v>
      </c>
      <c r="T25" t="s">
        <v>93</v>
      </c>
      <c r="U25">
        <v>10</v>
      </c>
      <c r="V25" t="s">
        <v>93</v>
      </c>
      <c r="W25">
        <v>25</v>
      </c>
      <c r="X25" t="s">
        <v>514</v>
      </c>
      <c r="Y25" t="s">
        <v>739</v>
      </c>
      <c r="Z25" t="s">
        <v>93</v>
      </c>
      <c r="AA25" t="s">
        <v>93</v>
      </c>
      <c r="AB25" t="s">
        <v>514</v>
      </c>
    </row>
    <row r="26" spans="1:28" x14ac:dyDescent="0.3">
      <c r="A26" t="s">
        <v>2850</v>
      </c>
      <c r="B26" t="s">
        <v>2851</v>
      </c>
      <c r="C26" t="s">
        <v>2852</v>
      </c>
      <c r="D26" t="s">
        <v>2853</v>
      </c>
      <c r="E26" t="s">
        <v>1862</v>
      </c>
      <c r="F26" t="s">
        <v>2855</v>
      </c>
      <c r="G26">
        <v>2023</v>
      </c>
      <c r="H26" t="s">
        <v>2854</v>
      </c>
      <c r="I26">
        <v>4</v>
      </c>
      <c r="J26">
        <v>20</v>
      </c>
      <c r="K26">
        <v>26</v>
      </c>
      <c r="L26" t="s">
        <v>2856</v>
      </c>
      <c r="M26" t="s">
        <v>93</v>
      </c>
      <c r="N26" t="s">
        <v>2860</v>
      </c>
      <c r="O26" t="s">
        <v>2857</v>
      </c>
      <c r="P26" t="s">
        <v>93</v>
      </c>
      <c r="Q26" t="s">
        <v>2858</v>
      </c>
      <c r="R26" t="s">
        <v>93</v>
      </c>
      <c r="S26" t="s">
        <v>2859</v>
      </c>
      <c r="T26" t="s">
        <v>93</v>
      </c>
      <c r="V26" t="s">
        <v>93</v>
      </c>
      <c r="W26">
        <v>15</v>
      </c>
      <c r="X26" t="s">
        <v>514</v>
      </c>
      <c r="Y26" t="s">
        <v>1862</v>
      </c>
      <c r="Z26" t="s">
        <v>93</v>
      </c>
      <c r="AA26" t="s">
        <v>93</v>
      </c>
      <c r="AB26" t="s">
        <v>514</v>
      </c>
    </row>
    <row r="27" spans="1:28" x14ac:dyDescent="0.3">
      <c r="A27" t="s">
        <v>701</v>
      </c>
      <c r="B27" t="s">
        <v>702</v>
      </c>
      <c r="C27" t="s">
        <v>703</v>
      </c>
      <c r="D27" t="s">
        <v>704</v>
      </c>
      <c r="E27" t="s">
        <v>705</v>
      </c>
      <c r="F27" t="s">
        <v>706</v>
      </c>
      <c r="G27">
        <v>2023</v>
      </c>
      <c r="I27" t="s">
        <v>93</v>
      </c>
      <c r="J27">
        <v>1</v>
      </c>
      <c r="K27">
        <v>7</v>
      </c>
      <c r="L27" t="s">
        <v>93</v>
      </c>
      <c r="M27" t="s">
        <v>707</v>
      </c>
      <c r="N27" t="s">
        <v>515</v>
      </c>
      <c r="O27" t="s">
        <v>708</v>
      </c>
      <c r="P27" t="s">
        <v>93</v>
      </c>
      <c r="Q27" t="s">
        <v>709</v>
      </c>
      <c r="R27" t="s">
        <v>710</v>
      </c>
      <c r="S27" t="s">
        <v>711</v>
      </c>
      <c r="T27" t="s">
        <v>93</v>
      </c>
      <c r="V27" t="s">
        <v>93</v>
      </c>
      <c r="W27">
        <v>15</v>
      </c>
      <c r="X27" t="s">
        <v>514</v>
      </c>
      <c r="Y27" t="s">
        <v>705</v>
      </c>
      <c r="Z27" t="s">
        <v>93</v>
      </c>
      <c r="AA27" t="s">
        <v>93</v>
      </c>
      <c r="AB27" t="s">
        <v>514</v>
      </c>
    </row>
    <row r="28" spans="1:28" x14ac:dyDescent="0.3">
      <c r="A28" t="s">
        <v>2346</v>
      </c>
      <c r="B28" t="s">
        <v>2347</v>
      </c>
      <c r="C28" t="s">
        <v>2348</v>
      </c>
      <c r="D28" t="s">
        <v>2349</v>
      </c>
      <c r="E28" t="s">
        <v>2350</v>
      </c>
      <c r="F28" t="s">
        <v>2351</v>
      </c>
      <c r="G28">
        <v>2022</v>
      </c>
      <c r="J28">
        <v>1</v>
      </c>
      <c r="K28">
        <v>7</v>
      </c>
      <c r="L28" t="s">
        <v>93</v>
      </c>
      <c r="M28" t="s">
        <v>2352</v>
      </c>
      <c r="N28" t="s">
        <v>515</v>
      </c>
      <c r="O28" t="s">
        <v>2353</v>
      </c>
      <c r="P28" t="s">
        <v>93</v>
      </c>
      <c r="Q28" t="s">
        <v>2354</v>
      </c>
      <c r="R28" t="s">
        <v>2355</v>
      </c>
      <c r="S28" t="s">
        <v>2356</v>
      </c>
      <c r="T28" t="s">
        <v>93</v>
      </c>
      <c r="V28" t="s">
        <v>93</v>
      </c>
      <c r="W28">
        <v>34</v>
      </c>
      <c r="X28" t="s">
        <v>514</v>
      </c>
      <c r="Y28" t="s">
        <v>2350</v>
      </c>
      <c r="Z28" t="s">
        <v>93</v>
      </c>
      <c r="AA28" t="s">
        <v>93</v>
      </c>
      <c r="AB28" t="s">
        <v>514</v>
      </c>
    </row>
    <row r="29" spans="1:28" x14ac:dyDescent="0.3">
      <c r="A29" t="s">
        <v>1012</v>
      </c>
      <c r="B29" t="s">
        <v>1013</v>
      </c>
      <c r="C29" t="s">
        <v>1014</v>
      </c>
      <c r="D29" t="s">
        <v>1015</v>
      </c>
      <c r="E29" t="s">
        <v>1016</v>
      </c>
      <c r="F29" t="s">
        <v>1017</v>
      </c>
      <c r="G29">
        <v>2022</v>
      </c>
      <c r="I29" t="s">
        <v>93</v>
      </c>
      <c r="J29">
        <v>1</v>
      </c>
      <c r="K29">
        <v>4</v>
      </c>
      <c r="L29" t="s">
        <v>1018</v>
      </c>
      <c r="M29" t="s">
        <v>1019</v>
      </c>
      <c r="N29" t="s">
        <v>515</v>
      </c>
      <c r="O29" t="s">
        <v>1020</v>
      </c>
      <c r="P29" t="s">
        <v>93</v>
      </c>
      <c r="Q29" t="s">
        <v>1021</v>
      </c>
      <c r="R29" t="s">
        <v>1022</v>
      </c>
      <c r="S29" t="s">
        <v>1023</v>
      </c>
      <c r="T29" t="s">
        <v>93</v>
      </c>
      <c r="U29">
        <v>3</v>
      </c>
      <c r="V29" t="s">
        <v>93</v>
      </c>
      <c r="W29">
        <v>17</v>
      </c>
      <c r="X29" t="s">
        <v>514</v>
      </c>
      <c r="Y29" t="s">
        <v>1016</v>
      </c>
      <c r="Z29" t="s">
        <v>93</v>
      </c>
      <c r="AA29" t="s">
        <v>93</v>
      </c>
      <c r="AB29" t="s">
        <v>514</v>
      </c>
    </row>
    <row r="30" spans="1:28" x14ac:dyDescent="0.3">
      <c r="A30" t="s">
        <v>1802</v>
      </c>
      <c r="B30" t="s">
        <v>1803</v>
      </c>
      <c r="C30" t="s">
        <v>1804</v>
      </c>
      <c r="D30" t="s">
        <v>1805</v>
      </c>
      <c r="E30" t="s">
        <v>1387</v>
      </c>
      <c r="F30" t="s">
        <v>1806</v>
      </c>
      <c r="G30">
        <v>2023</v>
      </c>
      <c r="J30">
        <v>1069</v>
      </c>
      <c r="K30">
        <v>1075</v>
      </c>
      <c r="L30" t="s">
        <v>93</v>
      </c>
      <c r="M30" t="s">
        <v>1807</v>
      </c>
      <c r="N30" t="s">
        <v>515</v>
      </c>
      <c r="O30" t="s">
        <v>1808</v>
      </c>
      <c r="P30" t="s">
        <v>93</v>
      </c>
      <c r="Q30" t="s">
        <v>1809</v>
      </c>
      <c r="R30" t="s">
        <v>1810</v>
      </c>
      <c r="S30" t="s">
        <v>1811</v>
      </c>
      <c r="T30" t="s">
        <v>93</v>
      </c>
      <c r="V30" t="s">
        <v>93</v>
      </c>
      <c r="W30">
        <v>18</v>
      </c>
      <c r="X30" t="s">
        <v>514</v>
      </c>
      <c r="Y30" t="s">
        <v>1387</v>
      </c>
      <c r="Z30" t="s">
        <v>93</v>
      </c>
      <c r="AA30" t="s">
        <v>93</v>
      </c>
      <c r="AB30" t="s">
        <v>514</v>
      </c>
    </row>
    <row r="31" spans="1:28" x14ac:dyDescent="0.3">
      <c r="A31" t="s">
        <v>3060</v>
      </c>
      <c r="B31" t="s">
        <v>3061</v>
      </c>
      <c r="C31" t="s">
        <v>3062</v>
      </c>
      <c r="D31" t="s">
        <v>3063</v>
      </c>
      <c r="E31" t="s">
        <v>3064</v>
      </c>
      <c r="F31" t="s">
        <v>3065</v>
      </c>
      <c r="G31">
        <v>2023</v>
      </c>
      <c r="H31" t="s">
        <v>93</v>
      </c>
      <c r="J31">
        <v>556</v>
      </c>
      <c r="K31">
        <v>561</v>
      </c>
      <c r="L31" t="s">
        <v>93</v>
      </c>
      <c r="M31" t="s">
        <v>3066</v>
      </c>
      <c r="N31" t="s">
        <v>515</v>
      </c>
      <c r="O31" t="s">
        <v>3067</v>
      </c>
      <c r="P31" t="s">
        <v>93</v>
      </c>
      <c r="Q31" t="s">
        <v>3068</v>
      </c>
      <c r="R31" t="s">
        <v>3069</v>
      </c>
      <c r="S31" t="s">
        <v>3070</v>
      </c>
      <c r="T31" t="s">
        <v>93</v>
      </c>
      <c r="V31" t="s">
        <v>93</v>
      </c>
      <c r="W31">
        <v>16</v>
      </c>
      <c r="X31" t="s">
        <v>514</v>
      </c>
      <c r="Y31" t="s">
        <v>3064</v>
      </c>
      <c r="Z31" t="s">
        <v>93</v>
      </c>
      <c r="AA31" t="s">
        <v>93</v>
      </c>
      <c r="AB31" t="s">
        <v>514</v>
      </c>
    </row>
    <row r="32" spans="1:28" x14ac:dyDescent="0.3">
      <c r="A32" t="s">
        <v>3165</v>
      </c>
      <c r="B32" t="s">
        <v>3166</v>
      </c>
      <c r="C32" t="s">
        <v>3167</v>
      </c>
      <c r="D32" t="s">
        <v>3004</v>
      </c>
      <c r="E32" t="s">
        <v>2219</v>
      </c>
      <c r="F32" t="s">
        <v>3168</v>
      </c>
      <c r="G32">
        <v>2024</v>
      </c>
      <c r="H32" t="s">
        <v>93</v>
      </c>
      <c r="J32">
        <v>1</v>
      </c>
      <c r="K32">
        <v>9</v>
      </c>
      <c r="L32" t="s">
        <v>93</v>
      </c>
      <c r="M32" t="s">
        <v>3006</v>
      </c>
      <c r="N32" t="s">
        <v>515</v>
      </c>
      <c r="O32" t="s">
        <v>3169</v>
      </c>
      <c r="P32" t="s">
        <v>93</v>
      </c>
      <c r="Q32" t="s">
        <v>3170</v>
      </c>
      <c r="R32" t="s">
        <v>3171</v>
      </c>
      <c r="S32" t="s">
        <v>3172</v>
      </c>
      <c r="T32" t="s">
        <v>93</v>
      </c>
      <c r="V32" t="s">
        <v>93</v>
      </c>
      <c r="W32">
        <v>30</v>
      </c>
      <c r="X32" t="s">
        <v>514</v>
      </c>
      <c r="Y32" t="s">
        <v>2219</v>
      </c>
      <c r="Z32" t="s">
        <v>93</v>
      </c>
      <c r="AA32" t="s">
        <v>93</v>
      </c>
      <c r="AB32" t="s">
        <v>514</v>
      </c>
    </row>
    <row r="33" spans="1:28" x14ac:dyDescent="0.3">
      <c r="A33" t="s">
        <v>3267</v>
      </c>
      <c r="B33" t="s">
        <v>3268</v>
      </c>
      <c r="C33" t="s">
        <v>3269</v>
      </c>
      <c r="D33" t="s">
        <v>3270</v>
      </c>
      <c r="E33" t="s">
        <v>3271</v>
      </c>
      <c r="F33" t="s">
        <v>3273</v>
      </c>
      <c r="G33">
        <v>2023</v>
      </c>
      <c r="H33" t="s">
        <v>3272</v>
      </c>
      <c r="J33">
        <v>3720</v>
      </c>
      <c r="K33">
        <v>3734</v>
      </c>
      <c r="L33" t="s">
        <v>3274</v>
      </c>
      <c r="M33" t="s">
        <v>93</v>
      </c>
      <c r="N33" t="s">
        <v>1405</v>
      </c>
      <c r="O33" t="s">
        <v>3275</v>
      </c>
      <c r="P33" t="s">
        <v>3276</v>
      </c>
      <c r="Q33" t="s">
        <v>3277</v>
      </c>
      <c r="R33" t="s">
        <v>3278</v>
      </c>
      <c r="S33" t="s">
        <v>3279</v>
      </c>
      <c r="T33" t="s">
        <v>93</v>
      </c>
      <c r="U33">
        <v>9</v>
      </c>
      <c r="V33" t="s">
        <v>93</v>
      </c>
      <c r="W33">
        <v>50</v>
      </c>
      <c r="X33" t="s">
        <v>514</v>
      </c>
      <c r="Y33" t="s">
        <v>3280</v>
      </c>
      <c r="Z33" t="s">
        <v>93</v>
      </c>
      <c r="AA33" t="s">
        <v>93</v>
      </c>
      <c r="AB33" t="s">
        <v>514</v>
      </c>
    </row>
    <row r="34" spans="1:28" x14ac:dyDescent="0.3">
      <c r="A34" t="s">
        <v>1375</v>
      </c>
      <c r="B34" t="s">
        <v>1376</v>
      </c>
      <c r="C34" t="s">
        <v>1377</v>
      </c>
      <c r="D34" t="s">
        <v>1345</v>
      </c>
      <c r="E34" t="s">
        <v>1346</v>
      </c>
      <c r="F34" t="s">
        <v>1378</v>
      </c>
      <c r="G34">
        <v>2022</v>
      </c>
      <c r="I34" t="s">
        <v>93</v>
      </c>
      <c r="J34">
        <v>9</v>
      </c>
      <c r="K34">
        <v>13</v>
      </c>
      <c r="L34" t="s">
        <v>93</v>
      </c>
      <c r="M34" t="s">
        <v>1348</v>
      </c>
      <c r="N34" t="s">
        <v>515</v>
      </c>
      <c r="O34" t="s">
        <v>1379</v>
      </c>
      <c r="P34" t="s">
        <v>93</v>
      </c>
      <c r="Q34" t="s">
        <v>1380</v>
      </c>
      <c r="R34" t="s">
        <v>1381</v>
      </c>
      <c r="S34" t="s">
        <v>1382</v>
      </c>
      <c r="T34" t="s">
        <v>93</v>
      </c>
      <c r="U34">
        <v>2</v>
      </c>
      <c r="V34" t="s">
        <v>93</v>
      </c>
      <c r="W34">
        <v>16</v>
      </c>
      <c r="X34" t="s">
        <v>514</v>
      </c>
      <c r="Y34" t="s">
        <v>1346</v>
      </c>
      <c r="Z34" t="s">
        <v>93</v>
      </c>
      <c r="AA34" t="s">
        <v>93</v>
      </c>
      <c r="AB34" t="s">
        <v>514</v>
      </c>
    </row>
    <row r="35" spans="1:28" x14ac:dyDescent="0.3">
      <c r="A35" t="s">
        <v>2713</v>
      </c>
      <c r="B35" t="s">
        <v>2714</v>
      </c>
      <c r="C35" t="s">
        <v>2715</v>
      </c>
      <c r="D35" t="s">
        <v>2716</v>
      </c>
      <c r="E35" t="s">
        <v>2717</v>
      </c>
      <c r="F35" t="s">
        <v>2718</v>
      </c>
      <c r="G35">
        <v>2024</v>
      </c>
      <c r="H35" t="s">
        <v>93</v>
      </c>
      <c r="J35">
        <v>1</v>
      </c>
      <c r="K35">
        <v>8</v>
      </c>
      <c r="L35" t="s">
        <v>2719</v>
      </c>
      <c r="M35" t="s">
        <v>2720</v>
      </c>
      <c r="N35" t="s">
        <v>515</v>
      </c>
      <c r="O35" t="s">
        <v>2721</v>
      </c>
      <c r="P35" t="s">
        <v>93</v>
      </c>
      <c r="Q35" t="s">
        <v>2722</v>
      </c>
      <c r="R35" t="s">
        <v>2723</v>
      </c>
      <c r="S35" t="s">
        <v>2724</v>
      </c>
      <c r="T35" t="s">
        <v>93</v>
      </c>
      <c r="V35" t="s">
        <v>93</v>
      </c>
      <c r="W35">
        <v>14</v>
      </c>
      <c r="X35" t="s">
        <v>514</v>
      </c>
      <c r="Y35" t="s">
        <v>2717</v>
      </c>
      <c r="Z35" t="s">
        <v>93</v>
      </c>
      <c r="AA35" t="s">
        <v>93</v>
      </c>
      <c r="AB35" t="s">
        <v>514</v>
      </c>
    </row>
    <row r="36" spans="1:28" x14ac:dyDescent="0.3">
      <c r="A36" t="s">
        <v>3281</v>
      </c>
      <c r="B36" t="s">
        <v>3282</v>
      </c>
      <c r="C36" t="s">
        <v>3283</v>
      </c>
      <c r="D36" t="s">
        <v>3284</v>
      </c>
      <c r="E36" t="s">
        <v>3285</v>
      </c>
      <c r="F36" t="s">
        <v>3286</v>
      </c>
      <c r="G36">
        <v>2023</v>
      </c>
      <c r="H36" t="s">
        <v>2833</v>
      </c>
      <c r="I36">
        <v>4</v>
      </c>
      <c r="J36">
        <v>1082</v>
      </c>
      <c r="K36">
        <v>1092</v>
      </c>
      <c r="L36" t="s">
        <v>3287</v>
      </c>
      <c r="M36" t="s">
        <v>93</v>
      </c>
      <c r="N36" t="s">
        <v>1405</v>
      </c>
      <c r="O36" t="s">
        <v>3288</v>
      </c>
      <c r="P36" t="s">
        <v>3289</v>
      </c>
      <c r="Q36" t="s">
        <v>3290</v>
      </c>
      <c r="R36" t="s">
        <v>3291</v>
      </c>
      <c r="S36" t="s">
        <v>3292</v>
      </c>
      <c r="T36" t="s">
        <v>93</v>
      </c>
      <c r="U36">
        <v>3</v>
      </c>
      <c r="V36" t="s">
        <v>93</v>
      </c>
      <c r="W36">
        <v>45</v>
      </c>
      <c r="X36" t="s">
        <v>514</v>
      </c>
      <c r="Y36" t="s">
        <v>1216</v>
      </c>
      <c r="Z36" t="s">
        <v>93</v>
      </c>
      <c r="AA36" t="s">
        <v>93</v>
      </c>
      <c r="AB36" t="s">
        <v>514</v>
      </c>
    </row>
    <row r="37" spans="1:28" x14ac:dyDescent="0.3">
      <c r="A37" t="s">
        <v>3071</v>
      </c>
      <c r="B37" t="s">
        <v>3072</v>
      </c>
      <c r="C37" t="s">
        <v>3073</v>
      </c>
      <c r="D37" t="s">
        <v>3074</v>
      </c>
      <c r="E37" t="s">
        <v>3075</v>
      </c>
      <c r="F37" t="s">
        <v>3076</v>
      </c>
      <c r="G37">
        <v>2023</v>
      </c>
      <c r="H37" t="s">
        <v>93</v>
      </c>
      <c r="J37">
        <v>51</v>
      </c>
      <c r="K37">
        <v>57</v>
      </c>
      <c r="L37" t="s">
        <v>93</v>
      </c>
      <c r="M37" t="s">
        <v>3077</v>
      </c>
      <c r="N37" t="s">
        <v>515</v>
      </c>
      <c r="O37" t="s">
        <v>3078</v>
      </c>
      <c r="P37" t="s">
        <v>3079</v>
      </c>
      <c r="Q37" t="s">
        <v>3080</v>
      </c>
      <c r="R37" t="s">
        <v>3081</v>
      </c>
      <c r="S37" t="s">
        <v>3082</v>
      </c>
      <c r="T37" t="s">
        <v>93</v>
      </c>
      <c r="U37">
        <v>1</v>
      </c>
      <c r="V37" t="s">
        <v>93</v>
      </c>
      <c r="W37">
        <v>12</v>
      </c>
      <c r="X37" t="s">
        <v>514</v>
      </c>
      <c r="Y37" t="s">
        <v>3075</v>
      </c>
      <c r="Z37" t="s">
        <v>93</v>
      </c>
      <c r="AA37" t="s">
        <v>93</v>
      </c>
      <c r="AB37" t="s">
        <v>514</v>
      </c>
    </row>
    <row r="38" spans="1:28" x14ac:dyDescent="0.3">
      <c r="A38" t="s">
        <v>2733</v>
      </c>
      <c r="B38" t="s">
        <v>2734</v>
      </c>
      <c r="C38" t="s">
        <v>2735</v>
      </c>
      <c r="D38" t="s">
        <v>2736</v>
      </c>
      <c r="E38" t="s">
        <v>2737</v>
      </c>
      <c r="F38" t="s">
        <v>2738</v>
      </c>
      <c r="G38">
        <v>2022</v>
      </c>
      <c r="H38" t="s">
        <v>93</v>
      </c>
      <c r="J38">
        <v>1</v>
      </c>
      <c r="K38">
        <v>6</v>
      </c>
      <c r="L38" t="s">
        <v>93</v>
      </c>
      <c r="M38" t="s">
        <v>2739</v>
      </c>
      <c r="N38" t="s">
        <v>515</v>
      </c>
      <c r="O38" t="s">
        <v>2740</v>
      </c>
      <c r="P38" t="s">
        <v>93</v>
      </c>
      <c r="Q38" t="s">
        <v>2741</v>
      </c>
      <c r="R38" t="s">
        <v>2742</v>
      </c>
      <c r="S38" t="s">
        <v>2743</v>
      </c>
      <c r="T38" t="s">
        <v>93</v>
      </c>
      <c r="V38" t="s">
        <v>93</v>
      </c>
      <c r="W38">
        <v>18</v>
      </c>
      <c r="X38" t="s">
        <v>514</v>
      </c>
      <c r="Y38" t="s">
        <v>2737</v>
      </c>
      <c r="Z38" t="s">
        <v>93</v>
      </c>
      <c r="AA38" t="s">
        <v>93</v>
      </c>
      <c r="AB38" t="s">
        <v>514</v>
      </c>
    </row>
    <row r="39" spans="1:28" x14ac:dyDescent="0.3">
      <c r="A39" t="s">
        <v>2002</v>
      </c>
      <c r="B39" t="s">
        <v>2003</v>
      </c>
      <c r="C39" t="s">
        <v>2004</v>
      </c>
      <c r="D39" t="s">
        <v>2005</v>
      </c>
      <c r="E39" t="s">
        <v>1051</v>
      </c>
      <c r="F39" t="s">
        <v>2006</v>
      </c>
      <c r="G39">
        <v>2023</v>
      </c>
      <c r="J39">
        <v>1</v>
      </c>
      <c r="K39">
        <v>6</v>
      </c>
      <c r="L39" t="s">
        <v>2007</v>
      </c>
      <c r="M39" t="s">
        <v>2008</v>
      </c>
      <c r="N39" t="s">
        <v>515</v>
      </c>
      <c r="O39" t="s">
        <v>2009</v>
      </c>
      <c r="P39" t="s">
        <v>93</v>
      </c>
      <c r="Q39" t="s">
        <v>2010</v>
      </c>
      <c r="R39" t="s">
        <v>2011</v>
      </c>
      <c r="S39" t="s">
        <v>2012</v>
      </c>
      <c r="T39" t="s">
        <v>93</v>
      </c>
      <c r="U39">
        <v>1</v>
      </c>
      <c r="V39" t="s">
        <v>93</v>
      </c>
      <c r="W39">
        <v>20</v>
      </c>
      <c r="X39" t="s">
        <v>514</v>
      </c>
      <c r="Y39" t="s">
        <v>1051</v>
      </c>
      <c r="Z39" t="s">
        <v>93</v>
      </c>
      <c r="AA39" t="s">
        <v>93</v>
      </c>
      <c r="AB39" t="s">
        <v>514</v>
      </c>
    </row>
    <row r="40" spans="1:28" x14ac:dyDescent="0.3">
      <c r="A40" t="s">
        <v>2504</v>
      </c>
      <c r="B40" t="s">
        <v>2505</v>
      </c>
      <c r="C40" t="s">
        <v>2506</v>
      </c>
      <c r="D40" t="s">
        <v>2229</v>
      </c>
      <c r="E40" t="s">
        <v>2507</v>
      </c>
      <c r="F40" t="s">
        <v>2508</v>
      </c>
      <c r="G40">
        <v>2022</v>
      </c>
      <c r="H40">
        <v>19</v>
      </c>
      <c r="I40">
        <v>6</v>
      </c>
      <c r="J40">
        <v>3607</v>
      </c>
      <c r="K40">
        <v>3620</v>
      </c>
      <c r="L40" t="s">
        <v>2232</v>
      </c>
      <c r="M40" t="s">
        <v>93</v>
      </c>
      <c r="N40" t="s">
        <v>1405</v>
      </c>
      <c r="O40" t="s">
        <v>2509</v>
      </c>
      <c r="P40" t="s">
        <v>2510</v>
      </c>
      <c r="Q40" t="s">
        <v>2511</v>
      </c>
      <c r="R40" t="s">
        <v>2512</v>
      </c>
      <c r="S40" t="s">
        <v>2513</v>
      </c>
      <c r="T40" t="s">
        <v>93</v>
      </c>
      <c r="U40">
        <v>9</v>
      </c>
      <c r="V40" t="s">
        <v>93</v>
      </c>
      <c r="W40">
        <v>26</v>
      </c>
      <c r="X40" t="s">
        <v>514</v>
      </c>
      <c r="Y40" t="s">
        <v>2514</v>
      </c>
      <c r="Z40" t="s">
        <v>93</v>
      </c>
      <c r="AA40" t="s">
        <v>93</v>
      </c>
      <c r="AB40" t="s">
        <v>514</v>
      </c>
    </row>
    <row r="41" spans="1:28" x14ac:dyDescent="0.3">
      <c r="A41" t="s">
        <v>3315</v>
      </c>
      <c r="B41" t="s">
        <v>3316</v>
      </c>
      <c r="C41" t="s">
        <v>3317</v>
      </c>
      <c r="D41" t="s">
        <v>473</v>
      </c>
      <c r="E41" t="s">
        <v>3318</v>
      </c>
      <c r="F41" t="s">
        <v>3319</v>
      </c>
      <c r="G41">
        <v>2022</v>
      </c>
      <c r="H41" t="s">
        <v>2670</v>
      </c>
      <c r="J41">
        <v>124291</v>
      </c>
      <c r="K41">
        <v>124304</v>
      </c>
      <c r="L41" t="s">
        <v>474</v>
      </c>
      <c r="M41" t="s">
        <v>93</v>
      </c>
      <c r="N41" t="s">
        <v>1405</v>
      </c>
      <c r="O41" t="s">
        <v>3320</v>
      </c>
      <c r="P41" t="s">
        <v>3321</v>
      </c>
      <c r="Q41" t="s">
        <v>3322</v>
      </c>
      <c r="R41" t="s">
        <v>3323</v>
      </c>
      <c r="S41" t="s">
        <v>3324</v>
      </c>
      <c r="T41" t="s">
        <v>93</v>
      </c>
      <c r="V41" t="s">
        <v>93</v>
      </c>
      <c r="W41">
        <v>24</v>
      </c>
      <c r="X41" t="s">
        <v>1403</v>
      </c>
      <c r="Y41" t="s">
        <v>3325</v>
      </c>
      <c r="Z41" t="s">
        <v>93</v>
      </c>
      <c r="AA41" t="s">
        <v>93</v>
      </c>
      <c r="AB41" t="s">
        <v>514</v>
      </c>
    </row>
    <row r="42" spans="1:28" x14ac:dyDescent="0.3">
      <c r="A42" t="s">
        <v>2968</v>
      </c>
      <c r="B42" t="s">
        <v>2969</v>
      </c>
      <c r="C42" t="s">
        <v>2970</v>
      </c>
      <c r="D42" t="s">
        <v>2971</v>
      </c>
      <c r="E42" t="s">
        <v>93</v>
      </c>
      <c r="F42" t="s">
        <v>2972</v>
      </c>
      <c r="G42">
        <v>2024</v>
      </c>
      <c r="H42" t="s">
        <v>2896</v>
      </c>
      <c r="I42">
        <v>99</v>
      </c>
      <c r="J42">
        <v>1</v>
      </c>
      <c r="K42">
        <v>1</v>
      </c>
      <c r="L42" t="s">
        <v>2973</v>
      </c>
      <c r="M42" t="s">
        <v>93</v>
      </c>
      <c r="N42" t="s">
        <v>2903</v>
      </c>
      <c r="O42" t="s">
        <v>2974</v>
      </c>
      <c r="P42" t="s">
        <v>2975</v>
      </c>
      <c r="Q42" t="s">
        <v>2976</v>
      </c>
      <c r="R42" t="s">
        <v>2977</v>
      </c>
      <c r="S42" t="s">
        <v>2978</v>
      </c>
      <c r="T42" t="s">
        <v>93</v>
      </c>
      <c r="V42" t="s">
        <v>93</v>
      </c>
      <c r="X42" t="s">
        <v>514</v>
      </c>
      <c r="Y42" t="s">
        <v>2979</v>
      </c>
      <c r="Z42" t="s">
        <v>93</v>
      </c>
      <c r="AA42" t="s">
        <v>93</v>
      </c>
      <c r="AB42" t="s">
        <v>514</v>
      </c>
    </row>
    <row r="43" spans="1:28" x14ac:dyDescent="0.3">
      <c r="A43" t="s">
        <v>2076</v>
      </c>
      <c r="B43" t="s">
        <v>2077</v>
      </c>
      <c r="C43" t="s">
        <v>2078</v>
      </c>
      <c r="D43" t="s">
        <v>588</v>
      </c>
      <c r="E43" t="s">
        <v>589</v>
      </c>
      <c r="F43" t="s">
        <v>2079</v>
      </c>
      <c r="G43">
        <v>2023</v>
      </c>
      <c r="J43">
        <v>360</v>
      </c>
      <c r="K43">
        <v>366</v>
      </c>
      <c r="L43" t="s">
        <v>93</v>
      </c>
      <c r="M43" t="s">
        <v>591</v>
      </c>
      <c r="N43" t="s">
        <v>515</v>
      </c>
      <c r="O43" t="s">
        <v>2080</v>
      </c>
      <c r="P43" t="s">
        <v>93</v>
      </c>
      <c r="Q43" t="s">
        <v>2081</v>
      </c>
      <c r="R43" t="s">
        <v>2082</v>
      </c>
      <c r="S43" t="s">
        <v>2083</v>
      </c>
      <c r="T43" t="s">
        <v>93</v>
      </c>
      <c r="U43">
        <v>1</v>
      </c>
      <c r="V43" t="s">
        <v>93</v>
      </c>
      <c r="W43">
        <v>17</v>
      </c>
      <c r="X43" t="s">
        <v>514</v>
      </c>
      <c r="Y43" t="s">
        <v>589</v>
      </c>
      <c r="Z43" t="s">
        <v>93</v>
      </c>
      <c r="AA43" t="s">
        <v>93</v>
      </c>
      <c r="AB43" t="s">
        <v>514</v>
      </c>
    </row>
    <row r="44" spans="1:28" x14ac:dyDescent="0.3">
      <c r="A44" t="s">
        <v>2666</v>
      </c>
      <c r="B44" t="s">
        <v>2667</v>
      </c>
      <c r="C44" t="s">
        <v>2668</v>
      </c>
      <c r="D44" t="s">
        <v>473</v>
      </c>
      <c r="E44" t="s">
        <v>2669</v>
      </c>
      <c r="F44" t="s">
        <v>2671</v>
      </c>
      <c r="G44">
        <v>2022</v>
      </c>
      <c r="H44" t="s">
        <v>2670</v>
      </c>
      <c r="J44">
        <v>70746</v>
      </c>
      <c r="K44">
        <v>70759</v>
      </c>
      <c r="L44" t="s">
        <v>474</v>
      </c>
      <c r="M44" t="s">
        <v>93</v>
      </c>
      <c r="N44" t="s">
        <v>1405</v>
      </c>
      <c r="O44" t="s">
        <v>2672</v>
      </c>
      <c r="P44" t="s">
        <v>2673</v>
      </c>
      <c r="Q44" t="s">
        <v>2674</v>
      </c>
      <c r="R44" t="s">
        <v>2675</v>
      </c>
      <c r="S44" t="s">
        <v>2676</v>
      </c>
      <c r="T44" t="s">
        <v>93</v>
      </c>
      <c r="U44">
        <v>31</v>
      </c>
      <c r="V44" t="s">
        <v>93</v>
      </c>
      <c r="W44">
        <v>122</v>
      </c>
      <c r="X44" t="s">
        <v>1403</v>
      </c>
      <c r="Y44" t="s">
        <v>2677</v>
      </c>
      <c r="Z44" t="s">
        <v>93</v>
      </c>
      <c r="AA44" t="s">
        <v>93</v>
      </c>
      <c r="AB44" t="s">
        <v>514</v>
      </c>
    </row>
    <row r="45" spans="1:28" x14ac:dyDescent="0.3">
      <c r="A45" t="s">
        <v>1972</v>
      </c>
      <c r="B45" t="s">
        <v>1973</v>
      </c>
      <c r="C45" t="s">
        <v>1974</v>
      </c>
      <c r="D45" t="s">
        <v>1975</v>
      </c>
      <c r="E45" t="s">
        <v>1976</v>
      </c>
      <c r="F45" t="s">
        <v>1977</v>
      </c>
      <c r="G45">
        <v>2022</v>
      </c>
      <c r="J45">
        <v>173</v>
      </c>
      <c r="K45">
        <v>177</v>
      </c>
      <c r="L45" t="s">
        <v>93</v>
      </c>
      <c r="M45" t="s">
        <v>1978</v>
      </c>
      <c r="N45" t="s">
        <v>515</v>
      </c>
      <c r="O45" t="s">
        <v>1979</v>
      </c>
      <c r="P45" t="s">
        <v>93</v>
      </c>
      <c r="Q45" t="s">
        <v>1980</v>
      </c>
      <c r="R45" t="s">
        <v>1981</v>
      </c>
      <c r="S45" t="s">
        <v>1982</v>
      </c>
      <c r="T45" t="s">
        <v>93</v>
      </c>
      <c r="V45" t="s">
        <v>93</v>
      </c>
      <c r="W45">
        <v>21</v>
      </c>
      <c r="X45" t="s">
        <v>514</v>
      </c>
      <c r="Y45" t="s">
        <v>1976</v>
      </c>
      <c r="Z45" t="s">
        <v>93</v>
      </c>
      <c r="AA45" t="s">
        <v>93</v>
      </c>
      <c r="AB45" t="s">
        <v>514</v>
      </c>
    </row>
    <row r="46" spans="1:28" x14ac:dyDescent="0.3">
      <c r="A46" t="s">
        <v>3218</v>
      </c>
      <c r="B46" t="s">
        <v>3219</v>
      </c>
      <c r="C46" t="s">
        <v>3220</v>
      </c>
      <c r="D46" t="s">
        <v>3221</v>
      </c>
      <c r="E46" t="s">
        <v>567</v>
      </c>
      <c r="F46" t="s">
        <v>3222</v>
      </c>
      <c r="G46">
        <v>2022</v>
      </c>
      <c r="H46" t="s">
        <v>93</v>
      </c>
      <c r="J46">
        <v>157</v>
      </c>
      <c r="K46">
        <v>164</v>
      </c>
      <c r="L46" t="s">
        <v>93</v>
      </c>
      <c r="M46" t="s">
        <v>3223</v>
      </c>
      <c r="N46" t="s">
        <v>515</v>
      </c>
      <c r="O46" t="s">
        <v>3224</v>
      </c>
      <c r="P46" t="s">
        <v>93</v>
      </c>
      <c r="Q46" t="s">
        <v>3225</v>
      </c>
      <c r="R46" t="s">
        <v>3226</v>
      </c>
      <c r="S46" t="s">
        <v>3227</v>
      </c>
      <c r="T46" t="s">
        <v>93</v>
      </c>
      <c r="U46">
        <v>4</v>
      </c>
      <c r="V46" t="s">
        <v>93</v>
      </c>
      <c r="W46">
        <v>46</v>
      </c>
      <c r="X46" t="s">
        <v>514</v>
      </c>
      <c r="Y46" t="s">
        <v>567</v>
      </c>
      <c r="Z46" t="s">
        <v>93</v>
      </c>
      <c r="AA46" t="s">
        <v>93</v>
      </c>
      <c r="AB46" t="s">
        <v>514</v>
      </c>
    </row>
    <row r="47" spans="1:28" x14ac:dyDescent="0.3">
      <c r="A47" t="s">
        <v>2215</v>
      </c>
      <c r="B47" t="s">
        <v>2216</v>
      </c>
      <c r="C47" t="s">
        <v>2217</v>
      </c>
      <c r="D47" t="s">
        <v>2218</v>
      </c>
      <c r="E47" t="s">
        <v>2219</v>
      </c>
      <c r="F47" t="s">
        <v>2220</v>
      </c>
      <c r="G47">
        <v>2024</v>
      </c>
      <c r="J47">
        <v>194</v>
      </c>
      <c r="K47">
        <v>201</v>
      </c>
      <c r="L47" t="s">
        <v>93</v>
      </c>
      <c r="M47" t="s">
        <v>2221</v>
      </c>
      <c r="N47" t="s">
        <v>515</v>
      </c>
      <c r="O47" t="s">
        <v>2222</v>
      </c>
      <c r="P47" t="s">
        <v>93</v>
      </c>
      <c r="Q47" t="s">
        <v>2223</v>
      </c>
      <c r="R47" t="s">
        <v>2224</v>
      </c>
      <c r="S47" t="s">
        <v>2225</v>
      </c>
      <c r="T47" t="s">
        <v>93</v>
      </c>
      <c r="V47" t="s">
        <v>93</v>
      </c>
      <c r="W47">
        <v>14</v>
      </c>
      <c r="X47" t="s">
        <v>514</v>
      </c>
      <c r="Y47" t="s">
        <v>2219</v>
      </c>
      <c r="Z47" t="s">
        <v>93</v>
      </c>
      <c r="AA47" t="s">
        <v>93</v>
      </c>
      <c r="AB47" t="s">
        <v>514</v>
      </c>
    </row>
    <row r="48" spans="1:28" x14ac:dyDescent="0.3">
      <c r="A48" t="s">
        <v>1688</v>
      </c>
      <c r="B48" t="s">
        <v>1689</v>
      </c>
      <c r="C48" t="s">
        <v>1690</v>
      </c>
      <c r="D48" t="s">
        <v>1691</v>
      </c>
      <c r="E48" t="s">
        <v>1692</v>
      </c>
      <c r="F48" t="s">
        <v>1693</v>
      </c>
      <c r="G48">
        <v>2023</v>
      </c>
      <c r="J48">
        <v>1</v>
      </c>
      <c r="K48">
        <v>4</v>
      </c>
      <c r="L48" t="s">
        <v>93</v>
      </c>
      <c r="M48" t="s">
        <v>1694</v>
      </c>
      <c r="N48" t="s">
        <v>515</v>
      </c>
      <c r="O48" t="s">
        <v>1695</v>
      </c>
      <c r="P48" t="s">
        <v>93</v>
      </c>
      <c r="Q48" t="s">
        <v>1696</v>
      </c>
      <c r="R48" t="s">
        <v>1697</v>
      </c>
      <c r="S48" t="s">
        <v>1698</v>
      </c>
      <c r="T48" t="s">
        <v>93</v>
      </c>
      <c r="U48">
        <v>1</v>
      </c>
      <c r="V48" t="s">
        <v>93</v>
      </c>
      <c r="W48">
        <v>17</v>
      </c>
      <c r="X48" t="s">
        <v>514</v>
      </c>
      <c r="Y48" t="s">
        <v>1692</v>
      </c>
      <c r="Z48" t="s">
        <v>93</v>
      </c>
      <c r="AA48" t="s">
        <v>93</v>
      </c>
      <c r="AB48" t="s">
        <v>514</v>
      </c>
    </row>
    <row r="49" spans="1:28" x14ac:dyDescent="0.3">
      <c r="A49" t="s">
        <v>3019</v>
      </c>
      <c r="B49" t="s">
        <v>3020</v>
      </c>
      <c r="C49" t="s">
        <v>3021</v>
      </c>
      <c r="D49" t="s">
        <v>3022</v>
      </c>
      <c r="E49" t="s">
        <v>3023</v>
      </c>
      <c r="F49" t="s">
        <v>3024</v>
      </c>
      <c r="G49">
        <v>2023</v>
      </c>
      <c r="H49" t="s">
        <v>93</v>
      </c>
      <c r="J49">
        <v>122</v>
      </c>
      <c r="K49">
        <v>127</v>
      </c>
      <c r="L49" t="s">
        <v>93</v>
      </c>
      <c r="M49" t="s">
        <v>3025</v>
      </c>
      <c r="N49" t="s">
        <v>515</v>
      </c>
      <c r="O49" t="s">
        <v>3026</v>
      </c>
      <c r="P49" t="s">
        <v>93</v>
      </c>
      <c r="Q49" t="s">
        <v>3027</v>
      </c>
      <c r="R49" t="s">
        <v>3028</v>
      </c>
      <c r="S49" t="s">
        <v>3029</v>
      </c>
      <c r="T49" t="s">
        <v>93</v>
      </c>
      <c r="V49" t="s">
        <v>93</v>
      </c>
      <c r="W49">
        <v>14</v>
      </c>
      <c r="X49" t="s">
        <v>514</v>
      </c>
      <c r="Y49" t="s">
        <v>3023</v>
      </c>
      <c r="Z49" t="s">
        <v>93</v>
      </c>
      <c r="AA49" t="s">
        <v>93</v>
      </c>
      <c r="AB49" t="s">
        <v>514</v>
      </c>
    </row>
    <row r="50" spans="1:28" x14ac:dyDescent="0.3">
      <c r="A50" t="s">
        <v>902</v>
      </c>
      <c r="B50" t="s">
        <v>903</v>
      </c>
      <c r="C50" t="s">
        <v>904</v>
      </c>
      <c r="D50" t="s">
        <v>905</v>
      </c>
      <c r="E50" t="s">
        <v>906</v>
      </c>
      <c r="F50" t="s">
        <v>907</v>
      </c>
      <c r="G50">
        <v>2024</v>
      </c>
      <c r="I50" t="s">
        <v>93</v>
      </c>
      <c r="J50">
        <v>735</v>
      </c>
      <c r="K50">
        <v>740</v>
      </c>
      <c r="L50" t="s">
        <v>93</v>
      </c>
      <c r="M50" t="s">
        <v>908</v>
      </c>
      <c r="N50" t="s">
        <v>515</v>
      </c>
      <c r="O50" t="s">
        <v>909</v>
      </c>
      <c r="P50" t="s">
        <v>93</v>
      </c>
      <c r="Q50" t="s">
        <v>910</v>
      </c>
      <c r="R50" t="s">
        <v>911</v>
      </c>
      <c r="S50" t="s">
        <v>912</v>
      </c>
      <c r="T50" t="s">
        <v>93</v>
      </c>
      <c r="V50" t="s">
        <v>93</v>
      </c>
      <c r="W50">
        <v>15</v>
      </c>
      <c r="X50" t="s">
        <v>514</v>
      </c>
      <c r="Y50" t="s">
        <v>906</v>
      </c>
      <c r="Z50" t="s">
        <v>93</v>
      </c>
      <c r="AA50" t="s">
        <v>93</v>
      </c>
      <c r="AB50" t="s">
        <v>514</v>
      </c>
    </row>
    <row r="51" spans="1:28" x14ac:dyDescent="0.3">
      <c r="A51" t="s">
        <v>3109</v>
      </c>
      <c r="B51" t="s">
        <v>3110</v>
      </c>
      <c r="C51" t="s">
        <v>3111</v>
      </c>
      <c r="D51" t="s">
        <v>3112</v>
      </c>
      <c r="E51" t="s">
        <v>3113</v>
      </c>
      <c r="F51" t="s">
        <v>3114</v>
      </c>
      <c r="G51">
        <v>2023</v>
      </c>
      <c r="H51" t="s">
        <v>93</v>
      </c>
      <c r="J51">
        <v>297</v>
      </c>
      <c r="K51">
        <v>306</v>
      </c>
      <c r="L51" t="s">
        <v>2390</v>
      </c>
      <c r="M51" t="s">
        <v>3115</v>
      </c>
      <c r="N51" t="s">
        <v>515</v>
      </c>
      <c r="O51" t="s">
        <v>3116</v>
      </c>
      <c r="P51" t="s">
        <v>3117</v>
      </c>
      <c r="Q51" t="s">
        <v>3118</v>
      </c>
      <c r="R51" t="s">
        <v>3119</v>
      </c>
      <c r="S51" t="s">
        <v>3120</v>
      </c>
      <c r="T51" t="s">
        <v>93</v>
      </c>
      <c r="U51">
        <v>1</v>
      </c>
      <c r="V51" t="s">
        <v>93</v>
      </c>
      <c r="W51">
        <v>61</v>
      </c>
      <c r="X51" t="s">
        <v>514</v>
      </c>
      <c r="Y51" t="s">
        <v>3113</v>
      </c>
      <c r="Z51" t="s">
        <v>93</v>
      </c>
      <c r="AA51" t="s">
        <v>93</v>
      </c>
      <c r="AB51" t="s">
        <v>514</v>
      </c>
    </row>
    <row r="52" spans="1:28" x14ac:dyDescent="0.3">
      <c r="A52" t="s">
        <v>619</v>
      </c>
      <c r="B52" t="s">
        <v>620</v>
      </c>
      <c r="C52" t="s">
        <v>621</v>
      </c>
      <c r="D52" t="s">
        <v>622</v>
      </c>
      <c r="E52" t="s">
        <v>623</v>
      </c>
      <c r="F52" t="s">
        <v>624</v>
      </c>
      <c r="G52">
        <v>2024</v>
      </c>
      <c r="I52" t="s">
        <v>93</v>
      </c>
      <c r="J52">
        <v>1762</v>
      </c>
      <c r="K52">
        <v>1767</v>
      </c>
      <c r="L52" t="s">
        <v>93</v>
      </c>
      <c r="M52" t="s">
        <v>625</v>
      </c>
      <c r="N52" t="s">
        <v>515</v>
      </c>
      <c r="O52" t="s">
        <v>626</v>
      </c>
      <c r="P52" t="s">
        <v>93</v>
      </c>
      <c r="Q52" t="s">
        <v>627</v>
      </c>
      <c r="R52" t="s">
        <v>628</v>
      </c>
      <c r="S52" t="s">
        <v>629</v>
      </c>
      <c r="T52" t="s">
        <v>93</v>
      </c>
      <c r="V52" t="s">
        <v>93</v>
      </c>
      <c r="W52">
        <v>15</v>
      </c>
      <c r="X52" t="s">
        <v>514</v>
      </c>
      <c r="Y52" t="s">
        <v>623</v>
      </c>
      <c r="Z52" t="s">
        <v>93</v>
      </c>
      <c r="AA52" t="s">
        <v>93</v>
      </c>
      <c r="AB52" t="s">
        <v>514</v>
      </c>
    </row>
    <row r="53" spans="1:28" x14ac:dyDescent="0.3">
      <c r="A53" t="s">
        <v>2335</v>
      </c>
      <c r="B53" t="s">
        <v>2336</v>
      </c>
      <c r="C53" t="s">
        <v>2337</v>
      </c>
      <c r="D53" t="s">
        <v>2338</v>
      </c>
      <c r="E53" t="s">
        <v>2339</v>
      </c>
      <c r="F53" t="s">
        <v>2340</v>
      </c>
      <c r="G53">
        <v>2022</v>
      </c>
      <c r="J53">
        <v>1</v>
      </c>
      <c r="K53">
        <v>6</v>
      </c>
      <c r="L53" t="s">
        <v>93</v>
      </c>
      <c r="M53" t="s">
        <v>2341</v>
      </c>
      <c r="N53" t="s">
        <v>515</v>
      </c>
      <c r="O53" t="s">
        <v>2342</v>
      </c>
      <c r="P53" t="s">
        <v>93</v>
      </c>
      <c r="Q53" t="s">
        <v>2343</v>
      </c>
      <c r="R53" t="s">
        <v>2344</v>
      </c>
      <c r="S53" t="s">
        <v>2345</v>
      </c>
      <c r="T53" t="s">
        <v>93</v>
      </c>
      <c r="U53">
        <v>1</v>
      </c>
      <c r="V53" t="s">
        <v>93</v>
      </c>
      <c r="W53">
        <v>37</v>
      </c>
      <c r="X53" t="s">
        <v>514</v>
      </c>
      <c r="Y53" t="s">
        <v>2339</v>
      </c>
      <c r="Z53" t="s">
        <v>93</v>
      </c>
      <c r="AA53" t="s">
        <v>93</v>
      </c>
      <c r="AB53" t="s">
        <v>514</v>
      </c>
    </row>
    <row r="54" spans="1:28" x14ac:dyDescent="0.3">
      <c r="A54" t="s">
        <v>1526</v>
      </c>
      <c r="B54" t="s">
        <v>1527</v>
      </c>
      <c r="C54" t="s">
        <v>1528</v>
      </c>
      <c r="D54" t="s">
        <v>1529</v>
      </c>
      <c r="E54" t="s">
        <v>1530</v>
      </c>
      <c r="F54" t="s">
        <v>1531</v>
      </c>
      <c r="G54">
        <v>2022</v>
      </c>
      <c r="I54" t="s">
        <v>93</v>
      </c>
      <c r="J54">
        <v>253</v>
      </c>
      <c r="K54">
        <v>258</v>
      </c>
      <c r="L54" t="s">
        <v>93</v>
      </c>
      <c r="M54" t="s">
        <v>1532</v>
      </c>
      <c r="N54" t="s">
        <v>515</v>
      </c>
      <c r="O54" t="s">
        <v>1533</v>
      </c>
      <c r="P54" t="s">
        <v>93</v>
      </c>
      <c r="Q54" t="s">
        <v>1534</v>
      </c>
      <c r="R54" t="s">
        <v>1535</v>
      </c>
      <c r="S54" t="s">
        <v>1536</v>
      </c>
      <c r="T54" t="s">
        <v>93</v>
      </c>
      <c r="U54">
        <v>5</v>
      </c>
      <c r="V54" t="s">
        <v>93</v>
      </c>
      <c r="W54">
        <v>33</v>
      </c>
      <c r="X54" t="s">
        <v>514</v>
      </c>
      <c r="Y54" t="s">
        <v>1530</v>
      </c>
      <c r="Z54" t="s">
        <v>93</v>
      </c>
      <c r="AA54" t="s">
        <v>93</v>
      </c>
      <c r="AB54" t="s">
        <v>514</v>
      </c>
    </row>
    <row r="55" spans="1:28" x14ac:dyDescent="0.3">
      <c r="A55" t="s">
        <v>1508</v>
      </c>
      <c r="B55" t="s">
        <v>1509</v>
      </c>
      <c r="C55" t="s">
        <v>1510</v>
      </c>
      <c r="D55" t="s">
        <v>588</v>
      </c>
      <c r="E55" t="s">
        <v>589</v>
      </c>
      <c r="F55" t="s">
        <v>1511</v>
      </c>
      <c r="G55">
        <v>2023</v>
      </c>
      <c r="I55" t="s">
        <v>93</v>
      </c>
      <c r="J55">
        <v>457</v>
      </c>
      <c r="K55">
        <v>462</v>
      </c>
      <c r="L55" t="s">
        <v>93</v>
      </c>
      <c r="M55" t="s">
        <v>591</v>
      </c>
      <c r="N55" t="s">
        <v>515</v>
      </c>
      <c r="O55" t="s">
        <v>1512</v>
      </c>
      <c r="P55" t="s">
        <v>93</v>
      </c>
      <c r="Q55" t="s">
        <v>1513</v>
      </c>
      <c r="R55" t="s">
        <v>1514</v>
      </c>
      <c r="S55" t="s">
        <v>1515</v>
      </c>
      <c r="T55" t="s">
        <v>93</v>
      </c>
      <c r="V55" t="s">
        <v>93</v>
      </c>
      <c r="W55">
        <v>10</v>
      </c>
      <c r="X55" t="s">
        <v>514</v>
      </c>
      <c r="Y55" t="s">
        <v>589</v>
      </c>
      <c r="Z55" t="s">
        <v>93</v>
      </c>
      <c r="AA55" t="s">
        <v>93</v>
      </c>
      <c r="AB55" t="s">
        <v>514</v>
      </c>
    </row>
    <row r="56" spans="1:28" x14ac:dyDescent="0.3">
      <c r="A56" t="s">
        <v>2110</v>
      </c>
      <c r="B56" t="s">
        <v>2111</v>
      </c>
      <c r="C56" t="s">
        <v>2112</v>
      </c>
      <c r="D56" t="s">
        <v>2113</v>
      </c>
      <c r="E56" t="s">
        <v>705</v>
      </c>
      <c r="F56" t="s">
        <v>2114</v>
      </c>
      <c r="G56">
        <v>2023</v>
      </c>
      <c r="J56">
        <v>1</v>
      </c>
      <c r="K56">
        <v>5</v>
      </c>
      <c r="L56" t="s">
        <v>93</v>
      </c>
      <c r="M56" t="s">
        <v>2115</v>
      </c>
      <c r="N56" t="s">
        <v>515</v>
      </c>
      <c r="O56" t="s">
        <v>2116</v>
      </c>
      <c r="P56" t="s">
        <v>93</v>
      </c>
      <c r="Q56" t="s">
        <v>2117</v>
      </c>
      <c r="R56" t="s">
        <v>93</v>
      </c>
      <c r="S56" t="s">
        <v>2118</v>
      </c>
      <c r="T56" t="s">
        <v>93</v>
      </c>
      <c r="V56" t="s">
        <v>93</v>
      </c>
      <c r="W56">
        <v>7</v>
      </c>
      <c r="X56" t="s">
        <v>514</v>
      </c>
      <c r="Y56" t="s">
        <v>705</v>
      </c>
      <c r="Z56" t="s">
        <v>93</v>
      </c>
      <c r="AA56" t="s">
        <v>93</v>
      </c>
      <c r="AB56" t="s">
        <v>514</v>
      </c>
    </row>
    <row r="57" spans="1:28" x14ac:dyDescent="0.3">
      <c r="A57" t="s">
        <v>2687</v>
      </c>
      <c r="B57" t="s">
        <v>2688</v>
      </c>
      <c r="C57" t="s">
        <v>2689</v>
      </c>
      <c r="D57" t="s">
        <v>2387</v>
      </c>
      <c r="E57" t="s">
        <v>2388</v>
      </c>
      <c r="F57" t="s">
        <v>2690</v>
      </c>
      <c r="G57">
        <v>2024</v>
      </c>
      <c r="H57" t="s">
        <v>93</v>
      </c>
      <c r="J57">
        <v>46</v>
      </c>
      <c r="K57">
        <v>53</v>
      </c>
      <c r="L57" t="s">
        <v>2390</v>
      </c>
      <c r="M57" t="s">
        <v>2391</v>
      </c>
      <c r="N57" t="s">
        <v>515</v>
      </c>
      <c r="O57" t="s">
        <v>2691</v>
      </c>
      <c r="P57" t="s">
        <v>93</v>
      </c>
      <c r="Q57" t="s">
        <v>2692</v>
      </c>
      <c r="R57" t="s">
        <v>2693</v>
      </c>
      <c r="S57" t="s">
        <v>2694</v>
      </c>
      <c r="T57" t="s">
        <v>93</v>
      </c>
      <c r="U57">
        <v>1</v>
      </c>
      <c r="V57" t="s">
        <v>93</v>
      </c>
      <c r="W57">
        <v>38</v>
      </c>
      <c r="X57" t="s">
        <v>514</v>
      </c>
      <c r="Y57" t="s">
        <v>2388</v>
      </c>
      <c r="Z57" t="s">
        <v>93</v>
      </c>
      <c r="AA57" t="s">
        <v>93</v>
      </c>
      <c r="AB57" t="s">
        <v>514</v>
      </c>
    </row>
    <row r="58" spans="1:28" x14ac:dyDescent="0.3">
      <c r="A58" t="s">
        <v>2807</v>
      </c>
      <c r="B58" t="s">
        <v>2808</v>
      </c>
      <c r="C58" t="s">
        <v>2809</v>
      </c>
      <c r="D58" t="s">
        <v>2810</v>
      </c>
      <c r="E58" t="s">
        <v>2811</v>
      </c>
      <c r="F58" t="s">
        <v>2812</v>
      </c>
      <c r="G58">
        <v>2024</v>
      </c>
      <c r="H58" t="s">
        <v>93</v>
      </c>
      <c r="J58">
        <v>727</v>
      </c>
      <c r="K58">
        <v>734</v>
      </c>
      <c r="L58" t="s">
        <v>93</v>
      </c>
      <c r="M58" t="s">
        <v>2813</v>
      </c>
      <c r="N58" t="s">
        <v>515</v>
      </c>
      <c r="O58" t="s">
        <v>2814</v>
      </c>
      <c r="P58" t="s">
        <v>93</v>
      </c>
      <c r="Q58" t="s">
        <v>2815</v>
      </c>
      <c r="R58" t="s">
        <v>2816</v>
      </c>
      <c r="S58" t="s">
        <v>2817</v>
      </c>
      <c r="T58" t="s">
        <v>93</v>
      </c>
      <c r="V58" t="s">
        <v>93</v>
      </c>
      <c r="W58">
        <v>17</v>
      </c>
      <c r="X58" t="s">
        <v>514</v>
      </c>
      <c r="Y58" t="s">
        <v>2811</v>
      </c>
      <c r="Z58" t="s">
        <v>93</v>
      </c>
      <c r="AA58" t="s">
        <v>93</v>
      </c>
      <c r="AB58" t="s">
        <v>514</v>
      </c>
    </row>
    <row r="59" spans="1:28" x14ac:dyDescent="0.3">
      <c r="A59" t="s">
        <v>1047</v>
      </c>
      <c r="B59" t="s">
        <v>1048</v>
      </c>
      <c r="C59" t="s">
        <v>1049</v>
      </c>
      <c r="D59" t="s">
        <v>1050</v>
      </c>
      <c r="E59" t="s">
        <v>1051</v>
      </c>
      <c r="F59" t="s">
        <v>1052</v>
      </c>
      <c r="G59">
        <v>2023</v>
      </c>
      <c r="I59" t="s">
        <v>93</v>
      </c>
      <c r="J59">
        <v>1</v>
      </c>
      <c r="K59">
        <v>6</v>
      </c>
      <c r="L59" t="s">
        <v>93</v>
      </c>
      <c r="M59" t="s">
        <v>1053</v>
      </c>
      <c r="N59" t="s">
        <v>515</v>
      </c>
      <c r="O59" t="s">
        <v>1054</v>
      </c>
      <c r="P59" t="s">
        <v>93</v>
      </c>
      <c r="Q59" t="s">
        <v>1055</v>
      </c>
      <c r="R59" t="s">
        <v>1056</v>
      </c>
      <c r="S59" t="s">
        <v>1057</v>
      </c>
      <c r="T59" t="s">
        <v>93</v>
      </c>
      <c r="V59" t="s">
        <v>93</v>
      </c>
      <c r="W59">
        <v>21</v>
      </c>
      <c r="X59" t="s">
        <v>514</v>
      </c>
      <c r="Y59" t="s">
        <v>1051</v>
      </c>
      <c r="Z59" t="s">
        <v>93</v>
      </c>
      <c r="AA59" t="s">
        <v>93</v>
      </c>
      <c r="AB59" t="s">
        <v>514</v>
      </c>
    </row>
    <row r="60" spans="1:28" x14ac:dyDescent="0.3">
      <c r="A60" t="s">
        <v>1245</v>
      </c>
      <c r="B60" t="s">
        <v>1246</v>
      </c>
      <c r="C60" t="s">
        <v>1247</v>
      </c>
      <c r="D60" t="s">
        <v>1105</v>
      </c>
      <c r="E60" t="s">
        <v>1106</v>
      </c>
      <c r="F60" t="s">
        <v>1248</v>
      </c>
      <c r="G60">
        <v>2024</v>
      </c>
      <c r="H60">
        <v>5</v>
      </c>
      <c r="I60" t="s">
        <v>93</v>
      </c>
      <c r="J60">
        <v>728</v>
      </c>
      <c r="K60">
        <v>731</v>
      </c>
      <c r="L60" t="s">
        <v>93</v>
      </c>
      <c r="M60" t="s">
        <v>1108</v>
      </c>
      <c r="N60" t="s">
        <v>515</v>
      </c>
      <c r="O60" t="s">
        <v>1249</v>
      </c>
      <c r="P60" t="s">
        <v>93</v>
      </c>
      <c r="Q60" t="s">
        <v>1250</v>
      </c>
      <c r="R60" t="s">
        <v>1251</v>
      </c>
      <c r="S60" t="s">
        <v>1252</v>
      </c>
      <c r="T60" t="s">
        <v>93</v>
      </c>
      <c r="V60" t="s">
        <v>93</v>
      </c>
      <c r="W60">
        <v>12</v>
      </c>
      <c r="X60" t="s">
        <v>514</v>
      </c>
      <c r="Y60" t="s">
        <v>1106</v>
      </c>
      <c r="Z60" t="s">
        <v>93</v>
      </c>
      <c r="AA60" t="s">
        <v>93</v>
      </c>
      <c r="AB60" t="s">
        <v>514</v>
      </c>
    </row>
    <row r="61" spans="1:28" x14ac:dyDescent="0.3">
      <c r="A61" t="s">
        <v>2084</v>
      </c>
      <c r="B61" t="s">
        <v>2085</v>
      </c>
      <c r="C61" t="s">
        <v>1385</v>
      </c>
      <c r="D61" t="s">
        <v>506</v>
      </c>
      <c r="E61" t="s">
        <v>507</v>
      </c>
      <c r="F61" t="s">
        <v>2086</v>
      </c>
      <c r="G61">
        <v>2023</v>
      </c>
      <c r="J61">
        <v>28</v>
      </c>
      <c r="K61">
        <v>34</v>
      </c>
      <c r="L61" t="s">
        <v>93</v>
      </c>
      <c r="M61" t="s">
        <v>509</v>
      </c>
      <c r="N61" t="s">
        <v>515</v>
      </c>
      <c r="O61" t="s">
        <v>2087</v>
      </c>
      <c r="P61" t="s">
        <v>93</v>
      </c>
      <c r="Q61" t="s">
        <v>2088</v>
      </c>
      <c r="R61" t="s">
        <v>2089</v>
      </c>
      <c r="S61" t="s">
        <v>2090</v>
      </c>
      <c r="T61" t="s">
        <v>93</v>
      </c>
      <c r="U61">
        <v>11</v>
      </c>
      <c r="V61" t="s">
        <v>93</v>
      </c>
      <c r="W61">
        <v>22</v>
      </c>
      <c r="X61" t="s">
        <v>514</v>
      </c>
      <c r="Y61" t="s">
        <v>507</v>
      </c>
      <c r="Z61" t="s">
        <v>93</v>
      </c>
      <c r="AA61" t="s">
        <v>93</v>
      </c>
      <c r="AB61" t="s">
        <v>514</v>
      </c>
    </row>
    <row r="62" spans="1:28" x14ac:dyDescent="0.3">
      <c r="A62" t="s">
        <v>2294</v>
      </c>
      <c r="B62" t="s">
        <v>2295</v>
      </c>
      <c r="C62" t="s">
        <v>2296</v>
      </c>
      <c r="D62" t="s">
        <v>2297</v>
      </c>
      <c r="E62" t="s">
        <v>2298</v>
      </c>
      <c r="F62" t="s">
        <v>2299</v>
      </c>
      <c r="G62">
        <v>2023</v>
      </c>
      <c r="J62">
        <v>1</v>
      </c>
      <c r="K62">
        <v>6</v>
      </c>
      <c r="L62" t="s">
        <v>93</v>
      </c>
      <c r="M62" t="s">
        <v>2300</v>
      </c>
      <c r="N62" t="s">
        <v>515</v>
      </c>
      <c r="O62" t="s">
        <v>2301</v>
      </c>
      <c r="P62" t="s">
        <v>93</v>
      </c>
      <c r="Q62" t="s">
        <v>2302</v>
      </c>
      <c r="R62" t="s">
        <v>2303</v>
      </c>
      <c r="S62" t="s">
        <v>2304</v>
      </c>
      <c r="T62" t="s">
        <v>93</v>
      </c>
      <c r="U62">
        <v>2</v>
      </c>
      <c r="V62" t="s">
        <v>93</v>
      </c>
      <c r="W62">
        <v>20</v>
      </c>
      <c r="X62" t="s">
        <v>514</v>
      </c>
      <c r="Y62" t="s">
        <v>2298</v>
      </c>
      <c r="Z62" t="s">
        <v>93</v>
      </c>
      <c r="AA62" t="s">
        <v>93</v>
      </c>
      <c r="AB62" t="s">
        <v>514</v>
      </c>
    </row>
    <row r="63" spans="1:28" x14ac:dyDescent="0.3">
      <c r="A63" t="s">
        <v>2572</v>
      </c>
      <c r="B63" t="s">
        <v>2573</v>
      </c>
      <c r="C63" t="s">
        <v>2574</v>
      </c>
      <c r="D63" t="s">
        <v>588</v>
      </c>
      <c r="E63" t="s">
        <v>589</v>
      </c>
      <c r="F63" t="s">
        <v>2575</v>
      </c>
      <c r="G63">
        <v>2023</v>
      </c>
      <c r="J63">
        <v>232</v>
      </c>
      <c r="K63">
        <v>239</v>
      </c>
      <c r="L63" t="s">
        <v>93</v>
      </c>
      <c r="M63" t="s">
        <v>591</v>
      </c>
      <c r="N63" t="s">
        <v>515</v>
      </c>
      <c r="O63" t="s">
        <v>2576</v>
      </c>
      <c r="P63" t="s">
        <v>93</v>
      </c>
      <c r="Q63" t="s">
        <v>2577</v>
      </c>
      <c r="R63" t="s">
        <v>2578</v>
      </c>
      <c r="S63" t="s">
        <v>2579</v>
      </c>
      <c r="T63" t="s">
        <v>93</v>
      </c>
      <c r="V63" t="s">
        <v>93</v>
      </c>
      <c r="W63">
        <v>27</v>
      </c>
      <c r="X63" t="s">
        <v>514</v>
      </c>
      <c r="Y63" t="s">
        <v>589</v>
      </c>
      <c r="Z63" t="s">
        <v>93</v>
      </c>
      <c r="AA63" t="s">
        <v>93</v>
      </c>
      <c r="AB63" t="s">
        <v>514</v>
      </c>
    </row>
    <row r="64" spans="1:28" x14ac:dyDescent="0.3">
      <c r="A64" t="s">
        <v>1497</v>
      </c>
      <c r="B64" t="s">
        <v>1498</v>
      </c>
      <c r="C64" t="s">
        <v>1499</v>
      </c>
      <c r="D64" t="s">
        <v>1500</v>
      </c>
      <c r="E64" t="s">
        <v>1501</v>
      </c>
      <c r="F64" t="s">
        <v>1502</v>
      </c>
      <c r="G64">
        <v>2022</v>
      </c>
      <c r="I64" t="s">
        <v>93</v>
      </c>
      <c r="J64">
        <v>479</v>
      </c>
      <c r="K64">
        <v>485</v>
      </c>
      <c r="L64" t="s">
        <v>93</v>
      </c>
      <c r="M64" t="s">
        <v>1503</v>
      </c>
      <c r="N64" t="s">
        <v>515</v>
      </c>
      <c r="O64" t="s">
        <v>1504</v>
      </c>
      <c r="P64" t="s">
        <v>93</v>
      </c>
      <c r="Q64" t="s">
        <v>1505</v>
      </c>
      <c r="R64" t="s">
        <v>1506</v>
      </c>
      <c r="S64" t="s">
        <v>1507</v>
      </c>
      <c r="T64" t="s">
        <v>93</v>
      </c>
      <c r="U64">
        <v>1</v>
      </c>
      <c r="V64" t="s">
        <v>93</v>
      </c>
      <c r="W64">
        <v>22</v>
      </c>
      <c r="X64" t="s">
        <v>514</v>
      </c>
      <c r="Y64" t="s">
        <v>1501</v>
      </c>
      <c r="Z64" t="s">
        <v>93</v>
      </c>
      <c r="AA64" t="s">
        <v>93</v>
      </c>
      <c r="AB64" t="s">
        <v>514</v>
      </c>
    </row>
    <row r="65" spans="1:28" x14ac:dyDescent="0.3">
      <c r="A65" t="s">
        <v>1178</v>
      </c>
      <c r="B65" t="s">
        <v>1179</v>
      </c>
      <c r="C65" t="s">
        <v>1180</v>
      </c>
      <c r="D65" t="s">
        <v>1181</v>
      </c>
      <c r="E65" t="s">
        <v>1182</v>
      </c>
      <c r="F65" t="s">
        <v>1183</v>
      </c>
      <c r="G65">
        <v>2022</v>
      </c>
      <c r="I65" t="s">
        <v>93</v>
      </c>
      <c r="J65">
        <v>479</v>
      </c>
      <c r="K65">
        <v>483</v>
      </c>
      <c r="L65" t="s">
        <v>93</v>
      </c>
      <c r="M65" t="s">
        <v>1184</v>
      </c>
      <c r="N65" t="s">
        <v>515</v>
      </c>
      <c r="O65" t="s">
        <v>1185</v>
      </c>
      <c r="P65" t="s">
        <v>93</v>
      </c>
      <c r="Q65" t="s">
        <v>1186</v>
      </c>
      <c r="R65" t="s">
        <v>1187</v>
      </c>
      <c r="S65" t="s">
        <v>1188</v>
      </c>
      <c r="T65" t="s">
        <v>93</v>
      </c>
      <c r="U65">
        <v>1</v>
      </c>
      <c r="V65" t="s">
        <v>93</v>
      </c>
      <c r="W65">
        <v>18</v>
      </c>
      <c r="X65" t="s">
        <v>514</v>
      </c>
      <c r="Y65" t="s">
        <v>1182</v>
      </c>
      <c r="Z65" t="s">
        <v>93</v>
      </c>
      <c r="AA65" t="s">
        <v>93</v>
      </c>
      <c r="AB65" t="s">
        <v>514</v>
      </c>
    </row>
    <row r="66" spans="1:28" x14ac:dyDescent="0.3">
      <c r="A66" t="s">
        <v>607</v>
      </c>
      <c r="B66" t="s">
        <v>608</v>
      </c>
      <c r="C66" t="s">
        <v>609</v>
      </c>
      <c r="D66" t="s">
        <v>610</v>
      </c>
      <c r="E66" t="s">
        <v>611</v>
      </c>
      <c r="F66" t="s">
        <v>612</v>
      </c>
      <c r="G66">
        <v>2023</v>
      </c>
      <c r="I66" t="s">
        <v>93</v>
      </c>
      <c r="J66">
        <v>98</v>
      </c>
      <c r="K66">
        <v>103</v>
      </c>
      <c r="L66" t="s">
        <v>93</v>
      </c>
      <c r="M66" t="s">
        <v>613</v>
      </c>
      <c r="N66" t="s">
        <v>515</v>
      </c>
      <c r="O66" t="s">
        <v>614</v>
      </c>
      <c r="P66" t="s">
        <v>615</v>
      </c>
      <c r="Q66" t="s">
        <v>616</v>
      </c>
      <c r="R66" t="s">
        <v>617</v>
      </c>
      <c r="S66" t="s">
        <v>618</v>
      </c>
      <c r="T66" t="s">
        <v>93</v>
      </c>
      <c r="V66" t="s">
        <v>93</v>
      </c>
      <c r="W66">
        <v>15</v>
      </c>
      <c r="X66" t="s">
        <v>514</v>
      </c>
      <c r="Y66" t="s">
        <v>611</v>
      </c>
      <c r="Z66" t="s">
        <v>93</v>
      </c>
      <c r="AA66" t="s">
        <v>93</v>
      </c>
      <c r="AB66" t="s">
        <v>514</v>
      </c>
    </row>
    <row r="67" spans="1:28" x14ac:dyDescent="0.3">
      <c r="A67" t="s">
        <v>1489</v>
      </c>
      <c r="B67" t="s">
        <v>1490</v>
      </c>
      <c r="C67" t="s">
        <v>1491</v>
      </c>
      <c r="D67" t="s">
        <v>1072</v>
      </c>
      <c r="E67" t="s">
        <v>1073</v>
      </c>
      <c r="F67" t="s">
        <v>1492</v>
      </c>
      <c r="G67">
        <v>2022</v>
      </c>
      <c r="I67" t="s">
        <v>93</v>
      </c>
      <c r="J67">
        <v>2054</v>
      </c>
      <c r="K67">
        <v>2058</v>
      </c>
      <c r="L67" t="s">
        <v>93</v>
      </c>
      <c r="M67" t="s">
        <v>1075</v>
      </c>
      <c r="N67" t="s">
        <v>515</v>
      </c>
      <c r="O67" t="s">
        <v>1493</v>
      </c>
      <c r="P67" t="s">
        <v>93</v>
      </c>
      <c r="Q67" t="s">
        <v>1494</v>
      </c>
      <c r="R67" t="s">
        <v>1495</v>
      </c>
      <c r="S67" t="s">
        <v>1496</v>
      </c>
      <c r="T67" t="s">
        <v>93</v>
      </c>
      <c r="U67">
        <v>4</v>
      </c>
      <c r="V67" t="s">
        <v>93</v>
      </c>
      <c r="W67">
        <v>13</v>
      </c>
      <c r="X67" t="s">
        <v>514</v>
      </c>
      <c r="Y67" t="s">
        <v>1073</v>
      </c>
      <c r="Z67" t="s">
        <v>93</v>
      </c>
      <c r="AA67" t="s">
        <v>93</v>
      </c>
      <c r="AB67" t="s">
        <v>514</v>
      </c>
    </row>
    <row r="68" spans="1:28" x14ac:dyDescent="0.3">
      <c r="A68" t="s">
        <v>2644</v>
      </c>
      <c r="B68" t="s">
        <v>2645</v>
      </c>
      <c r="C68" t="s">
        <v>2646</v>
      </c>
      <c r="D68" t="s">
        <v>2647</v>
      </c>
      <c r="E68" t="s">
        <v>2648</v>
      </c>
      <c r="F68" t="s">
        <v>2649</v>
      </c>
      <c r="G68">
        <v>2023</v>
      </c>
      <c r="H68" t="s">
        <v>93</v>
      </c>
      <c r="J68">
        <v>1340</v>
      </c>
      <c r="K68">
        <v>1347</v>
      </c>
      <c r="L68" t="s">
        <v>93</v>
      </c>
      <c r="M68" t="s">
        <v>2650</v>
      </c>
      <c r="N68" t="s">
        <v>515</v>
      </c>
      <c r="O68" t="s">
        <v>2651</v>
      </c>
      <c r="P68" t="s">
        <v>93</v>
      </c>
      <c r="Q68" t="s">
        <v>2652</v>
      </c>
      <c r="R68" t="s">
        <v>2653</v>
      </c>
      <c r="S68" t="s">
        <v>2654</v>
      </c>
      <c r="T68" t="s">
        <v>93</v>
      </c>
      <c r="U68">
        <v>4</v>
      </c>
      <c r="V68" t="s">
        <v>93</v>
      </c>
      <c r="W68">
        <v>25</v>
      </c>
      <c r="X68" t="s">
        <v>514</v>
      </c>
      <c r="Y68" t="s">
        <v>2648</v>
      </c>
      <c r="Z68" t="s">
        <v>93</v>
      </c>
      <c r="AA68" t="s">
        <v>93</v>
      </c>
      <c r="AB68" t="s">
        <v>514</v>
      </c>
    </row>
    <row r="69" spans="1:28" x14ac:dyDescent="0.3">
      <c r="A69" t="s">
        <v>691</v>
      </c>
      <c r="B69" t="s">
        <v>692</v>
      </c>
      <c r="C69" t="s">
        <v>693</v>
      </c>
      <c r="D69" t="s">
        <v>694</v>
      </c>
      <c r="E69" t="s">
        <v>589</v>
      </c>
      <c r="F69" t="s">
        <v>695</v>
      </c>
      <c r="G69">
        <v>2024</v>
      </c>
      <c r="I69" t="s">
        <v>93</v>
      </c>
      <c r="J69">
        <v>1</v>
      </c>
      <c r="K69">
        <v>6</v>
      </c>
      <c r="L69" t="s">
        <v>93</v>
      </c>
      <c r="M69" t="s">
        <v>696</v>
      </c>
      <c r="N69" t="s">
        <v>515</v>
      </c>
      <c r="O69" t="s">
        <v>697</v>
      </c>
      <c r="P69" t="s">
        <v>93</v>
      </c>
      <c r="Q69" t="s">
        <v>698</v>
      </c>
      <c r="R69" t="s">
        <v>699</v>
      </c>
      <c r="S69" t="s">
        <v>700</v>
      </c>
      <c r="T69" t="s">
        <v>93</v>
      </c>
      <c r="V69" t="s">
        <v>93</v>
      </c>
      <c r="W69">
        <v>15</v>
      </c>
      <c r="X69" t="s">
        <v>514</v>
      </c>
      <c r="Y69" t="s">
        <v>589</v>
      </c>
      <c r="Z69" t="s">
        <v>93</v>
      </c>
      <c r="AA69" t="s">
        <v>93</v>
      </c>
      <c r="AB69" t="s">
        <v>514</v>
      </c>
    </row>
    <row r="70" spans="1:28" x14ac:dyDescent="0.3">
      <c r="A70" t="s">
        <v>712</v>
      </c>
      <c r="B70" t="s">
        <v>713</v>
      </c>
      <c r="C70" t="s">
        <v>714</v>
      </c>
      <c r="D70" t="s">
        <v>715</v>
      </c>
      <c r="E70" t="s">
        <v>716</v>
      </c>
      <c r="F70" t="s">
        <v>717</v>
      </c>
      <c r="G70">
        <v>2023</v>
      </c>
      <c r="I70" t="s">
        <v>93</v>
      </c>
      <c r="J70">
        <v>316</v>
      </c>
      <c r="K70">
        <v>320</v>
      </c>
      <c r="L70" t="s">
        <v>93</v>
      </c>
      <c r="M70" t="s">
        <v>718</v>
      </c>
      <c r="N70" t="s">
        <v>515</v>
      </c>
      <c r="O70" t="s">
        <v>719</v>
      </c>
      <c r="P70" t="s">
        <v>93</v>
      </c>
      <c r="Q70" t="s">
        <v>720</v>
      </c>
      <c r="R70" t="s">
        <v>721</v>
      </c>
      <c r="S70" t="s">
        <v>722</v>
      </c>
      <c r="T70" t="s">
        <v>93</v>
      </c>
      <c r="U70">
        <v>5</v>
      </c>
      <c r="V70" t="s">
        <v>93</v>
      </c>
      <c r="W70">
        <v>14</v>
      </c>
      <c r="X70" t="s">
        <v>514</v>
      </c>
      <c r="Y70" t="s">
        <v>716</v>
      </c>
      <c r="Z70" t="s">
        <v>93</v>
      </c>
      <c r="AA70" t="s">
        <v>93</v>
      </c>
      <c r="AB70" t="s">
        <v>514</v>
      </c>
    </row>
    <row r="71" spans="1:28" x14ac:dyDescent="0.3">
      <c r="A71" t="s">
        <v>1264</v>
      </c>
      <c r="B71" t="s">
        <v>1265</v>
      </c>
      <c r="C71" t="s">
        <v>1266</v>
      </c>
      <c r="D71" t="s">
        <v>1149</v>
      </c>
      <c r="E71" t="s">
        <v>850</v>
      </c>
      <c r="F71" t="s">
        <v>1267</v>
      </c>
      <c r="G71">
        <v>2023</v>
      </c>
      <c r="I71" t="s">
        <v>93</v>
      </c>
      <c r="J71">
        <v>1</v>
      </c>
      <c r="K71">
        <v>6</v>
      </c>
      <c r="L71" t="s">
        <v>93</v>
      </c>
      <c r="M71" t="s">
        <v>1151</v>
      </c>
      <c r="N71" t="s">
        <v>515</v>
      </c>
      <c r="O71" t="s">
        <v>1268</v>
      </c>
      <c r="P71" t="s">
        <v>93</v>
      </c>
      <c r="Q71" t="s">
        <v>1269</v>
      </c>
      <c r="R71" t="s">
        <v>1270</v>
      </c>
      <c r="S71" t="s">
        <v>1271</v>
      </c>
      <c r="T71" t="s">
        <v>93</v>
      </c>
      <c r="V71" t="s">
        <v>93</v>
      </c>
      <c r="W71">
        <v>14</v>
      </c>
      <c r="X71" t="s">
        <v>514</v>
      </c>
      <c r="Y71" t="s">
        <v>850</v>
      </c>
      <c r="Z71" t="s">
        <v>93</v>
      </c>
      <c r="AA71" t="s">
        <v>93</v>
      </c>
      <c r="AB71" t="s">
        <v>514</v>
      </c>
    </row>
    <row r="72" spans="1:28" x14ac:dyDescent="0.3">
      <c r="A72" t="s">
        <v>712</v>
      </c>
      <c r="B72" t="s">
        <v>1343</v>
      </c>
      <c r="C72" t="s">
        <v>1344</v>
      </c>
      <c r="D72" t="s">
        <v>1345</v>
      </c>
      <c r="E72" t="s">
        <v>1346</v>
      </c>
      <c r="F72" t="s">
        <v>1347</v>
      </c>
      <c r="G72">
        <v>2022</v>
      </c>
      <c r="I72" t="s">
        <v>93</v>
      </c>
      <c r="J72">
        <v>1785</v>
      </c>
      <c r="K72">
        <v>1792</v>
      </c>
      <c r="L72" t="s">
        <v>93</v>
      </c>
      <c r="M72" t="s">
        <v>1348</v>
      </c>
      <c r="N72" t="s">
        <v>515</v>
      </c>
      <c r="O72" t="s">
        <v>1349</v>
      </c>
      <c r="P72" t="s">
        <v>93</v>
      </c>
      <c r="Q72" t="s">
        <v>1350</v>
      </c>
      <c r="R72" t="s">
        <v>1351</v>
      </c>
      <c r="S72" t="s">
        <v>1352</v>
      </c>
      <c r="T72" t="s">
        <v>93</v>
      </c>
      <c r="U72">
        <v>2</v>
      </c>
      <c r="V72" t="s">
        <v>93</v>
      </c>
      <c r="W72">
        <v>16</v>
      </c>
      <c r="X72" t="s">
        <v>514</v>
      </c>
      <c r="Y72" t="s">
        <v>1346</v>
      </c>
      <c r="Z72" t="s">
        <v>93</v>
      </c>
      <c r="AA72" t="s">
        <v>93</v>
      </c>
      <c r="AB72" t="s">
        <v>514</v>
      </c>
    </row>
    <row r="73" spans="1:28" x14ac:dyDescent="0.3">
      <c r="A73" t="s">
        <v>691</v>
      </c>
      <c r="B73" t="s">
        <v>1625</v>
      </c>
      <c r="C73" t="s">
        <v>1626</v>
      </c>
      <c r="D73" t="s">
        <v>1072</v>
      </c>
      <c r="E73" t="s">
        <v>1073</v>
      </c>
      <c r="F73" t="s">
        <v>1627</v>
      </c>
      <c r="G73">
        <v>2022</v>
      </c>
      <c r="J73">
        <v>44</v>
      </c>
      <c r="K73">
        <v>48</v>
      </c>
      <c r="L73" t="s">
        <v>93</v>
      </c>
      <c r="M73" t="s">
        <v>1075</v>
      </c>
      <c r="N73" t="s">
        <v>515</v>
      </c>
      <c r="O73" t="s">
        <v>1628</v>
      </c>
      <c r="P73" t="s">
        <v>93</v>
      </c>
      <c r="Q73" t="s">
        <v>1629</v>
      </c>
      <c r="R73" t="s">
        <v>1630</v>
      </c>
      <c r="S73" t="s">
        <v>1631</v>
      </c>
      <c r="T73" t="s">
        <v>93</v>
      </c>
      <c r="V73" t="s">
        <v>93</v>
      </c>
      <c r="W73">
        <v>14</v>
      </c>
      <c r="X73" t="s">
        <v>514</v>
      </c>
      <c r="Y73" t="s">
        <v>1073</v>
      </c>
      <c r="Z73" t="s">
        <v>93</v>
      </c>
      <c r="AA73" t="s">
        <v>93</v>
      </c>
      <c r="AB73" t="s">
        <v>514</v>
      </c>
    </row>
    <row r="74" spans="1:28" x14ac:dyDescent="0.3">
      <c r="A74" t="s">
        <v>1001</v>
      </c>
      <c r="B74" t="s">
        <v>1002</v>
      </c>
      <c r="C74" t="s">
        <v>1003</v>
      </c>
      <c r="D74" t="s">
        <v>1004</v>
      </c>
      <c r="E74" t="s">
        <v>662</v>
      </c>
      <c r="F74" t="s">
        <v>1005</v>
      </c>
      <c r="G74">
        <v>2024</v>
      </c>
      <c r="I74" t="s">
        <v>93</v>
      </c>
      <c r="J74">
        <v>1</v>
      </c>
      <c r="K74">
        <v>6</v>
      </c>
      <c r="L74" t="s">
        <v>1006</v>
      </c>
      <c r="M74" t="s">
        <v>1007</v>
      </c>
      <c r="N74" t="s">
        <v>515</v>
      </c>
      <c r="O74" t="s">
        <v>1008</v>
      </c>
      <c r="P74" t="s">
        <v>93</v>
      </c>
      <c r="Q74" t="s">
        <v>1009</v>
      </c>
      <c r="R74" t="s">
        <v>1010</v>
      </c>
      <c r="S74" t="s">
        <v>1011</v>
      </c>
      <c r="T74" t="s">
        <v>93</v>
      </c>
      <c r="V74" t="s">
        <v>93</v>
      </c>
      <c r="W74">
        <v>21</v>
      </c>
      <c r="X74" t="s">
        <v>514</v>
      </c>
      <c r="Y74" t="s">
        <v>662</v>
      </c>
      <c r="Z74" t="s">
        <v>93</v>
      </c>
      <c r="AA74" t="s">
        <v>93</v>
      </c>
      <c r="AB74" t="s">
        <v>514</v>
      </c>
    </row>
    <row r="75" spans="1:28" x14ac:dyDescent="0.3">
      <c r="A75" t="s">
        <v>834</v>
      </c>
      <c r="B75" t="s">
        <v>835</v>
      </c>
      <c r="C75" t="s">
        <v>836</v>
      </c>
      <c r="D75" t="s">
        <v>837</v>
      </c>
      <c r="E75" t="s">
        <v>838</v>
      </c>
      <c r="F75" t="s">
        <v>839</v>
      </c>
      <c r="G75">
        <v>2023</v>
      </c>
      <c r="I75" t="s">
        <v>93</v>
      </c>
      <c r="J75">
        <v>1203</v>
      </c>
      <c r="K75">
        <v>1210</v>
      </c>
      <c r="L75" t="s">
        <v>840</v>
      </c>
      <c r="M75" t="s">
        <v>841</v>
      </c>
      <c r="N75" t="s">
        <v>515</v>
      </c>
      <c r="O75" t="s">
        <v>842</v>
      </c>
      <c r="P75" t="s">
        <v>93</v>
      </c>
      <c r="Q75" t="s">
        <v>843</v>
      </c>
      <c r="R75" t="s">
        <v>844</v>
      </c>
      <c r="S75" t="s">
        <v>845</v>
      </c>
      <c r="T75" t="s">
        <v>93</v>
      </c>
      <c r="U75">
        <v>1</v>
      </c>
      <c r="V75" t="s">
        <v>93</v>
      </c>
      <c r="W75">
        <v>19</v>
      </c>
      <c r="X75" t="s">
        <v>514</v>
      </c>
      <c r="Y75" t="s">
        <v>838</v>
      </c>
      <c r="Z75" t="s">
        <v>93</v>
      </c>
      <c r="AA75" t="s">
        <v>93</v>
      </c>
      <c r="AB75" t="s">
        <v>514</v>
      </c>
    </row>
    <row r="76" spans="1:28" x14ac:dyDescent="0.3">
      <c r="A76" t="s">
        <v>2492</v>
      </c>
      <c r="B76" t="s">
        <v>2493</v>
      </c>
      <c r="C76" t="s">
        <v>2494</v>
      </c>
      <c r="D76" t="s">
        <v>2495</v>
      </c>
      <c r="E76" t="s">
        <v>2496</v>
      </c>
      <c r="F76" t="s">
        <v>2497</v>
      </c>
      <c r="G76">
        <v>2022</v>
      </c>
      <c r="J76">
        <v>311</v>
      </c>
      <c r="K76">
        <v>317</v>
      </c>
      <c r="L76" t="s">
        <v>93</v>
      </c>
      <c r="M76" t="s">
        <v>2498</v>
      </c>
      <c r="N76" t="s">
        <v>515</v>
      </c>
      <c r="O76" t="s">
        <v>2499</v>
      </c>
      <c r="P76" t="s">
        <v>2500</v>
      </c>
      <c r="Q76" t="s">
        <v>2501</v>
      </c>
      <c r="R76" t="s">
        <v>2502</v>
      </c>
      <c r="S76" t="s">
        <v>2503</v>
      </c>
      <c r="T76" t="s">
        <v>93</v>
      </c>
      <c r="U76">
        <v>13</v>
      </c>
      <c r="V76" t="s">
        <v>93</v>
      </c>
      <c r="W76">
        <v>19</v>
      </c>
      <c r="X76" t="s">
        <v>514</v>
      </c>
      <c r="Y76" t="s">
        <v>2496</v>
      </c>
      <c r="Z76" t="s">
        <v>93</v>
      </c>
      <c r="AA76" t="s">
        <v>93</v>
      </c>
      <c r="AB76" t="s">
        <v>514</v>
      </c>
    </row>
    <row r="77" spans="1:28" x14ac:dyDescent="0.3">
      <c r="A77" t="s">
        <v>1836</v>
      </c>
      <c r="B77" t="s">
        <v>1837</v>
      </c>
      <c r="C77" t="s">
        <v>1838</v>
      </c>
      <c r="D77" t="s">
        <v>1839</v>
      </c>
      <c r="E77" t="s">
        <v>1840</v>
      </c>
      <c r="F77" t="s">
        <v>1841</v>
      </c>
      <c r="G77">
        <v>2024</v>
      </c>
      <c r="J77">
        <v>1</v>
      </c>
      <c r="K77">
        <v>4</v>
      </c>
      <c r="L77" t="s">
        <v>1842</v>
      </c>
      <c r="M77" t="s">
        <v>1843</v>
      </c>
      <c r="N77" t="s">
        <v>515</v>
      </c>
      <c r="O77" t="s">
        <v>1844</v>
      </c>
      <c r="P77" t="s">
        <v>93</v>
      </c>
      <c r="Q77" t="s">
        <v>1845</v>
      </c>
      <c r="R77" t="s">
        <v>1846</v>
      </c>
      <c r="S77" t="s">
        <v>1847</v>
      </c>
      <c r="T77" t="s">
        <v>93</v>
      </c>
      <c r="V77" t="s">
        <v>93</v>
      </c>
      <c r="W77">
        <v>13</v>
      </c>
      <c r="X77" t="s">
        <v>514</v>
      </c>
      <c r="Y77" t="s">
        <v>1840</v>
      </c>
      <c r="Z77" t="s">
        <v>93</v>
      </c>
      <c r="AA77" t="s">
        <v>93</v>
      </c>
      <c r="AB77" t="s">
        <v>514</v>
      </c>
    </row>
    <row r="78" spans="1:28" x14ac:dyDescent="0.3">
      <c r="A78" t="s">
        <v>1364</v>
      </c>
      <c r="B78" t="s">
        <v>1365</v>
      </c>
      <c r="C78" t="s">
        <v>1366</v>
      </c>
      <c r="D78" t="s">
        <v>1367</v>
      </c>
      <c r="E78" t="s">
        <v>1368</v>
      </c>
      <c r="F78" t="s">
        <v>1369</v>
      </c>
      <c r="G78">
        <v>2022</v>
      </c>
      <c r="I78" t="s">
        <v>93</v>
      </c>
      <c r="J78">
        <v>1713</v>
      </c>
      <c r="K78">
        <v>1717</v>
      </c>
      <c r="L78" t="s">
        <v>93</v>
      </c>
      <c r="M78" t="s">
        <v>1370</v>
      </c>
      <c r="N78" t="s">
        <v>515</v>
      </c>
      <c r="O78" t="s">
        <v>1371</v>
      </c>
      <c r="P78" t="s">
        <v>93</v>
      </c>
      <c r="Q78" t="s">
        <v>1372</v>
      </c>
      <c r="R78" t="s">
        <v>1373</v>
      </c>
      <c r="S78" t="s">
        <v>1374</v>
      </c>
      <c r="T78" t="s">
        <v>93</v>
      </c>
      <c r="U78">
        <v>5</v>
      </c>
      <c r="V78" t="s">
        <v>93</v>
      </c>
      <c r="W78">
        <v>22</v>
      </c>
      <c r="X78" t="s">
        <v>514</v>
      </c>
      <c r="Y78" t="s">
        <v>1368</v>
      </c>
      <c r="Z78" t="s">
        <v>93</v>
      </c>
      <c r="AA78" t="s">
        <v>93</v>
      </c>
      <c r="AB78" t="s">
        <v>514</v>
      </c>
    </row>
    <row r="79" spans="1:28" x14ac:dyDescent="0.3">
      <c r="A79" t="s">
        <v>1903</v>
      </c>
      <c r="B79" t="s">
        <v>1904</v>
      </c>
      <c r="C79" t="s">
        <v>1905</v>
      </c>
      <c r="D79" t="s">
        <v>1906</v>
      </c>
      <c r="E79" t="s">
        <v>1907</v>
      </c>
      <c r="F79" t="s">
        <v>1908</v>
      </c>
      <c r="G79">
        <v>2023</v>
      </c>
      <c r="J79">
        <v>1</v>
      </c>
      <c r="K79">
        <v>6</v>
      </c>
      <c r="L79" t="s">
        <v>1030</v>
      </c>
      <c r="M79" t="s">
        <v>1909</v>
      </c>
      <c r="N79" t="s">
        <v>515</v>
      </c>
      <c r="O79" t="s">
        <v>1910</v>
      </c>
      <c r="P79" t="s">
        <v>93</v>
      </c>
      <c r="Q79" t="s">
        <v>1911</v>
      </c>
      <c r="R79" t="s">
        <v>1912</v>
      </c>
      <c r="S79" t="s">
        <v>1913</v>
      </c>
      <c r="T79" t="s">
        <v>93</v>
      </c>
      <c r="U79">
        <v>1</v>
      </c>
      <c r="V79" t="s">
        <v>93</v>
      </c>
      <c r="W79">
        <v>21</v>
      </c>
      <c r="X79" t="s">
        <v>514</v>
      </c>
      <c r="Y79" t="s">
        <v>1907</v>
      </c>
      <c r="Z79" t="s">
        <v>93</v>
      </c>
      <c r="AA79" t="s">
        <v>93</v>
      </c>
      <c r="AB79" t="s">
        <v>514</v>
      </c>
    </row>
    <row r="80" spans="1:28" x14ac:dyDescent="0.3">
      <c r="A80" t="s">
        <v>3228</v>
      </c>
      <c r="B80" t="s">
        <v>3229</v>
      </c>
      <c r="C80" t="s">
        <v>3230</v>
      </c>
      <c r="D80" t="s">
        <v>2547</v>
      </c>
      <c r="E80" t="s">
        <v>2548</v>
      </c>
      <c r="F80" t="s">
        <v>3231</v>
      </c>
      <c r="G80">
        <v>2023</v>
      </c>
      <c r="H80" t="s">
        <v>93</v>
      </c>
      <c r="J80">
        <v>378</v>
      </c>
      <c r="K80">
        <v>383</v>
      </c>
      <c r="L80" t="s">
        <v>2550</v>
      </c>
      <c r="M80" t="s">
        <v>2551</v>
      </c>
      <c r="N80" t="s">
        <v>515</v>
      </c>
      <c r="O80" t="s">
        <v>3232</v>
      </c>
      <c r="P80" t="s">
        <v>93</v>
      </c>
      <c r="Q80" t="s">
        <v>3233</v>
      </c>
      <c r="R80" t="s">
        <v>3234</v>
      </c>
      <c r="S80" t="s">
        <v>3235</v>
      </c>
      <c r="T80" t="s">
        <v>93</v>
      </c>
      <c r="U80">
        <v>1</v>
      </c>
      <c r="V80" t="s">
        <v>93</v>
      </c>
      <c r="W80">
        <v>41</v>
      </c>
      <c r="X80" t="s">
        <v>514</v>
      </c>
      <c r="Y80" t="s">
        <v>2548</v>
      </c>
      <c r="Z80" t="s">
        <v>93</v>
      </c>
      <c r="AA80" t="s">
        <v>93</v>
      </c>
      <c r="AB80" t="s">
        <v>514</v>
      </c>
    </row>
    <row r="81" spans="1:28" x14ac:dyDescent="0.3">
      <c r="A81" t="s">
        <v>2261</v>
      </c>
      <c r="B81" t="s">
        <v>2262</v>
      </c>
      <c r="C81" t="s">
        <v>2263</v>
      </c>
      <c r="D81" t="s">
        <v>2264</v>
      </c>
      <c r="E81" t="s">
        <v>2265</v>
      </c>
      <c r="F81" t="s">
        <v>2266</v>
      </c>
      <c r="G81">
        <v>2023</v>
      </c>
      <c r="J81">
        <v>433</v>
      </c>
      <c r="K81">
        <v>438</v>
      </c>
      <c r="L81" t="s">
        <v>93</v>
      </c>
      <c r="M81" t="s">
        <v>2267</v>
      </c>
      <c r="N81" t="s">
        <v>515</v>
      </c>
      <c r="O81" t="s">
        <v>2268</v>
      </c>
      <c r="P81" t="s">
        <v>93</v>
      </c>
      <c r="Q81" t="s">
        <v>2269</v>
      </c>
      <c r="R81" t="s">
        <v>2270</v>
      </c>
      <c r="S81" t="s">
        <v>2271</v>
      </c>
      <c r="T81" t="s">
        <v>93</v>
      </c>
      <c r="V81" t="s">
        <v>93</v>
      </c>
      <c r="W81">
        <v>24</v>
      </c>
      <c r="X81" t="s">
        <v>514</v>
      </c>
      <c r="Y81" t="s">
        <v>2265</v>
      </c>
      <c r="Z81" t="s">
        <v>93</v>
      </c>
      <c r="AA81" t="s">
        <v>93</v>
      </c>
      <c r="AB81" t="s">
        <v>514</v>
      </c>
    </row>
    <row r="82" spans="1:28" x14ac:dyDescent="0.3">
      <c r="A82" t="s">
        <v>2678</v>
      </c>
      <c r="B82" t="s">
        <v>2679</v>
      </c>
      <c r="C82" t="s">
        <v>2680</v>
      </c>
      <c r="D82" t="s">
        <v>1815</v>
      </c>
      <c r="E82" t="s">
        <v>1816</v>
      </c>
      <c r="F82" t="s">
        <v>2682</v>
      </c>
      <c r="G82">
        <v>2024</v>
      </c>
      <c r="H82" t="s">
        <v>2681</v>
      </c>
      <c r="J82">
        <v>395</v>
      </c>
      <c r="K82">
        <v>400</v>
      </c>
      <c r="L82" t="s">
        <v>1818</v>
      </c>
      <c r="M82" t="s">
        <v>1819</v>
      </c>
      <c r="N82" t="s">
        <v>515</v>
      </c>
      <c r="O82" t="s">
        <v>2683</v>
      </c>
      <c r="P82" t="s">
        <v>93</v>
      </c>
      <c r="Q82" t="s">
        <v>2684</v>
      </c>
      <c r="R82" t="s">
        <v>2685</v>
      </c>
      <c r="S82" t="s">
        <v>2686</v>
      </c>
      <c r="T82" t="s">
        <v>93</v>
      </c>
      <c r="V82" t="s">
        <v>93</v>
      </c>
      <c r="W82">
        <v>15</v>
      </c>
      <c r="X82" t="s">
        <v>514</v>
      </c>
      <c r="Y82" t="s">
        <v>1816</v>
      </c>
      <c r="Z82" t="s">
        <v>93</v>
      </c>
      <c r="AA82" t="s">
        <v>93</v>
      </c>
      <c r="AB82" t="s">
        <v>514</v>
      </c>
    </row>
    <row r="83" spans="1:28" x14ac:dyDescent="0.3">
      <c r="A83" t="s">
        <v>2990</v>
      </c>
      <c r="B83" t="s">
        <v>2991</v>
      </c>
      <c r="C83" t="s">
        <v>2992</v>
      </c>
      <c r="D83" t="s">
        <v>2993</v>
      </c>
      <c r="E83" t="s">
        <v>2994</v>
      </c>
      <c r="F83" t="s">
        <v>2995</v>
      </c>
      <c r="G83">
        <v>2023</v>
      </c>
      <c r="H83" t="s">
        <v>93</v>
      </c>
      <c r="J83">
        <v>1</v>
      </c>
      <c r="K83">
        <v>10</v>
      </c>
      <c r="L83" t="s">
        <v>93</v>
      </c>
      <c r="M83" t="s">
        <v>2996</v>
      </c>
      <c r="N83" t="s">
        <v>515</v>
      </c>
      <c r="O83" t="s">
        <v>2997</v>
      </c>
      <c r="P83" t="s">
        <v>93</v>
      </c>
      <c r="Q83" t="s">
        <v>2998</v>
      </c>
      <c r="R83" t="s">
        <v>2999</v>
      </c>
      <c r="S83" t="s">
        <v>3000</v>
      </c>
      <c r="T83" t="s">
        <v>93</v>
      </c>
      <c r="U83">
        <v>1</v>
      </c>
      <c r="V83" t="s">
        <v>93</v>
      </c>
      <c r="W83">
        <v>88</v>
      </c>
      <c r="X83" t="s">
        <v>514</v>
      </c>
      <c r="Y83" t="s">
        <v>2994</v>
      </c>
      <c r="Z83" t="s">
        <v>93</v>
      </c>
      <c r="AA83" t="s">
        <v>93</v>
      </c>
      <c r="AB83" t="s">
        <v>514</v>
      </c>
    </row>
    <row r="84" spans="1:28" x14ac:dyDescent="0.3">
      <c r="A84" t="s">
        <v>812</v>
      </c>
      <c r="B84" t="s">
        <v>813</v>
      </c>
      <c r="C84" t="s">
        <v>814</v>
      </c>
      <c r="D84" t="s">
        <v>815</v>
      </c>
      <c r="E84" t="s">
        <v>816</v>
      </c>
      <c r="F84" t="s">
        <v>817</v>
      </c>
      <c r="G84">
        <v>2024</v>
      </c>
      <c r="I84" t="s">
        <v>93</v>
      </c>
      <c r="J84">
        <v>1</v>
      </c>
      <c r="K84">
        <v>6</v>
      </c>
      <c r="L84" t="s">
        <v>93</v>
      </c>
      <c r="M84" t="s">
        <v>818</v>
      </c>
      <c r="N84" t="s">
        <v>515</v>
      </c>
      <c r="O84" t="s">
        <v>819</v>
      </c>
      <c r="P84" t="s">
        <v>93</v>
      </c>
      <c r="Q84" t="s">
        <v>820</v>
      </c>
      <c r="R84" t="s">
        <v>821</v>
      </c>
      <c r="S84" t="s">
        <v>822</v>
      </c>
      <c r="T84" t="s">
        <v>93</v>
      </c>
      <c r="U84">
        <v>1</v>
      </c>
      <c r="V84" t="s">
        <v>93</v>
      </c>
      <c r="W84">
        <v>14</v>
      </c>
      <c r="X84" t="s">
        <v>514</v>
      </c>
      <c r="Y84" t="s">
        <v>816</v>
      </c>
      <c r="Z84" t="s">
        <v>93</v>
      </c>
      <c r="AA84" t="s">
        <v>93</v>
      </c>
      <c r="AB84" t="s">
        <v>514</v>
      </c>
    </row>
    <row r="85" spans="1:28" x14ac:dyDescent="0.3">
      <c r="A85" t="s">
        <v>2695</v>
      </c>
      <c r="B85" t="s">
        <v>2696</v>
      </c>
      <c r="C85" t="s">
        <v>2697</v>
      </c>
      <c r="D85" t="s">
        <v>1345</v>
      </c>
      <c r="E85" t="s">
        <v>1346</v>
      </c>
      <c r="F85" t="s">
        <v>2698</v>
      </c>
      <c r="G85">
        <v>2022</v>
      </c>
      <c r="H85" t="s">
        <v>93</v>
      </c>
      <c r="J85">
        <v>783</v>
      </c>
      <c r="K85">
        <v>787</v>
      </c>
      <c r="L85" t="s">
        <v>93</v>
      </c>
      <c r="M85" t="s">
        <v>1348</v>
      </c>
      <c r="N85" t="s">
        <v>515</v>
      </c>
      <c r="O85" t="s">
        <v>2699</v>
      </c>
      <c r="P85" t="s">
        <v>93</v>
      </c>
      <c r="Q85" t="s">
        <v>2700</v>
      </c>
      <c r="R85" t="s">
        <v>2701</v>
      </c>
      <c r="S85" t="s">
        <v>2702</v>
      </c>
      <c r="T85" t="s">
        <v>93</v>
      </c>
      <c r="V85" t="s">
        <v>93</v>
      </c>
      <c r="W85">
        <v>10</v>
      </c>
      <c r="X85" t="s">
        <v>514</v>
      </c>
      <c r="Y85" t="s">
        <v>1346</v>
      </c>
      <c r="Z85" t="s">
        <v>93</v>
      </c>
      <c r="AA85" t="s">
        <v>93</v>
      </c>
      <c r="AB85" t="s">
        <v>514</v>
      </c>
    </row>
    <row r="86" spans="1:28" x14ac:dyDescent="0.3">
      <c r="A86" t="s">
        <v>801</v>
      </c>
      <c r="B86" t="s">
        <v>802</v>
      </c>
      <c r="C86" t="s">
        <v>803</v>
      </c>
      <c r="D86" t="s">
        <v>804</v>
      </c>
      <c r="E86" t="s">
        <v>805</v>
      </c>
      <c r="F86" t="s">
        <v>806</v>
      </c>
      <c r="G86">
        <v>2022</v>
      </c>
      <c r="I86" t="s">
        <v>93</v>
      </c>
      <c r="J86">
        <v>1</v>
      </c>
      <c r="K86">
        <v>7</v>
      </c>
      <c r="L86" t="s">
        <v>93</v>
      </c>
      <c r="M86" t="s">
        <v>807</v>
      </c>
      <c r="N86" t="s">
        <v>515</v>
      </c>
      <c r="O86" t="s">
        <v>808</v>
      </c>
      <c r="P86" t="s">
        <v>93</v>
      </c>
      <c r="Q86" t="s">
        <v>809</v>
      </c>
      <c r="R86" t="s">
        <v>810</v>
      </c>
      <c r="S86" t="s">
        <v>811</v>
      </c>
      <c r="T86" t="s">
        <v>93</v>
      </c>
      <c r="U86">
        <v>7</v>
      </c>
      <c r="V86" t="s">
        <v>93</v>
      </c>
      <c r="W86">
        <v>39</v>
      </c>
      <c r="X86" t="s">
        <v>514</v>
      </c>
      <c r="Y86" t="s">
        <v>805</v>
      </c>
      <c r="Z86" t="s">
        <v>93</v>
      </c>
      <c r="AA86" t="s">
        <v>93</v>
      </c>
      <c r="AB86" t="s">
        <v>514</v>
      </c>
    </row>
    <row r="87" spans="1:28" x14ac:dyDescent="0.3">
      <c r="A87" t="s">
        <v>2091</v>
      </c>
      <c r="B87" t="s">
        <v>2092</v>
      </c>
      <c r="C87" t="s">
        <v>2093</v>
      </c>
      <c r="D87" t="s">
        <v>1883</v>
      </c>
      <c r="E87" t="s">
        <v>1884</v>
      </c>
      <c r="F87" t="s">
        <v>2094</v>
      </c>
      <c r="G87">
        <v>2025</v>
      </c>
      <c r="J87">
        <v>1</v>
      </c>
      <c r="K87">
        <v>7</v>
      </c>
      <c r="L87" t="s">
        <v>93</v>
      </c>
      <c r="M87" t="s">
        <v>1886</v>
      </c>
      <c r="N87" t="s">
        <v>515</v>
      </c>
      <c r="O87" t="s">
        <v>2095</v>
      </c>
      <c r="P87" t="s">
        <v>93</v>
      </c>
      <c r="Q87" t="s">
        <v>2096</v>
      </c>
      <c r="R87" t="s">
        <v>2097</v>
      </c>
      <c r="S87" t="s">
        <v>2098</v>
      </c>
      <c r="T87" t="s">
        <v>93</v>
      </c>
      <c r="V87" t="s">
        <v>93</v>
      </c>
      <c r="W87">
        <v>34</v>
      </c>
      <c r="X87" t="s">
        <v>514</v>
      </c>
      <c r="Y87" t="s">
        <v>1884</v>
      </c>
      <c r="Z87" t="s">
        <v>93</v>
      </c>
      <c r="AA87" t="s">
        <v>93</v>
      </c>
      <c r="AB87" t="s">
        <v>514</v>
      </c>
    </row>
    <row r="88" spans="1:28" x14ac:dyDescent="0.3">
      <c r="A88" t="s">
        <v>1156</v>
      </c>
      <c r="B88" t="s">
        <v>1157</v>
      </c>
      <c r="C88" t="s">
        <v>1158</v>
      </c>
      <c r="D88" t="s">
        <v>1159</v>
      </c>
      <c r="E88" t="s">
        <v>1160</v>
      </c>
      <c r="F88" t="s">
        <v>1161</v>
      </c>
      <c r="G88">
        <v>2024</v>
      </c>
      <c r="I88" t="s">
        <v>93</v>
      </c>
      <c r="J88">
        <v>900</v>
      </c>
      <c r="K88">
        <v>906</v>
      </c>
      <c r="L88" t="s">
        <v>93</v>
      </c>
      <c r="M88" t="s">
        <v>1162</v>
      </c>
      <c r="N88" t="s">
        <v>515</v>
      </c>
      <c r="O88" t="s">
        <v>1163</v>
      </c>
      <c r="P88" t="s">
        <v>93</v>
      </c>
      <c r="Q88" t="s">
        <v>1164</v>
      </c>
      <c r="R88" t="s">
        <v>1165</v>
      </c>
      <c r="S88" t="s">
        <v>1166</v>
      </c>
      <c r="T88" t="s">
        <v>93</v>
      </c>
      <c r="V88" t="s">
        <v>93</v>
      </c>
      <c r="W88">
        <v>16</v>
      </c>
      <c r="X88" t="s">
        <v>514</v>
      </c>
      <c r="Y88" t="s">
        <v>1160</v>
      </c>
      <c r="Z88" t="s">
        <v>93</v>
      </c>
      <c r="AA88" t="s">
        <v>93</v>
      </c>
      <c r="AB88" t="s">
        <v>514</v>
      </c>
    </row>
    <row r="89" spans="1:28" x14ac:dyDescent="0.3">
      <c r="A89" t="s">
        <v>2426</v>
      </c>
      <c r="B89" t="s">
        <v>2427</v>
      </c>
      <c r="C89" t="s">
        <v>2428</v>
      </c>
      <c r="D89" t="s">
        <v>1305</v>
      </c>
      <c r="E89" t="s">
        <v>1306</v>
      </c>
      <c r="F89" t="s">
        <v>2429</v>
      </c>
      <c r="G89">
        <v>2023</v>
      </c>
      <c r="J89">
        <v>1465</v>
      </c>
      <c r="K89">
        <v>1469</v>
      </c>
      <c r="L89" t="s">
        <v>93</v>
      </c>
      <c r="M89" t="s">
        <v>1308</v>
      </c>
      <c r="N89" t="s">
        <v>515</v>
      </c>
      <c r="O89" t="s">
        <v>2430</v>
      </c>
      <c r="P89" t="s">
        <v>93</v>
      </c>
      <c r="Q89" t="s">
        <v>2431</v>
      </c>
      <c r="R89" t="s">
        <v>2432</v>
      </c>
      <c r="S89" t="s">
        <v>2433</v>
      </c>
      <c r="T89" t="s">
        <v>93</v>
      </c>
      <c r="V89" t="s">
        <v>93</v>
      </c>
      <c r="W89">
        <v>15</v>
      </c>
      <c r="X89" t="s">
        <v>514</v>
      </c>
      <c r="Y89" t="s">
        <v>1306</v>
      </c>
      <c r="Z89" t="s">
        <v>93</v>
      </c>
      <c r="AA89" t="s">
        <v>93</v>
      </c>
      <c r="AB89" t="s">
        <v>514</v>
      </c>
    </row>
    <row r="90" spans="1:28" x14ac:dyDescent="0.3">
      <c r="A90" t="s">
        <v>585</v>
      </c>
      <c r="B90" t="s">
        <v>586</v>
      </c>
      <c r="C90" t="s">
        <v>587</v>
      </c>
      <c r="D90" t="s">
        <v>588</v>
      </c>
      <c r="E90" t="s">
        <v>589</v>
      </c>
      <c r="F90" t="s">
        <v>590</v>
      </c>
      <c r="G90">
        <v>2023</v>
      </c>
      <c r="I90" t="s">
        <v>93</v>
      </c>
      <c r="J90">
        <v>283</v>
      </c>
      <c r="K90">
        <v>287</v>
      </c>
      <c r="L90" t="s">
        <v>93</v>
      </c>
      <c r="M90" t="s">
        <v>591</v>
      </c>
      <c r="N90" t="s">
        <v>515</v>
      </c>
      <c r="O90" t="s">
        <v>592</v>
      </c>
      <c r="P90" t="s">
        <v>93</v>
      </c>
      <c r="Q90" t="s">
        <v>593</v>
      </c>
      <c r="R90" t="s">
        <v>594</v>
      </c>
      <c r="S90" t="s">
        <v>595</v>
      </c>
      <c r="T90" t="s">
        <v>93</v>
      </c>
      <c r="V90" t="s">
        <v>93</v>
      </c>
      <c r="W90">
        <v>19</v>
      </c>
      <c r="X90" t="s">
        <v>514</v>
      </c>
      <c r="Y90" t="s">
        <v>589</v>
      </c>
      <c r="Z90" t="s">
        <v>93</v>
      </c>
      <c r="AA90" t="s">
        <v>93</v>
      </c>
      <c r="AB90" t="s">
        <v>514</v>
      </c>
    </row>
    <row r="91" spans="1:28" x14ac:dyDescent="0.3">
      <c r="A91" t="s">
        <v>2590</v>
      </c>
      <c r="B91" t="s">
        <v>2591</v>
      </c>
      <c r="C91" t="s">
        <v>2592</v>
      </c>
      <c r="D91" t="s">
        <v>2593</v>
      </c>
      <c r="E91" t="s">
        <v>2594</v>
      </c>
      <c r="F91" t="s">
        <v>2595</v>
      </c>
      <c r="G91">
        <v>2024</v>
      </c>
      <c r="J91">
        <v>1</v>
      </c>
      <c r="K91">
        <v>8</v>
      </c>
      <c r="L91" t="s">
        <v>93</v>
      </c>
      <c r="M91" t="s">
        <v>2596</v>
      </c>
      <c r="N91" t="s">
        <v>515</v>
      </c>
      <c r="O91" t="s">
        <v>2597</v>
      </c>
      <c r="P91" t="s">
        <v>93</v>
      </c>
      <c r="Q91" t="s">
        <v>2598</v>
      </c>
      <c r="R91" t="s">
        <v>2599</v>
      </c>
      <c r="S91" t="s">
        <v>2600</v>
      </c>
      <c r="T91" t="s">
        <v>93</v>
      </c>
      <c r="V91" t="s">
        <v>93</v>
      </c>
      <c r="W91">
        <v>15</v>
      </c>
      <c r="X91" t="s">
        <v>514</v>
      </c>
      <c r="Y91" t="s">
        <v>2594</v>
      </c>
      <c r="Z91" t="s">
        <v>93</v>
      </c>
      <c r="AA91" t="s">
        <v>93</v>
      </c>
      <c r="AB91" t="s">
        <v>514</v>
      </c>
    </row>
    <row r="92" spans="1:28" x14ac:dyDescent="0.3">
      <c r="A92" t="s">
        <v>1983</v>
      </c>
      <c r="B92" t="s">
        <v>1984</v>
      </c>
      <c r="C92" t="s">
        <v>1985</v>
      </c>
      <c r="D92" t="s">
        <v>1986</v>
      </c>
      <c r="E92" t="s">
        <v>1987</v>
      </c>
      <c r="F92" t="s">
        <v>1988</v>
      </c>
      <c r="G92">
        <v>2024</v>
      </c>
      <c r="J92">
        <v>1</v>
      </c>
      <c r="K92">
        <v>6</v>
      </c>
      <c r="L92" t="s">
        <v>93</v>
      </c>
      <c r="M92" t="s">
        <v>1989</v>
      </c>
      <c r="N92" t="s">
        <v>515</v>
      </c>
      <c r="O92" t="s">
        <v>1990</v>
      </c>
      <c r="P92" t="s">
        <v>93</v>
      </c>
      <c r="Q92" t="s">
        <v>1991</v>
      </c>
      <c r="R92" t="s">
        <v>1992</v>
      </c>
      <c r="S92" t="s">
        <v>1993</v>
      </c>
      <c r="T92" t="s">
        <v>93</v>
      </c>
      <c r="V92" t="s">
        <v>93</v>
      </c>
      <c r="W92">
        <v>29</v>
      </c>
      <c r="X92" t="s">
        <v>514</v>
      </c>
      <c r="Y92" t="s">
        <v>1987</v>
      </c>
      <c r="Z92" t="s">
        <v>93</v>
      </c>
      <c r="AA92" t="s">
        <v>93</v>
      </c>
      <c r="AB92" t="s">
        <v>514</v>
      </c>
    </row>
    <row r="93" spans="1:28" x14ac:dyDescent="0.3">
      <c r="A93" t="s">
        <v>2556</v>
      </c>
      <c r="B93" t="s">
        <v>2557</v>
      </c>
      <c r="C93" t="s">
        <v>2558</v>
      </c>
      <c r="D93" t="s">
        <v>1072</v>
      </c>
      <c r="E93" t="s">
        <v>1073</v>
      </c>
      <c r="F93" t="s">
        <v>2559</v>
      </c>
      <c r="G93">
        <v>2022</v>
      </c>
      <c r="J93">
        <v>2049</v>
      </c>
      <c r="K93">
        <v>2053</v>
      </c>
      <c r="L93" t="s">
        <v>93</v>
      </c>
      <c r="M93" t="s">
        <v>1075</v>
      </c>
      <c r="N93" t="s">
        <v>515</v>
      </c>
      <c r="O93" t="s">
        <v>2560</v>
      </c>
      <c r="P93" t="s">
        <v>93</v>
      </c>
      <c r="Q93" t="s">
        <v>2561</v>
      </c>
      <c r="R93" t="s">
        <v>2562</v>
      </c>
      <c r="S93" t="s">
        <v>2563</v>
      </c>
      <c r="T93" t="s">
        <v>93</v>
      </c>
      <c r="U93">
        <v>1</v>
      </c>
      <c r="V93" t="s">
        <v>93</v>
      </c>
      <c r="W93">
        <v>12</v>
      </c>
      <c r="X93" t="s">
        <v>514</v>
      </c>
      <c r="Y93" t="s">
        <v>1073</v>
      </c>
      <c r="Z93" t="s">
        <v>93</v>
      </c>
      <c r="AA93" t="s">
        <v>93</v>
      </c>
      <c r="AB93" t="s">
        <v>514</v>
      </c>
    </row>
    <row r="94" spans="1:28" x14ac:dyDescent="0.3">
      <c r="A94" t="s">
        <v>2129</v>
      </c>
      <c r="B94" t="s">
        <v>2130</v>
      </c>
      <c r="C94" t="s">
        <v>2131</v>
      </c>
      <c r="D94" t="s">
        <v>2132</v>
      </c>
      <c r="E94" t="s">
        <v>2133</v>
      </c>
      <c r="F94" t="s">
        <v>2134</v>
      </c>
      <c r="G94">
        <v>2022</v>
      </c>
      <c r="J94">
        <v>162</v>
      </c>
      <c r="K94">
        <v>166</v>
      </c>
      <c r="L94" t="s">
        <v>2135</v>
      </c>
      <c r="M94" t="s">
        <v>2136</v>
      </c>
      <c r="N94" t="s">
        <v>515</v>
      </c>
      <c r="O94" t="s">
        <v>2137</v>
      </c>
      <c r="P94" t="s">
        <v>2138</v>
      </c>
      <c r="Q94" t="s">
        <v>2139</v>
      </c>
      <c r="R94" t="s">
        <v>2140</v>
      </c>
      <c r="S94" t="s">
        <v>2141</v>
      </c>
      <c r="T94" t="s">
        <v>93</v>
      </c>
      <c r="U94">
        <v>8</v>
      </c>
      <c r="V94" t="s">
        <v>93</v>
      </c>
      <c r="W94">
        <v>23</v>
      </c>
      <c r="X94" t="s">
        <v>514</v>
      </c>
      <c r="Y94" t="s">
        <v>2133</v>
      </c>
      <c r="Z94" t="s">
        <v>93</v>
      </c>
      <c r="AA94" t="s">
        <v>93</v>
      </c>
      <c r="AB94" t="s">
        <v>514</v>
      </c>
    </row>
    <row r="95" spans="1:28" x14ac:dyDescent="0.3">
      <c r="A95" t="s">
        <v>1135</v>
      </c>
      <c r="B95" t="s">
        <v>1136</v>
      </c>
      <c r="C95" t="s">
        <v>1137</v>
      </c>
      <c r="D95" t="s">
        <v>1138</v>
      </c>
      <c r="E95" t="s">
        <v>1139</v>
      </c>
      <c r="F95" t="s">
        <v>1140</v>
      </c>
      <c r="G95">
        <v>2023</v>
      </c>
      <c r="I95" t="s">
        <v>93</v>
      </c>
      <c r="J95">
        <v>1</v>
      </c>
      <c r="K95">
        <v>5</v>
      </c>
      <c r="L95" t="s">
        <v>93</v>
      </c>
      <c r="M95" t="s">
        <v>1141</v>
      </c>
      <c r="N95" t="s">
        <v>515</v>
      </c>
      <c r="O95" t="s">
        <v>1142</v>
      </c>
      <c r="P95" t="s">
        <v>93</v>
      </c>
      <c r="Q95" t="s">
        <v>1143</v>
      </c>
      <c r="R95" t="s">
        <v>1144</v>
      </c>
      <c r="S95" t="s">
        <v>1145</v>
      </c>
      <c r="T95" t="s">
        <v>93</v>
      </c>
      <c r="V95" t="s">
        <v>93</v>
      </c>
      <c r="W95">
        <v>16</v>
      </c>
      <c r="X95" t="s">
        <v>514</v>
      </c>
      <c r="Y95" t="s">
        <v>1139</v>
      </c>
      <c r="Z95" t="s">
        <v>93</v>
      </c>
      <c r="AA95" t="s">
        <v>93</v>
      </c>
      <c r="AB95" t="s">
        <v>514</v>
      </c>
    </row>
    <row r="96" spans="1:28" x14ac:dyDescent="0.3">
      <c r="A96" t="s">
        <v>2480</v>
      </c>
      <c r="B96" t="s">
        <v>2481</v>
      </c>
      <c r="C96" t="s">
        <v>2482</v>
      </c>
      <c r="D96" t="s">
        <v>2483</v>
      </c>
      <c r="E96" t="s">
        <v>2484</v>
      </c>
      <c r="F96" t="s">
        <v>2485</v>
      </c>
      <c r="G96">
        <v>2024</v>
      </c>
      <c r="J96">
        <v>1</v>
      </c>
      <c r="K96">
        <v>6</v>
      </c>
      <c r="L96" t="s">
        <v>2486</v>
      </c>
      <c r="M96" t="s">
        <v>2487</v>
      </c>
      <c r="N96" t="s">
        <v>515</v>
      </c>
      <c r="O96" t="s">
        <v>2488</v>
      </c>
      <c r="P96" t="s">
        <v>93</v>
      </c>
      <c r="Q96" t="s">
        <v>2489</v>
      </c>
      <c r="R96" t="s">
        <v>2490</v>
      </c>
      <c r="S96" t="s">
        <v>2491</v>
      </c>
      <c r="T96" t="s">
        <v>93</v>
      </c>
      <c r="V96" t="s">
        <v>93</v>
      </c>
      <c r="W96">
        <v>23</v>
      </c>
      <c r="X96" t="s">
        <v>514</v>
      </c>
      <c r="Y96" t="s">
        <v>2484</v>
      </c>
      <c r="Z96" t="s">
        <v>93</v>
      </c>
      <c r="AA96" t="s">
        <v>93</v>
      </c>
      <c r="AB96" t="s">
        <v>514</v>
      </c>
    </row>
    <row r="97" spans="1:28" x14ac:dyDescent="0.3">
      <c r="A97" t="s">
        <v>2161</v>
      </c>
      <c r="B97" t="s">
        <v>2162</v>
      </c>
      <c r="C97" t="s">
        <v>2163</v>
      </c>
      <c r="D97" t="s">
        <v>2164</v>
      </c>
      <c r="E97" t="s">
        <v>2165</v>
      </c>
      <c r="F97" t="s">
        <v>2166</v>
      </c>
      <c r="G97">
        <v>2022</v>
      </c>
      <c r="J97">
        <v>855</v>
      </c>
      <c r="K97">
        <v>861</v>
      </c>
      <c r="L97" t="s">
        <v>93</v>
      </c>
      <c r="M97" t="s">
        <v>2167</v>
      </c>
      <c r="N97" t="s">
        <v>515</v>
      </c>
      <c r="O97" t="s">
        <v>2168</v>
      </c>
      <c r="P97" t="s">
        <v>93</v>
      </c>
      <c r="Q97" t="s">
        <v>2169</v>
      </c>
      <c r="R97" t="s">
        <v>2170</v>
      </c>
      <c r="S97" t="s">
        <v>2171</v>
      </c>
      <c r="T97" t="s">
        <v>93</v>
      </c>
      <c r="U97">
        <v>5</v>
      </c>
      <c r="V97" t="s">
        <v>93</v>
      </c>
      <c r="W97">
        <v>26</v>
      </c>
      <c r="X97" t="s">
        <v>514</v>
      </c>
      <c r="Y97" t="s">
        <v>2165</v>
      </c>
      <c r="Z97" t="s">
        <v>93</v>
      </c>
      <c r="AA97" t="s">
        <v>93</v>
      </c>
      <c r="AB97" t="s">
        <v>514</v>
      </c>
    </row>
    <row r="98" spans="1:28" x14ac:dyDescent="0.3">
      <c r="A98" t="s">
        <v>1582</v>
      </c>
      <c r="B98" t="s">
        <v>1583</v>
      </c>
      <c r="C98" t="s">
        <v>1584</v>
      </c>
      <c r="D98" t="s">
        <v>1585</v>
      </c>
      <c r="E98" t="s">
        <v>1586</v>
      </c>
      <c r="F98" t="s">
        <v>1587</v>
      </c>
      <c r="G98">
        <v>2023</v>
      </c>
      <c r="J98">
        <v>1</v>
      </c>
      <c r="K98">
        <v>8</v>
      </c>
      <c r="L98" t="s">
        <v>93</v>
      </c>
      <c r="M98" t="s">
        <v>1588</v>
      </c>
      <c r="N98" t="s">
        <v>515</v>
      </c>
      <c r="O98" t="s">
        <v>1589</v>
      </c>
      <c r="P98" t="s">
        <v>93</v>
      </c>
      <c r="Q98" t="s">
        <v>1590</v>
      </c>
      <c r="R98" t="s">
        <v>1591</v>
      </c>
      <c r="S98" t="s">
        <v>1592</v>
      </c>
      <c r="T98" t="s">
        <v>93</v>
      </c>
      <c r="V98" t="s">
        <v>93</v>
      </c>
      <c r="W98">
        <v>20</v>
      </c>
      <c r="X98" t="s">
        <v>514</v>
      </c>
      <c r="Y98" t="s">
        <v>1586</v>
      </c>
      <c r="Z98" t="s">
        <v>93</v>
      </c>
      <c r="AA98" t="s">
        <v>93</v>
      </c>
      <c r="AB98" t="s">
        <v>514</v>
      </c>
    </row>
    <row r="99" spans="1:28" x14ac:dyDescent="0.3">
      <c r="A99" t="s">
        <v>2829</v>
      </c>
      <c r="B99" t="s">
        <v>2830</v>
      </c>
      <c r="C99" t="s">
        <v>2831</v>
      </c>
      <c r="D99" t="s">
        <v>473</v>
      </c>
      <c r="E99" t="s">
        <v>2832</v>
      </c>
      <c r="F99" t="s">
        <v>2834</v>
      </c>
      <c r="G99">
        <v>2023</v>
      </c>
      <c r="H99" t="s">
        <v>2833</v>
      </c>
      <c r="J99">
        <v>76537</v>
      </c>
      <c r="K99">
        <v>76550</v>
      </c>
      <c r="L99" t="s">
        <v>474</v>
      </c>
      <c r="M99" t="s">
        <v>93</v>
      </c>
      <c r="N99" t="s">
        <v>1405</v>
      </c>
      <c r="O99" t="s">
        <v>2835</v>
      </c>
      <c r="P99" t="s">
        <v>93</v>
      </c>
      <c r="Q99" t="s">
        <v>2836</v>
      </c>
      <c r="R99" t="s">
        <v>2837</v>
      </c>
      <c r="S99" t="s">
        <v>2838</v>
      </c>
      <c r="T99" t="s">
        <v>93</v>
      </c>
      <c r="U99">
        <v>8</v>
      </c>
      <c r="V99" t="s">
        <v>93</v>
      </c>
      <c r="W99">
        <v>35</v>
      </c>
      <c r="X99" t="s">
        <v>1834</v>
      </c>
      <c r="Y99" t="s">
        <v>2839</v>
      </c>
      <c r="Z99" t="s">
        <v>93</v>
      </c>
      <c r="AA99" t="s">
        <v>93</v>
      </c>
      <c r="AB99" t="s">
        <v>514</v>
      </c>
    </row>
    <row r="100" spans="1:28" x14ac:dyDescent="0.3">
      <c r="A100" t="s">
        <v>2755</v>
      </c>
      <c r="B100" t="s">
        <v>2756</v>
      </c>
      <c r="C100" t="s">
        <v>2757</v>
      </c>
      <c r="D100" t="s">
        <v>2758</v>
      </c>
      <c r="E100" t="s">
        <v>2496</v>
      </c>
      <c r="F100" t="s">
        <v>2760</v>
      </c>
      <c r="G100">
        <v>2022</v>
      </c>
      <c r="H100" t="s">
        <v>2759</v>
      </c>
      <c r="I100">
        <v>3</v>
      </c>
      <c r="J100">
        <v>3603</v>
      </c>
      <c r="K100">
        <v>3618</v>
      </c>
      <c r="L100" t="s">
        <v>2761</v>
      </c>
      <c r="M100" t="s">
        <v>93</v>
      </c>
      <c r="N100" t="s">
        <v>1405</v>
      </c>
      <c r="O100" t="s">
        <v>2762</v>
      </c>
      <c r="P100" t="s">
        <v>2763</v>
      </c>
      <c r="Q100" t="s">
        <v>2764</v>
      </c>
      <c r="R100" t="s">
        <v>2765</v>
      </c>
      <c r="S100" t="s">
        <v>2766</v>
      </c>
      <c r="T100" t="s">
        <v>93</v>
      </c>
      <c r="U100">
        <v>3</v>
      </c>
      <c r="V100" t="s">
        <v>93</v>
      </c>
      <c r="W100">
        <v>92</v>
      </c>
      <c r="X100" t="s">
        <v>514</v>
      </c>
      <c r="Y100" t="s">
        <v>2767</v>
      </c>
      <c r="Z100" t="s">
        <v>93</v>
      </c>
      <c r="AA100" t="s">
        <v>93</v>
      </c>
      <c r="AB100" t="s">
        <v>514</v>
      </c>
    </row>
    <row r="101" spans="1:28" x14ac:dyDescent="0.3">
      <c r="A101" t="s">
        <v>3293</v>
      </c>
      <c r="B101" t="s">
        <v>3294</v>
      </c>
      <c r="C101" t="s">
        <v>3295</v>
      </c>
      <c r="D101" t="s">
        <v>3296</v>
      </c>
      <c r="E101" t="s">
        <v>3297</v>
      </c>
      <c r="F101" t="s">
        <v>3298</v>
      </c>
      <c r="G101">
        <v>2024</v>
      </c>
      <c r="H101" t="s">
        <v>93</v>
      </c>
      <c r="J101">
        <v>469</v>
      </c>
      <c r="K101">
        <v>476</v>
      </c>
      <c r="L101" t="s">
        <v>3299</v>
      </c>
      <c r="M101" t="s">
        <v>3300</v>
      </c>
      <c r="N101" t="s">
        <v>515</v>
      </c>
      <c r="O101" t="s">
        <v>3301</v>
      </c>
      <c r="P101" t="s">
        <v>93</v>
      </c>
      <c r="Q101" t="s">
        <v>3302</v>
      </c>
      <c r="R101" t="s">
        <v>3303</v>
      </c>
      <c r="S101" t="s">
        <v>3304</v>
      </c>
      <c r="T101" t="s">
        <v>93</v>
      </c>
      <c r="V101" t="s">
        <v>93</v>
      </c>
      <c r="W101">
        <v>15</v>
      </c>
      <c r="X101" t="s">
        <v>514</v>
      </c>
      <c r="Y101" t="s">
        <v>3297</v>
      </c>
      <c r="Z101" t="s">
        <v>93</v>
      </c>
      <c r="AA101" t="s">
        <v>93</v>
      </c>
      <c r="AB101" t="s">
        <v>514</v>
      </c>
    </row>
    <row r="102" spans="1:28" x14ac:dyDescent="0.3">
      <c r="A102" t="s">
        <v>1212</v>
      </c>
      <c r="B102" t="s">
        <v>1213</v>
      </c>
      <c r="C102" t="s">
        <v>1214</v>
      </c>
      <c r="D102" t="s">
        <v>1215</v>
      </c>
      <c r="E102" t="s">
        <v>1216</v>
      </c>
      <c r="F102" t="s">
        <v>1217</v>
      </c>
      <c r="G102">
        <v>2023</v>
      </c>
      <c r="I102" t="s">
        <v>93</v>
      </c>
      <c r="J102">
        <v>1312</v>
      </c>
      <c r="K102">
        <v>1316</v>
      </c>
      <c r="L102" t="s">
        <v>93</v>
      </c>
      <c r="M102" t="s">
        <v>1218</v>
      </c>
      <c r="N102" t="s">
        <v>515</v>
      </c>
      <c r="O102" t="s">
        <v>1219</v>
      </c>
      <c r="P102" t="s">
        <v>93</v>
      </c>
      <c r="Q102" t="s">
        <v>1220</v>
      </c>
      <c r="R102" t="s">
        <v>1221</v>
      </c>
      <c r="S102" t="s">
        <v>1222</v>
      </c>
      <c r="T102" t="s">
        <v>93</v>
      </c>
      <c r="U102">
        <v>1</v>
      </c>
      <c r="V102" t="s">
        <v>93</v>
      </c>
      <c r="W102">
        <v>15</v>
      </c>
      <c r="X102" t="s">
        <v>514</v>
      </c>
      <c r="Y102" t="s">
        <v>1216</v>
      </c>
      <c r="Z102" t="s">
        <v>93</v>
      </c>
      <c r="AA102" t="s">
        <v>93</v>
      </c>
      <c r="AB102" t="s">
        <v>514</v>
      </c>
    </row>
    <row r="103" spans="1:28" x14ac:dyDescent="0.3">
      <c r="A103" t="s">
        <v>1571</v>
      </c>
      <c r="B103" t="s">
        <v>1572</v>
      </c>
      <c r="C103" t="s">
        <v>1573</v>
      </c>
      <c r="D103" t="s">
        <v>1574</v>
      </c>
      <c r="E103" t="s">
        <v>1575</v>
      </c>
      <c r="F103" t="s">
        <v>1576</v>
      </c>
      <c r="G103">
        <v>2022</v>
      </c>
      <c r="J103">
        <v>1</v>
      </c>
      <c r="K103">
        <v>8</v>
      </c>
      <c r="L103" t="s">
        <v>93</v>
      </c>
      <c r="M103" t="s">
        <v>1577</v>
      </c>
      <c r="N103" t="s">
        <v>515</v>
      </c>
      <c r="O103" t="s">
        <v>1578</v>
      </c>
      <c r="P103" t="s">
        <v>93</v>
      </c>
      <c r="Q103" t="s">
        <v>1579</v>
      </c>
      <c r="R103" t="s">
        <v>1580</v>
      </c>
      <c r="S103" t="s">
        <v>1581</v>
      </c>
      <c r="T103" t="s">
        <v>93</v>
      </c>
      <c r="U103">
        <v>11</v>
      </c>
      <c r="V103" t="s">
        <v>93</v>
      </c>
      <c r="W103">
        <v>38</v>
      </c>
      <c r="X103" t="s">
        <v>514</v>
      </c>
      <c r="Y103" t="s">
        <v>1575</v>
      </c>
      <c r="Z103" t="s">
        <v>93</v>
      </c>
      <c r="AA103" t="s">
        <v>93</v>
      </c>
      <c r="AB103" t="s">
        <v>514</v>
      </c>
    </row>
    <row r="104" spans="1:28" x14ac:dyDescent="0.3">
      <c r="A104" t="s">
        <v>1677</v>
      </c>
      <c r="B104" t="s">
        <v>1678</v>
      </c>
      <c r="C104" t="s">
        <v>1679</v>
      </c>
      <c r="D104" t="s">
        <v>1680</v>
      </c>
      <c r="E104" t="s">
        <v>1681</v>
      </c>
      <c r="F104" t="s">
        <v>1682</v>
      </c>
      <c r="G104">
        <v>2024</v>
      </c>
      <c r="J104">
        <v>1</v>
      </c>
      <c r="K104">
        <v>5</v>
      </c>
      <c r="L104" t="s">
        <v>93</v>
      </c>
      <c r="M104" t="s">
        <v>1683</v>
      </c>
      <c r="N104" t="s">
        <v>515</v>
      </c>
      <c r="O104" t="s">
        <v>1684</v>
      </c>
      <c r="P104" t="s">
        <v>93</v>
      </c>
      <c r="Q104" t="s">
        <v>1685</v>
      </c>
      <c r="R104" t="s">
        <v>1686</v>
      </c>
      <c r="S104" t="s">
        <v>1687</v>
      </c>
      <c r="T104" t="s">
        <v>93</v>
      </c>
      <c r="V104" t="s">
        <v>93</v>
      </c>
      <c r="W104">
        <v>25</v>
      </c>
      <c r="X104" t="s">
        <v>514</v>
      </c>
      <c r="Y104" t="s">
        <v>1681</v>
      </c>
      <c r="Z104" t="s">
        <v>93</v>
      </c>
      <c r="AA104" t="s">
        <v>93</v>
      </c>
      <c r="AB104" t="s">
        <v>514</v>
      </c>
    </row>
    <row r="105" spans="1:28" x14ac:dyDescent="0.3">
      <c r="A105" t="s">
        <v>935</v>
      </c>
      <c r="B105" t="s">
        <v>936</v>
      </c>
      <c r="C105" t="s">
        <v>937</v>
      </c>
      <c r="D105" t="s">
        <v>938</v>
      </c>
      <c r="E105" t="s">
        <v>939</v>
      </c>
      <c r="F105" t="s">
        <v>940</v>
      </c>
      <c r="G105">
        <v>2022</v>
      </c>
      <c r="I105" t="s">
        <v>93</v>
      </c>
      <c r="J105">
        <v>1</v>
      </c>
      <c r="K105">
        <v>7</v>
      </c>
      <c r="L105" t="s">
        <v>93</v>
      </c>
      <c r="M105" t="s">
        <v>941</v>
      </c>
      <c r="N105" t="s">
        <v>515</v>
      </c>
      <c r="O105" t="s">
        <v>942</v>
      </c>
      <c r="P105" t="s">
        <v>93</v>
      </c>
      <c r="Q105" t="s">
        <v>943</v>
      </c>
      <c r="R105" t="s">
        <v>944</v>
      </c>
      <c r="S105" t="s">
        <v>945</v>
      </c>
      <c r="T105" t="s">
        <v>93</v>
      </c>
      <c r="U105">
        <v>1</v>
      </c>
      <c r="V105" t="s">
        <v>93</v>
      </c>
      <c r="W105">
        <v>20</v>
      </c>
      <c r="X105" t="s">
        <v>514</v>
      </c>
      <c r="Y105" t="s">
        <v>939</v>
      </c>
      <c r="Z105" t="s">
        <v>93</v>
      </c>
      <c r="AA105" t="s">
        <v>93</v>
      </c>
      <c r="AB105" t="s">
        <v>514</v>
      </c>
    </row>
    <row r="106" spans="1:28" x14ac:dyDescent="0.3">
      <c r="A106" t="s">
        <v>1666</v>
      </c>
      <c r="B106" t="s">
        <v>1667</v>
      </c>
      <c r="C106" t="s">
        <v>1668</v>
      </c>
      <c r="D106" t="s">
        <v>1669</v>
      </c>
      <c r="E106" t="s">
        <v>1670</v>
      </c>
      <c r="F106" t="s">
        <v>1671</v>
      </c>
      <c r="G106">
        <v>2022</v>
      </c>
      <c r="J106">
        <v>1</v>
      </c>
      <c r="K106">
        <v>4</v>
      </c>
      <c r="L106" t="s">
        <v>93</v>
      </c>
      <c r="M106" t="s">
        <v>1672</v>
      </c>
      <c r="N106" t="s">
        <v>515</v>
      </c>
      <c r="O106" t="s">
        <v>1673</v>
      </c>
      <c r="P106" t="s">
        <v>93</v>
      </c>
      <c r="Q106" t="s">
        <v>1674</v>
      </c>
      <c r="R106" t="s">
        <v>1675</v>
      </c>
      <c r="S106" t="s">
        <v>1676</v>
      </c>
      <c r="T106" t="s">
        <v>93</v>
      </c>
      <c r="V106" t="s">
        <v>93</v>
      </c>
      <c r="W106">
        <v>13</v>
      </c>
      <c r="X106" t="s">
        <v>514</v>
      </c>
      <c r="Y106" t="s">
        <v>1670</v>
      </c>
      <c r="Z106" t="s">
        <v>93</v>
      </c>
      <c r="AA106" t="s">
        <v>93</v>
      </c>
      <c r="AB106" t="s">
        <v>514</v>
      </c>
    </row>
    <row r="107" spans="1:28" x14ac:dyDescent="0.3">
      <c r="A107" t="s">
        <v>2357</v>
      </c>
      <c r="B107" t="s">
        <v>2358</v>
      </c>
      <c r="C107" t="s">
        <v>2359</v>
      </c>
      <c r="D107" t="s">
        <v>1906</v>
      </c>
      <c r="E107" t="s">
        <v>1907</v>
      </c>
      <c r="F107" t="s">
        <v>2360</v>
      </c>
      <c r="G107">
        <v>2023</v>
      </c>
      <c r="J107">
        <v>1</v>
      </c>
      <c r="K107">
        <v>7</v>
      </c>
      <c r="L107" t="s">
        <v>1030</v>
      </c>
      <c r="M107" t="s">
        <v>1909</v>
      </c>
      <c r="N107" t="s">
        <v>515</v>
      </c>
      <c r="O107" t="s">
        <v>2361</v>
      </c>
      <c r="P107" t="s">
        <v>93</v>
      </c>
      <c r="Q107" t="s">
        <v>2362</v>
      </c>
      <c r="R107" t="s">
        <v>2363</v>
      </c>
      <c r="S107" t="s">
        <v>2364</v>
      </c>
      <c r="T107" t="s">
        <v>93</v>
      </c>
      <c r="V107" t="s">
        <v>93</v>
      </c>
      <c r="W107">
        <v>36</v>
      </c>
      <c r="X107" t="s">
        <v>514</v>
      </c>
      <c r="Y107" t="s">
        <v>1907</v>
      </c>
      <c r="Z107" t="s">
        <v>93</v>
      </c>
      <c r="AA107" t="s">
        <v>93</v>
      </c>
      <c r="AB107" t="s">
        <v>514</v>
      </c>
    </row>
    <row r="108" spans="1:28" x14ac:dyDescent="0.3">
      <c r="A108" t="s">
        <v>3030</v>
      </c>
      <c r="B108" t="s">
        <v>3031</v>
      </c>
      <c r="C108" t="s">
        <v>3032</v>
      </c>
      <c r="D108" t="s">
        <v>2971</v>
      </c>
      <c r="E108" t="s">
        <v>3033</v>
      </c>
      <c r="F108" t="s">
        <v>3034</v>
      </c>
      <c r="G108">
        <v>2025</v>
      </c>
      <c r="H108" t="s">
        <v>479</v>
      </c>
      <c r="I108">
        <v>3</v>
      </c>
      <c r="J108">
        <v>3163</v>
      </c>
      <c r="K108">
        <v>3176</v>
      </c>
      <c r="L108" t="s">
        <v>2973</v>
      </c>
      <c r="M108" t="s">
        <v>93</v>
      </c>
      <c r="N108" t="s">
        <v>1405</v>
      </c>
      <c r="O108" t="s">
        <v>3035</v>
      </c>
      <c r="P108" t="s">
        <v>3036</v>
      </c>
      <c r="Q108" t="s">
        <v>3037</v>
      </c>
      <c r="R108" t="s">
        <v>3038</v>
      </c>
      <c r="S108" t="s">
        <v>3039</v>
      </c>
      <c r="T108" t="s">
        <v>93</v>
      </c>
      <c r="V108" t="s">
        <v>93</v>
      </c>
      <c r="W108">
        <v>40</v>
      </c>
      <c r="X108" t="s">
        <v>514</v>
      </c>
      <c r="Y108" t="s">
        <v>3040</v>
      </c>
      <c r="Z108" t="s">
        <v>93</v>
      </c>
      <c r="AA108" t="s">
        <v>93</v>
      </c>
      <c r="AB108" t="s">
        <v>514</v>
      </c>
    </row>
    <row r="109" spans="1:28" x14ac:dyDescent="0.3">
      <c r="A109" t="s">
        <v>2434</v>
      </c>
      <c r="B109" t="s">
        <v>2435</v>
      </c>
      <c r="C109" t="s">
        <v>2436</v>
      </c>
      <c r="D109" t="s">
        <v>2437</v>
      </c>
      <c r="E109" t="s">
        <v>1404</v>
      </c>
      <c r="F109" t="s">
        <v>2438</v>
      </c>
      <c r="G109">
        <v>2024</v>
      </c>
      <c r="J109">
        <v>1</v>
      </c>
      <c r="K109">
        <v>7</v>
      </c>
      <c r="L109" t="s">
        <v>93</v>
      </c>
      <c r="M109" t="s">
        <v>2439</v>
      </c>
      <c r="N109" t="s">
        <v>515</v>
      </c>
      <c r="O109" t="s">
        <v>2440</v>
      </c>
      <c r="P109" t="s">
        <v>93</v>
      </c>
      <c r="Q109" t="s">
        <v>2441</v>
      </c>
      <c r="R109" t="s">
        <v>2442</v>
      </c>
      <c r="S109" t="s">
        <v>2443</v>
      </c>
      <c r="T109" t="s">
        <v>93</v>
      </c>
      <c r="V109" t="s">
        <v>93</v>
      </c>
      <c r="W109">
        <v>11</v>
      </c>
      <c r="X109" t="s">
        <v>514</v>
      </c>
      <c r="Y109" t="s">
        <v>1404</v>
      </c>
      <c r="Z109" t="s">
        <v>93</v>
      </c>
      <c r="AA109" t="s">
        <v>93</v>
      </c>
      <c r="AB109" t="s">
        <v>514</v>
      </c>
    </row>
    <row r="110" spans="1:28" x14ac:dyDescent="0.3">
      <c r="A110" t="s">
        <v>2636</v>
      </c>
      <c r="B110" t="s">
        <v>2358</v>
      </c>
      <c r="C110" t="s">
        <v>2359</v>
      </c>
      <c r="D110" t="s">
        <v>2637</v>
      </c>
      <c r="E110" t="s">
        <v>705</v>
      </c>
      <c r="F110" t="s">
        <v>2638</v>
      </c>
      <c r="G110">
        <v>2023</v>
      </c>
      <c r="H110" t="s">
        <v>93</v>
      </c>
      <c r="J110">
        <v>1</v>
      </c>
      <c r="K110">
        <v>7</v>
      </c>
      <c r="L110" t="s">
        <v>93</v>
      </c>
      <c r="M110" t="s">
        <v>2639</v>
      </c>
      <c r="N110" t="s">
        <v>515</v>
      </c>
      <c r="O110" t="s">
        <v>2640</v>
      </c>
      <c r="P110" t="s">
        <v>93</v>
      </c>
      <c r="Q110" t="s">
        <v>2641</v>
      </c>
      <c r="R110" t="s">
        <v>2642</v>
      </c>
      <c r="S110" t="s">
        <v>2643</v>
      </c>
      <c r="T110" t="s">
        <v>93</v>
      </c>
      <c r="V110" t="s">
        <v>93</v>
      </c>
      <c r="W110">
        <v>32</v>
      </c>
      <c r="X110" t="s">
        <v>514</v>
      </c>
      <c r="Y110" t="s">
        <v>705</v>
      </c>
      <c r="Z110" t="s">
        <v>93</v>
      </c>
      <c r="AA110" t="s">
        <v>93</v>
      </c>
      <c r="AB110" t="s">
        <v>514</v>
      </c>
    </row>
    <row r="111" spans="1:28" x14ac:dyDescent="0.3">
      <c r="A111" t="s">
        <v>1302</v>
      </c>
      <c r="B111" t="s">
        <v>1303</v>
      </c>
      <c r="C111" t="s">
        <v>1304</v>
      </c>
      <c r="D111" t="s">
        <v>1305</v>
      </c>
      <c r="E111" t="s">
        <v>1306</v>
      </c>
      <c r="F111" t="s">
        <v>1307</v>
      </c>
      <c r="G111">
        <v>2023</v>
      </c>
      <c r="I111" t="s">
        <v>93</v>
      </c>
      <c r="J111">
        <v>1392</v>
      </c>
      <c r="K111">
        <v>1396</v>
      </c>
      <c r="L111" t="s">
        <v>93</v>
      </c>
      <c r="M111" t="s">
        <v>1308</v>
      </c>
      <c r="N111" t="s">
        <v>515</v>
      </c>
      <c r="O111" t="s">
        <v>1309</v>
      </c>
      <c r="P111" t="s">
        <v>93</v>
      </c>
      <c r="Q111" t="s">
        <v>1310</v>
      </c>
      <c r="R111" t="s">
        <v>1311</v>
      </c>
      <c r="S111" t="s">
        <v>1312</v>
      </c>
      <c r="T111" t="s">
        <v>93</v>
      </c>
      <c r="V111" t="s">
        <v>93</v>
      </c>
      <c r="W111">
        <v>20</v>
      </c>
      <c r="X111" t="s">
        <v>514</v>
      </c>
      <c r="Y111" t="s">
        <v>1306</v>
      </c>
      <c r="Z111" t="s">
        <v>93</v>
      </c>
      <c r="AA111" t="s">
        <v>93</v>
      </c>
      <c r="AB111" t="s">
        <v>514</v>
      </c>
    </row>
    <row r="112" spans="1:28" x14ac:dyDescent="0.3">
      <c r="A112" t="s">
        <v>1447</v>
      </c>
      <c r="B112" t="s">
        <v>1448</v>
      </c>
      <c r="C112" t="s">
        <v>1449</v>
      </c>
      <c r="D112" t="s">
        <v>1450</v>
      </c>
      <c r="E112" t="s">
        <v>1451</v>
      </c>
      <c r="F112" t="s">
        <v>1452</v>
      </c>
      <c r="G112">
        <v>2024</v>
      </c>
      <c r="I112" t="s">
        <v>93</v>
      </c>
      <c r="J112">
        <v>250</v>
      </c>
      <c r="K112">
        <v>254</v>
      </c>
      <c r="L112" t="s">
        <v>93</v>
      </c>
      <c r="M112" t="s">
        <v>1453</v>
      </c>
      <c r="N112" t="s">
        <v>515</v>
      </c>
      <c r="O112" t="s">
        <v>1454</v>
      </c>
      <c r="P112" t="s">
        <v>93</v>
      </c>
      <c r="Q112" t="s">
        <v>1455</v>
      </c>
      <c r="R112" t="s">
        <v>1456</v>
      </c>
      <c r="S112" t="s">
        <v>1457</v>
      </c>
      <c r="T112" t="s">
        <v>93</v>
      </c>
      <c r="V112" t="s">
        <v>93</v>
      </c>
      <c r="W112">
        <v>19</v>
      </c>
      <c r="X112" t="s">
        <v>514</v>
      </c>
      <c r="Y112" t="s">
        <v>1451</v>
      </c>
      <c r="Z112" t="s">
        <v>93</v>
      </c>
      <c r="AA112" t="s">
        <v>93</v>
      </c>
      <c r="AB112" t="s">
        <v>514</v>
      </c>
    </row>
    <row r="113" spans="1:28" x14ac:dyDescent="0.3">
      <c r="A113" t="s">
        <v>2980</v>
      </c>
      <c r="B113" t="s">
        <v>2981</v>
      </c>
      <c r="C113" t="s">
        <v>2982</v>
      </c>
      <c r="D113" t="s">
        <v>473</v>
      </c>
      <c r="E113" t="s">
        <v>2983</v>
      </c>
      <c r="F113" t="s">
        <v>2984</v>
      </c>
      <c r="G113">
        <v>2023</v>
      </c>
      <c r="H113" t="s">
        <v>2833</v>
      </c>
      <c r="J113">
        <v>18461</v>
      </c>
      <c r="K113">
        <v>18474</v>
      </c>
      <c r="L113" t="s">
        <v>474</v>
      </c>
      <c r="M113" t="s">
        <v>93</v>
      </c>
      <c r="N113" t="s">
        <v>1405</v>
      </c>
      <c r="O113" t="s">
        <v>2985</v>
      </c>
      <c r="P113" t="s">
        <v>2986</v>
      </c>
      <c r="Q113" t="s">
        <v>2987</v>
      </c>
      <c r="R113" t="s">
        <v>2988</v>
      </c>
      <c r="S113" t="s">
        <v>2989</v>
      </c>
      <c r="T113" t="s">
        <v>93</v>
      </c>
      <c r="U113">
        <v>7</v>
      </c>
      <c r="V113" t="s">
        <v>93</v>
      </c>
      <c r="W113">
        <v>37</v>
      </c>
      <c r="X113" t="s">
        <v>1834</v>
      </c>
      <c r="Y113" t="s">
        <v>2737</v>
      </c>
      <c r="Z113" t="s">
        <v>93</v>
      </c>
      <c r="AA113" t="s">
        <v>93</v>
      </c>
      <c r="AB113" t="s">
        <v>514</v>
      </c>
    </row>
    <row r="114" spans="1:28" x14ac:dyDescent="0.3">
      <c r="A114" t="s">
        <v>3095</v>
      </c>
      <c r="B114" t="s">
        <v>3096</v>
      </c>
      <c r="C114" t="s">
        <v>3097</v>
      </c>
      <c r="D114" t="s">
        <v>3098</v>
      </c>
      <c r="E114" t="s">
        <v>3099</v>
      </c>
      <c r="F114" t="s">
        <v>3101</v>
      </c>
      <c r="G114">
        <v>2024</v>
      </c>
      <c r="H114" t="s">
        <v>3100</v>
      </c>
      <c r="I114">
        <v>4</v>
      </c>
      <c r="J114">
        <v>1414</v>
      </c>
      <c r="K114">
        <v>1425</v>
      </c>
      <c r="L114" t="s">
        <v>3102</v>
      </c>
      <c r="M114" t="s">
        <v>93</v>
      </c>
      <c r="N114" t="s">
        <v>1405</v>
      </c>
      <c r="O114" t="s">
        <v>3103</v>
      </c>
      <c r="P114" t="s">
        <v>3104</v>
      </c>
      <c r="Q114" t="s">
        <v>3105</v>
      </c>
      <c r="R114" t="s">
        <v>3106</v>
      </c>
      <c r="S114" t="s">
        <v>3107</v>
      </c>
      <c r="T114" t="s">
        <v>93</v>
      </c>
      <c r="V114" t="s">
        <v>93</v>
      </c>
      <c r="W114">
        <v>47</v>
      </c>
      <c r="X114" t="s">
        <v>514</v>
      </c>
      <c r="Y114" t="s">
        <v>3108</v>
      </c>
      <c r="Z114" t="s">
        <v>93</v>
      </c>
      <c r="AA114" t="s">
        <v>93</v>
      </c>
      <c r="AB114" t="s">
        <v>514</v>
      </c>
    </row>
    <row r="115" spans="1:28" x14ac:dyDescent="0.3">
      <c r="A115" t="s">
        <v>779</v>
      </c>
      <c r="B115" t="s">
        <v>780</v>
      </c>
      <c r="C115" t="s">
        <v>781</v>
      </c>
      <c r="D115" t="s">
        <v>782</v>
      </c>
      <c r="E115" t="s">
        <v>783</v>
      </c>
      <c r="F115" t="s">
        <v>784</v>
      </c>
      <c r="G115">
        <v>2023</v>
      </c>
      <c r="I115" t="s">
        <v>93</v>
      </c>
      <c r="J115">
        <v>267</v>
      </c>
      <c r="K115">
        <v>270</v>
      </c>
      <c r="L115" t="s">
        <v>93</v>
      </c>
      <c r="M115" t="s">
        <v>785</v>
      </c>
      <c r="N115" t="s">
        <v>515</v>
      </c>
      <c r="O115" t="s">
        <v>786</v>
      </c>
      <c r="P115" t="s">
        <v>93</v>
      </c>
      <c r="Q115" t="s">
        <v>787</v>
      </c>
      <c r="R115" t="s">
        <v>788</v>
      </c>
      <c r="S115" t="s">
        <v>789</v>
      </c>
      <c r="T115" t="s">
        <v>93</v>
      </c>
      <c r="V115" t="s">
        <v>93</v>
      </c>
      <c r="W115">
        <v>11</v>
      </c>
      <c r="X115" t="s">
        <v>514</v>
      </c>
      <c r="Y115" t="s">
        <v>783</v>
      </c>
      <c r="Z115" t="s">
        <v>93</v>
      </c>
      <c r="AA115" t="s">
        <v>93</v>
      </c>
      <c r="AB115" t="s">
        <v>514</v>
      </c>
    </row>
    <row r="116" spans="1:28" x14ac:dyDescent="0.3">
      <c r="A116" t="s">
        <v>1024</v>
      </c>
      <c r="B116" t="s">
        <v>1025</v>
      </c>
      <c r="C116" t="s">
        <v>1026</v>
      </c>
      <c r="D116" t="s">
        <v>1027</v>
      </c>
      <c r="E116" t="s">
        <v>1028</v>
      </c>
      <c r="F116" t="s">
        <v>1029</v>
      </c>
      <c r="G116">
        <v>2024</v>
      </c>
      <c r="I116" t="s">
        <v>93</v>
      </c>
      <c r="J116">
        <v>1</v>
      </c>
      <c r="K116">
        <v>6</v>
      </c>
      <c r="L116" t="s">
        <v>1030</v>
      </c>
      <c r="M116" t="s">
        <v>1031</v>
      </c>
      <c r="N116" t="s">
        <v>515</v>
      </c>
      <c r="O116" t="s">
        <v>1032</v>
      </c>
      <c r="P116" t="s">
        <v>93</v>
      </c>
      <c r="Q116" t="s">
        <v>1033</v>
      </c>
      <c r="R116" t="s">
        <v>1034</v>
      </c>
      <c r="S116" t="s">
        <v>1035</v>
      </c>
      <c r="T116" t="s">
        <v>93</v>
      </c>
      <c r="V116" t="s">
        <v>93</v>
      </c>
      <c r="W116">
        <v>15</v>
      </c>
      <c r="X116" t="s">
        <v>514</v>
      </c>
      <c r="Y116" t="s">
        <v>1028</v>
      </c>
      <c r="Z116" t="s">
        <v>93</v>
      </c>
      <c r="AA116" t="s">
        <v>93</v>
      </c>
      <c r="AB116" t="s">
        <v>514</v>
      </c>
    </row>
    <row r="117" spans="1:28" x14ac:dyDescent="0.3">
      <c r="A117" t="s">
        <v>2316</v>
      </c>
      <c r="B117" t="s">
        <v>2317</v>
      </c>
      <c r="C117" t="s">
        <v>2318</v>
      </c>
      <c r="D117" t="s">
        <v>2319</v>
      </c>
      <c r="E117" t="s">
        <v>2320</v>
      </c>
      <c r="F117" t="s">
        <v>2321</v>
      </c>
      <c r="G117">
        <v>2023</v>
      </c>
      <c r="J117">
        <v>687</v>
      </c>
      <c r="K117">
        <v>694</v>
      </c>
      <c r="L117" t="s">
        <v>2322</v>
      </c>
      <c r="M117" t="s">
        <v>2323</v>
      </c>
      <c r="N117" t="s">
        <v>515</v>
      </c>
      <c r="O117" t="s">
        <v>2324</v>
      </c>
      <c r="P117" t="s">
        <v>93</v>
      </c>
      <c r="Q117" t="s">
        <v>2325</v>
      </c>
      <c r="R117" t="s">
        <v>2326</v>
      </c>
      <c r="S117" t="s">
        <v>2327</v>
      </c>
      <c r="T117" t="s">
        <v>93</v>
      </c>
      <c r="V117" t="s">
        <v>93</v>
      </c>
      <c r="W117">
        <v>20</v>
      </c>
      <c r="X117" t="s">
        <v>514</v>
      </c>
      <c r="Y117" t="s">
        <v>2320</v>
      </c>
      <c r="Z117" t="s">
        <v>93</v>
      </c>
      <c r="AA117" t="s">
        <v>93</v>
      </c>
      <c r="AB117" t="s">
        <v>514</v>
      </c>
    </row>
    <row r="118" spans="1:28" x14ac:dyDescent="0.3">
      <c r="A118" t="s">
        <v>2882</v>
      </c>
      <c r="B118" t="s">
        <v>2883</v>
      </c>
      <c r="C118" t="s">
        <v>2884</v>
      </c>
      <c r="D118" t="s">
        <v>2885</v>
      </c>
      <c r="E118" t="s">
        <v>861</v>
      </c>
      <c r="F118" t="s">
        <v>2886</v>
      </c>
      <c r="G118">
        <v>2023</v>
      </c>
      <c r="H118" t="s">
        <v>93</v>
      </c>
      <c r="J118">
        <v>415</v>
      </c>
      <c r="K118">
        <v>421</v>
      </c>
      <c r="L118" t="s">
        <v>2887</v>
      </c>
      <c r="M118" t="s">
        <v>2888</v>
      </c>
      <c r="N118" t="s">
        <v>515</v>
      </c>
      <c r="O118" t="s">
        <v>2889</v>
      </c>
      <c r="P118" t="s">
        <v>93</v>
      </c>
      <c r="Q118" t="s">
        <v>2890</v>
      </c>
      <c r="R118" t="s">
        <v>2891</v>
      </c>
      <c r="S118" t="s">
        <v>2892</v>
      </c>
      <c r="T118" t="s">
        <v>93</v>
      </c>
      <c r="U118">
        <v>1</v>
      </c>
      <c r="V118" t="s">
        <v>93</v>
      </c>
      <c r="W118">
        <v>18</v>
      </c>
      <c r="X118" t="s">
        <v>514</v>
      </c>
      <c r="Y118" t="s">
        <v>861</v>
      </c>
      <c r="Z118" t="s">
        <v>93</v>
      </c>
      <c r="AA118" t="s">
        <v>93</v>
      </c>
      <c r="AB118" t="s">
        <v>514</v>
      </c>
    </row>
    <row r="119" spans="1:28" x14ac:dyDescent="0.3">
      <c r="A119" t="s">
        <v>2064</v>
      </c>
      <c r="B119" t="s">
        <v>2065</v>
      </c>
      <c r="C119" t="s">
        <v>2066</v>
      </c>
      <c r="D119" t="s">
        <v>2067</v>
      </c>
      <c r="E119" t="s">
        <v>2068</v>
      </c>
      <c r="F119" t="s">
        <v>2069</v>
      </c>
      <c r="G119">
        <v>2023</v>
      </c>
      <c r="J119">
        <v>6571</v>
      </c>
      <c r="K119">
        <v>6577</v>
      </c>
      <c r="L119" t="s">
        <v>2070</v>
      </c>
      <c r="M119" t="s">
        <v>2071</v>
      </c>
      <c r="N119" t="s">
        <v>515</v>
      </c>
      <c r="O119" t="s">
        <v>2072</v>
      </c>
      <c r="P119" t="s">
        <v>93</v>
      </c>
      <c r="Q119" t="s">
        <v>2073</v>
      </c>
      <c r="R119" t="s">
        <v>2074</v>
      </c>
      <c r="S119" t="s">
        <v>2075</v>
      </c>
      <c r="T119" t="s">
        <v>93</v>
      </c>
      <c r="U119">
        <v>1</v>
      </c>
      <c r="V119" t="s">
        <v>93</v>
      </c>
      <c r="W119">
        <v>19</v>
      </c>
      <c r="X119" t="s">
        <v>514</v>
      </c>
      <c r="Y119" t="s">
        <v>2068</v>
      </c>
      <c r="Z119" t="s">
        <v>93</v>
      </c>
      <c r="AA119" t="s">
        <v>93</v>
      </c>
      <c r="AB119" t="s">
        <v>514</v>
      </c>
    </row>
    <row r="120" spans="1:28" x14ac:dyDescent="0.3">
      <c r="A120" t="s">
        <v>1481</v>
      </c>
      <c r="B120" t="s">
        <v>1482</v>
      </c>
      <c r="C120" t="s">
        <v>1483</v>
      </c>
      <c r="D120" t="s">
        <v>1283</v>
      </c>
      <c r="E120" t="s">
        <v>1284</v>
      </c>
      <c r="F120" t="s">
        <v>1484</v>
      </c>
      <c r="G120">
        <v>2022</v>
      </c>
      <c r="I120" t="s">
        <v>93</v>
      </c>
      <c r="J120">
        <v>1</v>
      </c>
      <c r="K120">
        <v>5</v>
      </c>
      <c r="L120" t="s">
        <v>93</v>
      </c>
      <c r="M120" t="s">
        <v>1286</v>
      </c>
      <c r="N120" t="s">
        <v>515</v>
      </c>
      <c r="O120" t="s">
        <v>1485</v>
      </c>
      <c r="P120" t="s">
        <v>93</v>
      </c>
      <c r="Q120" t="s">
        <v>1486</v>
      </c>
      <c r="R120" t="s">
        <v>1487</v>
      </c>
      <c r="S120" t="s">
        <v>1488</v>
      </c>
      <c r="T120" t="s">
        <v>93</v>
      </c>
      <c r="V120" t="s">
        <v>93</v>
      </c>
      <c r="W120">
        <v>26</v>
      </c>
      <c r="X120" t="s">
        <v>514</v>
      </c>
      <c r="Y120" t="s">
        <v>1284</v>
      </c>
      <c r="Z120" t="s">
        <v>93</v>
      </c>
      <c r="AA120" t="s">
        <v>93</v>
      </c>
      <c r="AB120" t="s">
        <v>514</v>
      </c>
    </row>
    <row r="121" spans="1:28" x14ac:dyDescent="0.3">
      <c r="A121" t="s">
        <v>2655</v>
      </c>
      <c r="B121" t="s">
        <v>2656</v>
      </c>
      <c r="C121" t="s">
        <v>2657</v>
      </c>
      <c r="D121" t="s">
        <v>2658</v>
      </c>
      <c r="E121" t="s">
        <v>2659</v>
      </c>
      <c r="F121" t="s">
        <v>2660</v>
      </c>
      <c r="G121">
        <v>2023</v>
      </c>
      <c r="H121" t="s">
        <v>93</v>
      </c>
      <c r="J121">
        <v>1</v>
      </c>
      <c r="K121">
        <v>8</v>
      </c>
      <c r="L121" t="s">
        <v>93</v>
      </c>
      <c r="M121" t="s">
        <v>2661</v>
      </c>
      <c r="N121" t="s">
        <v>515</v>
      </c>
      <c r="O121" t="s">
        <v>2662</v>
      </c>
      <c r="P121" t="s">
        <v>93</v>
      </c>
      <c r="Q121" t="s">
        <v>2663</v>
      </c>
      <c r="R121" t="s">
        <v>2664</v>
      </c>
      <c r="S121" t="s">
        <v>2665</v>
      </c>
      <c r="T121" t="s">
        <v>93</v>
      </c>
      <c r="V121" t="s">
        <v>93</v>
      </c>
      <c r="W121">
        <v>27</v>
      </c>
      <c r="X121" t="s">
        <v>514</v>
      </c>
      <c r="Y121" t="s">
        <v>2659</v>
      </c>
      <c r="Z121" t="s">
        <v>93</v>
      </c>
      <c r="AA121" t="s">
        <v>93</v>
      </c>
      <c r="AB121" t="s">
        <v>514</v>
      </c>
    </row>
    <row r="122" spans="1:28" x14ac:dyDescent="0.3">
      <c r="A122" t="s">
        <v>735</v>
      </c>
      <c r="B122" t="s">
        <v>736</v>
      </c>
      <c r="C122" t="s">
        <v>737</v>
      </c>
      <c r="D122" t="s">
        <v>738</v>
      </c>
      <c r="E122" t="s">
        <v>739</v>
      </c>
      <c r="F122" t="s">
        <v>740</v>
      </c>
      <c r="G122">
        <v>2022</v>
      </c>
      <c r="I122" t="s">
        <v>93</v>
      </c>
      <c r="J122">
        <v>1</v>
      </c>
      <c r="K122">
        <v>6</v>
      </c>
      <c r="L122" t="s">
        <v>93</v>
      </c>
      <c r="M122" t="s">
        <v>741</v>
      </c>
      <c r="N122" t="s">
        <v>515</v>
      </c>
      <c r="O122" t="s">
        <v>742</v>
      </c>
      <c r="P122" t="s">
        <v>93</v>
      </c>
      <c r="Q122" t="s">
        <v>743</v>
      </c>
      <c r="R122" t="s">
        <v>744</v>
      </c>
      <c r="S122" t="s">
        <v>745</v>
      </c>
      <c r="T122" t="s">
        <v>93</v>
      </c>
      <c r="U122">
        <v>6</v>
      </c>
      <c r="V122" t="s">
        <v>93</v>
      </c>
      <c r="W122">
        <v>27</v>
      </c>
      <c r="X122" t="s">
        <v>514</v>
      </c>
      <c r="Y122" t="s">
        <v>739</v>
      </c>
      <c r="Z122" t="s">
        <v>93</v>
      </c>
      <c r="AA122" t="s">
        <v>93</v>
      </c>
      <c r="AB122" t="s">
        <v>514</v>
      </c>
    </row>
    <row r="123" spans="1:28" x14ac:dyDescent="0.3">
      <c r="A123" t="s">
        <v>913</v>
      </c>
      <c r="B123" t="s">
        <v>914</v>
      </c>
      <c r="C123" t="s">
        <v>915</v>
      </c>
      <c r="D123" t="s">
        <v>916</v>
      </c>
      <c r="E123" t="s">
        <v>917</v>
      </c>
      <c r="F123" t="s">
        <v>918</v>
      </c>
      <c r="G123">
        <v>2024</v>
      </c>
      <c r="I123" t="s">
        <v>93</v>
      </c>
      <c r="J123">
        <v>1</v>
      </c>
      <c r="K123">
        <v>6</v>
      </c>
      <c r="L123" t="s">
        <v>93</v>
      </c>
      <c r="M123" t="s">
        <v>919</v>
      </c>
      <c r="N123" t="s">
        <v>515</v>
      </c>
      <c r="O123" t="s">
        <v>920</v>
      </c>
      <c r="P123" t="s">
        <v>93</v>
      </c>
      <c r="Q123" t="s">
        <v>921</v>
      </c>
      <c r="R123" t="s">
        <v>922</v>
      </c>
      <c r="S123" t="s">
        <v>923</v>
      </c>
      <c r="T123" t="s">
        <v>93</v>
      </c>
      <c r="V123" t="s">
        <v>93</v>
      </c>
      <c r="W123">
        <v>16</v>
      </c>
      <c r="X123" t="s">
        <v>514</v>
      </c>
      <c r="Y123" t="s">
        <v>917</v>
      </c>
      <c r="Z123" t="s">
        <v>93</v>
      </c>
      <c r="AA123" t="s">
        <v>93</v>
      </c>
      <c r="AB123" t="s">
        <v>514</v>
      </c>
    </row>
    <row r="124" spans="1:28" x14ac:dyDescent="0.3">
      <c r="A124" t="s">
        <v>1560</v>
      </c>
      <c r="B124" t="s">
        <v>1561</v>
      </c>
      <c r="C124" t="s">
        <v>1562</v>
      </c>
      <c r="D124" t="s">
        <v>1563</v>
      </c>
      <c r="E124" t="s">
        <v>1564</v>
      </c>
      <c r="F124" t="s">
        <v>1565</v>
      </c>
      <c r="G124">
        <v>2023</v>
      </c>
      <c r="I124" t="s">
        <v>93</v>
      </c>
      <c r="J124">
        <v>632</v>
      </c>
      <c r="K124">
        <v>638</v>
      </c>
      <c r="L124" t="s">
        <v>93</v>
      </c>
      <c r="M124" t="s">
        <v>1566</v>
      </c>
      <c r="N124" t="s">
        <v>515</v>
      </c>
      <c r="O124" t="s">
        <v>1567</v>
      </c>
      <c r="P124" t="s">
        <v>93</v>
      </c>
      <c r="Q124" t="s">
        <v>1568</v>
      </c>
      <c r="R124" t="s">
        <v>1569</v>
      </c>
      <c r="S124" t="s">
        <v>1570</v>
      </c>
      <c r="T124" t="s">
        <v>93</v>
      </c>
      <c r="V124" t="s">
        <v>93</v>
      </c>
      <c r="W124">
        <v>20</v>
      </c>
      <c r="X124" t="s">
        <v>514</v>
      </c>
      <c r="Y124" t="s">
        <v>1564</v>
      </c>
      <c r="Z124" t="s">
        <v>93</v>
      </c>
      <c r="AA124" t="s">
        <v>93</v>
      </c>
      <c r="AB124" t="s">
        <v>514</v>
      </c>
    </row>
    <row r="125" spans="1:28" x14ac:dyDescent="0.3">
      <c r="A125" t="s">
        <v>1654</v>
      </c>
      <c r="B125" t="s">
        <v>1655</v>
      </c>
      <c r="C125" t="s">
        <v>1656</v>
      </c>
      <c r="D125" t="s">
        <v>1657</v>
      </c>
      <c r="E125" t="s">
        <v>1658</v>
      </c>
      <c r="F125" t="s">
        <v>1659</v>
      </c>
      <c r="G125">
        <v>2022</v>
      </c>
      <c r="J125">
        <v>339</v>
      </c>
      <c r="K125">
        <v>348</v>
      </c>
      <c r="L125" t="s">
        <v>1660</v>
      </c>
      <c r="M125" t="s">
        <v>1661</v>
      </c>
      <c r="N125" t="s">
        <v>515</v>
      </c>
      <c r="O125" t="s">
        <v>1662</v>
      </c>
      <c r="P125" t="s">
        <v>93</v>
      </c>
      <c r="Q125" t="s">
        <v>1663</v>
      </c>
      <c r="R125" t="s">
        <v>1664</v>
      </c>
      <c r="S125" t="s">
        <v>1665</v>
      </c>
      <c r="T125" t="s">
        <v>93</v>
      </c>
      <c r="U125">
        <v>3</v>
      </c>
      <c r="V125" t="s">
        <v>93</v>
      </c>
      <c r="W125">
        <v>38</v>
      </c>
      <c r="X125" t="s">
        <v>514</v>
      </c>
      <c r="Y125" t="s">
        <v>1658</v>
      </c>
      <c r="Z125" t="s">
        <v>93</v>
      </c>
      <c r="AA125" t="s">
        <v>93</v>
      </c>
      <c r="AB125" t="s">
        <v>514</v>
      </c>
    </row>
    <row r="126" spans="1:28" x14ac:dyDescent="0.3">
      <c r="A126" t="s">
        <v>596</v>
      </c>
      <c r="B126" t="s">
        <v>597</v>
      </c>
      <c r="C126" t="s">
        <v>598</v>
      </c>
      <c r="D126" t="s">
        <v>599</v>
      </c>
      <c r="E126" t="s">
        <v>600</v>
      </c>
      <c r="F126" t="s">
        <v>601</v>
      </c>
      <c r="G126">
        <v>2022</v>
      </c>
      <c r="I126" t="s">
        <v>93</v>
      </c>
      <c r="J126">
        <v>1387</v>
      </c>
      <c r="K126">
        <v>1391</v>
      </c>
      <c r="L126" t="s">
        <v>93</v>
      </c>
      <c r="M126" t="s">
        <v>602</v>
      </c>
      <c r="N126" t="s">
        <v>515</v>
      </c>
      <c r="O126" t="s">
        <v>603</v>
      </c>
      <c r="P126" t="s">
        <v>93</v>
      </c>
      <c r="Q126" t="s">
        <v>604</v>
      </c>
      <c r="R126" t="s">
        <v>605</v>
      </c>
      <c r="S126" t="s">
        <v>606</v>
      </c>
      <c r="T126" t="s">
        <v>93</v>
      </c>
      <c r="U126">
        <v>6</v>
      </c>
      <c r="V126" t="s">
        <v>93</v>
      </c>
      <c r="W126">
        <v>19</v>
      </c>
      <c r="X126" t="s">
        <v>514</v>
      </c>
      <c r="Y126" t="s">
        <v>600</v>
      </c>
      <c r="Z126" t="s">
        <v>93</v>
      </c>
      <c r="AA126" t="s">
        <v>93</v>
      </c>
      <c r="AB126" t="s">
        <v>514</v>
      </c>
    </row>
    <row r="127" spans="1:28" x14ac:dyDescent="0.3">
      <c r="A127" t="s">
        <v>2924</v>
      </c>
      <c r="B127" t="s">
        <v>2925</v>
      </c>
      <c r="C127" t="s">
        <v>2926</v>
      </c>
      <c r="D127" t="s">
        <v>2927</v>
      </c>
      <c r="E127" t="s">
        <v>2928</v>
      </c>
      <c r="F127" t="s">
        <v>2929</v>
      </c>
      <c r="G127">
        <v>2024</v>
      </c>
      <c r="H127" t="s">
        <v>93</v>
      </c>
      <c r="J127">
        <v>1</v>
      </c>
      <c r="K127">
        <v>7</v>
      </c>
      <c r="L127" t="s">
        <v>93</v>
      </c>
      <c r="M127" t="s">
        <v>2930</v>
      </c>
      <c r="N127" t="s">
        <v>515</v>
      </c>
      <c r="O127" t="s">
        <v>2931</v>
      </c>
      <c r="P127" t="s">
        <v>93</v>
      </c>
      <c r="Q127" t="s">
        <v>2932</v>
      </c>
      <c r="R127" t="s">
        <v>2933</v>
      </c>
      <c r="S127" t="s">
        <v>2934</v>
      </c>
      <c r="T127" t="s">
        <v>93</v>
      </c>
      <c r="V127" t="s">
        <v>93</v>
      </c>
      <c r="W127">
        <v>25</v>
      </c>
      <c r="X127" t="s">
        <v>514</v>
      </c>
      <c r="Y127" t="s">
        <v>2928</v>
      </c>
      <c r="Z127" t="s">
        <v>93</v>
      </c>
      <c r="AA127" t="s">
        <v>93</v>
      </c>
      <c r="AB127" t="s">
        <v>514</v>
      </c>
    </row>
    <row r="128" spans="1:28" x14ac:dyDescent="0.3">
      <c r="A128" t="s">
        <v>1925</v>
      </c>
      <c r="B128" t="s">
        <v>1926</v>
      </c>
      <c r="C128" t="s">
        <v>1927</v>
      </c>
      <c r="D128" t="s">
        <v>1072</v>
      </c>
      <c r="E128" t="s">
        <v>1073</v>
      </c>
      <c r="F128" t="s">
        <v>1928</v>
      </c>
      <c r="G128">
        <v>2022</v>
      </c>
      <c r="J128">
        <v>1885</v>
      </c>
      <c r="K128">
        <v>1889</v>
      </c>
      <c r="L128" t="s">
        <v>93</v>
      </c>
      <c r="M128" t="s">
        <v>1075</v>
      </c>
      <c r="N128" t="s">
        <v>515</v>
      </c>
      <c r="O128" t="s">
        <v>1929</v>
      </c>
      <c r="P128" t="s">
        <v>93</v>
      </c>
      <c r="Q128" t="s">
        <v>1930</v>
      </c>
      <c r="R128" t="s">
        <v>1931</v>
      </c>
      <c r="S128" t="s">
        <v>1932</v>
      </c>
      <c r="T128" t="s">
        <v>93</v>
      </c>
      <c r="U128">
        <v>3</v>
      </c>
      <c r="V128" t="s">
        <v>93</v>
      </c>
      <c r="W128">
        <v>17</v>
      </c>
      <c r="X128" t="s">
        <v>514</v>
      </c>
      <c r="Y128" t="s">
        <v>1073</v>
      </c>
      <c r="Z128" t="s">
        <v>93</v>
      </c>
      <c r="AA128" t="s">
        <v>93</v>
      </c>
      <c r="AB128" t="s">
        <v>514</v>
      </c>
    </row>
    <row r="129" spans="1:28" x14ac:dyDescent="0.3">
      <c r="A129" t="s">
        <v>1428</v>
      </c>
      <c r="B129" t="s">
        <v>1429</v>
      </c>
      <c r="C129" t="s">
        <v>1430</v>
      </c>
      <c r="D129" t="s">
        <v>1431</v>
      </c>
      <c r="E129" t="s">
        <v>1432</v>
      </c>
      <c r="F129" t="s">
        <v>1433</v>
      </c>
      <c r="G129">
        <v>2022</v>
      </c>
      <c r="I129" t="s">
        <v>93</v>
      </c>
      <c r="J129">
        <v>1</v>
      </c>
      <c r="K129">
        <v>5</v>
      </c>
      <c r="L129" t="s">
        <v>93</v>
      </c>
      <c r="M129" t="s">
        <v>1434</v>
      </c>
      <c r="N129" t="s">
        <v>515</v>
      </c>
      <c r="O129" t="s">
        <v>1435</v>
      </c>
      <c r="P129" t="s">
        <v>93</v>
      </c>
      <c r="Q129" t="s">
        <v>1436</v>
      </c>
      <c r="R129" t="s">
        <v>1437</v>
      </c>
      <c r="S129" t="s">
        <v>1438</v>
      </c>
      <c r="T129" t="s">
        <v>93</v>
      </c>
      <c r="U129">
        <v>4</v>
      </c>
      <c r="V129" t="s">
        <v>93</v>
      </c>
      <c r="W129">
        <v>6</v>
      </c>
      <c r="X129" t="s">
        <v>514</v>
      </c>
      <c r="Y129" t="s">
        <v>1432</v>
      </c>
      <c r="Z129" t="s">
        <v>93</v>
      </c>
      <c r="AA129" t="s">
        <v>93</v>
      </c>
      <c r="AB129" t="s">
        <v>514</v>
      </c>
    </row>
    <row r="130" spans="1:28" x14ac:dyDescent="0.3">
      <c r="A130" t="s">
        <v>1335</v>
      </c>
      <c r="B130" t="s">
        <v>1336</v>
      </c>
      <c r="C130" t="s">
        <v>1337</v>
      </c>
      <c r="D130" t="s">
        <v>519</v>
      </c>
      <c r="E130" t="s">
        <v>520</v>
      </c>
      <c r="F130" t="s">
        <v>1338</v>
      </c>
      <c r="G130">
        <v>2024</v>
      </c>
      <c r="I130" t="s">
        <v>93</v>
      </c>
      <c r="J130">
        <v>1</v>
      </c>
      <c r="K130">
        <v>7</v>
      </c>
      <c r="L130" t="s">
        <v>93</v>
      </c>
      <c r="M130" t="s">
        <v>522</v>
      </c>
      <c r="N130" t="s">
        <v>515</v>
      </c>
      <c r="O130" t="s">
        <v>1339</v>
      </c>
      <c r="P130" t="s">
        <v>93</v>
      </c>
      <c r="Q130" t="s">
        <v>1340</v>
      </c>
      <c r="R130" t="s">
        <v>1341</v>
      </c>
      <c r="S130" t="s">
        <v>1342</v>
      </c>
      <c r="T130" t="s">
        <v>93</v>
      </c>
      <c r="V130" t="s">
        <v>93</v>
      </c>
      <c r="W130">
        <v>20</v>
      </c>
      <c r="X130" t="s">
        <v>514</v>
      </c>
      <c r="Y130" t="s">
        <v>520</v>
      </c>
      <c r="Z130" t="s">
        <v>93</v>
      </c>
      <c r="AA130" t="s">
        <v>93</v>
      </c>
      <c r="AB130" t="s">
        <v>514</v>
      </c>
    </row>
    <row r="131" spans="1:28" x14ac:dyDescent="0.3">
      <c r="A131" t="s">
        <v>641</v>
      </c>
      <c r="B131" t="s">
        <v>642</v>
      </c>
      <c r="C131" t="s">
        <v>643</v>
      </c>
      <c r="D131" t="s">
        <v>644</v>
      </c>
      <c r="E131" t="s">
        <v>645</v>
      </c>
      <c r="F131" t="s">
        <v>646</v>
      </c>
      <c r="G131">
        <v>2022</v>
      </c>
      <c r="I131" t="s">
        <v>93</v>
      </c>
      <c r="J131">
        <v>1</v>
      </c>
      <c r="K131">
        <v>6</v>
      </c>
      <c r="L131" t="s">
        <v>647</v>
      </c>
      <c r="M131" t="s">
        <v>648</v>
      </c>
      <c r="N131" t="s">
        <v>515</v>
      </c>
      <c r="O131" t="s">
        <v>649</v>
      </c>
      <c r="P131" t="s">
        <v>93</v>
      </c>
      <c r="Q131" t="s">
        <v>650</v>
      </c>
      <c r="R131" t="s">
        <v>651</v>
      </c>
      <c r="S131" t="s">
        <v>652</v>
      </c>
      <c r="T131" t="s">
        <v>93</v>
      </c>
      <c r="U131">
        <v>8</v>
      </c>
      <c r="V131" t="s">
        <v>93</v>
      </c>
      <c r="W131">
        <v>10</v>
      </c>
      <c r="X131" t="s">
        <v>514</v>
      </c>
      <c r="Y131" t="s">
        <v>645</v>
      </c>
      <c r="Z131" t="s">
        <v>93</v>
      </c>
      <c r="AA131" t="s">
        <v>93</v>
      </c>
      <c r="AB131" t="s">
        <v>514</v>
      </c>
    </row>
    <row r="132" spans="1:28" x14ac:dyDescent="0.3">
      <c r="A132" t="s">
        <v>2365</v>
      </c>
      <c r="B132" t="s">
        <v>2366</v>
      </c>
      <c r="C132" t="s">
        <v>2367</v>
      </c>
      <c r="D132" t="s">
        <v>622</v>
      </c>
      <c r="E132" t="s">
        <v>623</v>
      </c>
      <c r="F132" t="s">
        <v>2368</v>
      </c>
      <c r="G132">
        <v>2024</v>
      </c>
      <c r="J132">
        <v>402</v>
      </c>
      <c r="K132">
        <v>407</v>
      </c>
      <c r="L132" t="s">
        <v>93</v>
      </c>
      <c r="M132" t="s">
        <v>625</v>
      </c>
      <c r="N132" t="s">
        <v>515</v>
      </c>
      <c r="O132" t="s">
        <v>2369</v>
      </c>
      <c r="P132" t="s">
        <v>93</v>
      </c>
      <c r="Q132" t="s">
        <v>2370</v>
      </c>
      <c r="R132" t="s">
        <v>2371</v>
      </c>
      <c r="S132" t="s">
        <v>2372</v>
      </c>
      <c r="T132" t="s">
        <v>93</v>
      </c>
      <c r="V132" t="s">
        <v>93</v>
      </c>
      <c r="W132">
        <v>15</v>
      </c>
      <c r="X132" t="s">
        <v>514</v>
      </c>
      <c r="Y132" t="s">
        <v>623</v>
      </c>
      <c r="Z132" t="s">
        <v>93</v>
      </c>
      <c r="AA132" t="s">
        <v>93</v>
      </c>
      <c r="AB132" t="s">
        <v>514</v>
      </c>
    </row>
    <row r="133" spans="1:28" x14ac:dyDescent="0.3">
      <c r="A133" t="s">
        <v>1593</v>
      </c>
      <c r="B133" t="s">
        <v>1594</v>
      </c>
      <c r="C133" t="s">
        <v>1595</v>
      </c>
      <c r="D133" t="s">
        <v>1596</v>
      </c>
      <c r="E133" t="s">
        <v>1597</v>
      </c>
      <c r="F133" t="s">
        <v>1598</v>
      </c>
      <c r="G133">
        <v>2023</v>
      </c>
      <c r="J133">
        <v>1</v>
      </c>
      <c r="K133">
        <v>5</v>
      </c>
      <c r="L133" t="s">
        <v>93</v>
      </c>
      <c r="M133" t="s">
        <v>1599</v>
      </c>
      <c r="N133" t="s">
        <v>515</v>
      </c>
      <c r="O133" t="s">
        <v>1600</v>
      </c>
      <c r="P133" t="s">
        <v>93</v>
      </c>
      <c r="Q133" t="s">
        <v>1601</v>
      </c>
      <c r="R133" t="s">
        <v>1602</v>
      </c>
      <c r="S133" t="s">
        <v>1603</v>
      </c>
      <c r="T133" t="s">
        <v>93</v>
      </c>
      <c r="U133">
        <v>1</v>
      </c>
      <c r="V133" t="s">
        <v>93</v>
      </c>
      <c r="W133">
        <v>15</v>
      </c>
      <c r="X133" t="s">
        <v>514</v>
      </c>
      <c r="Y133" t="s">
        <v>1597</v>
      </c>
      <c r="Z133" t="s">
        <v>93</v>
      </c>
      <c r="AA133" t="s">
        <v>93</v>
      </c>
      <c r="AB133" t="s">
        <v>514</v>
      </c>
    </row>
    <row r="134" spans="1:28" x14ac:dyDescent="0.3">
      <c r="A134" t="s">
        <v>1439</v>
      </c>
      <c r="B134" t="s">
        <v>1440</v>
      </c>
      <c r="C134" t="s">
        <v>1441</v>
      </c>
      <c r="D134" t="s">
        <v>683</v>
      </c>
      <c r="E134" t="s">
        <v>684</v>
      </c>
      <c r="F134" t="s">
        <v>1442</v>
      </c>
      <c r="G134">
        <v>2024</v>
      </c>
      <c r="I134" t="s">
        <v>93</v>
      </c>
      <c r="J134">
        <v>1</v>
      </c>
      <c r="K134">
        <v>9</v>
      </c>
      <c r="L134" t="s">
        <v>93</v>
      </c>
      <c r="M134" t="s">
        <v>686</v>
      </c>
      <c r="N134" t="s">
        <v>515</v>
      </c>
      <c r="O134" t="s">
        <v>1443</v>
      </c>
      <c r="P134" t="s">
        <v>93</v>
      </c>
      <c r="Q134" t="s">
        <v>1444</v>
      </c>
      <c r="R134" t="s">
        <v>1445</v>
      </c>
      <c r="S134" t="s">
        <v>1446</v>
      </c>
      <c r="T134" t="s">
        <v>93</v>
      </c>
      <c r="V134" t="s">
        <v>93</v>
      </c>
      <c r="W134">
        <v>34</v>
      </c>
      <c r="X134" t="s">
        <v>514</v>
      </c>
      <c r="Y134" t="s">
        <v>684</v>
      </c>
      <c r="Z134" t="s">
        <v>93</v>
      </c>
      <c r="AA134" t="s">
        <v>93</v>
      </c>
      <c r="AB134" t="s">
        <v>514</v>
      </c>
    </row>
    <row r="135" spans="1:28" x14ac:dyDescent="0.3">
      <c r="A135" t="s">
        <v>880</v>
      </c>
      <c r="B135" t="s">
        <v>881</v>
      </c>
      <c r="C135" t="s">
        <v>882</v>
      </c>
      <c r="D135" t="s">
        <v>883</v>
      </c>
      <c r="E135" t="s">
        <v>884</v>
      </c>
      <c r="F135" t="s">
        <v>885</v>
      </c>
      <c r="G135">
        <v>2023</v>
      </c>
      <c r="I135" t="s">
        <v>93</v>
      </c>
      <c r="J135">
        <v>1</v>
      </c>
      <c r="K135">
        <v>6</v>
      </c>
      <c r="L135" t="s">
        <v>886</v>
      </c>
      <c r="M135" t="s">
        <v>887</v>
      </c>
      <c r="N135" t="s">
        <v>515</v>
      </c>
      <c r="O135" t="s">
        <v>888</v>
      </c>
      <c r="P135" t="s">
        <v>93</v>
      </c>
      <c r="Q135" t="s">
        <v>889</v>
      </c>
      <c r="R135" t="s">
        <v>890</v>
      </c>
      <c r="S135" t="s">
        <v>891</v>
      </c>
      <c r="T135" t="s">
        <v>93</v>
      </c>
      <c r="V135" t="s">
        <v>93</v>
      </c>
      <c r="W135">
        <v>15</v>
      </c>
      <c r="X135" t="s">
        <v>514</v>
      </c>
      <c r="Y135" t="s">
        <v>884</v>
      </c>
      <c r="Z135" t="s">
        <v>93</v>
      </c>
      <c r="AA135" t="s">
        <v>93</v>
      </c>
      <c r="AB135" t="s">
        <v>514</v>
      </c>
    </row>
    <row r="136" spans="1:28" x14ac:dyDescent="0.3">
      <c r="A136" t="s">
        <v>2396</v>
      </c>
      <c r="B136" t="s">
        <v>2397</v>
      </c>
      <c r="C136" t="s">
        <v>2398</v>
      </c>
      <c r="D136" t="s">
        <v>2399</v>
      </c>
      <c r="E136" t="s">
        <v>2400</v>
      </c>
      <c r="F136" t="s">
        <v>2401</v>
      </c>
      <c r="G136">
        <v>2023</v>
      </c>
      <c r="J136">
        <v>1</v>
      </c>
      <c r="K136">
        <v>5</v>
      </c>
      <c r="L136" t="s">
        <v>93</v>
      </c>
      <c r="M136" t="s">
        <v>2402</v>
      </c>
      <c r="N136" t="s">
        <v>515</v>
      </c>
      <c r="O136" t="s">
        <v>2403</v>
      </c>
      <c r="P136" t="s">
        <v>93</v>
      </c>
      <c r="Q136" t="s">
        <v>2404</v>
      </c>
      <c r="R136" t="s">
        <v>2405</v>
      </c>
      <c r="S136" t="s">
        <v>2406</v>
      </c>
      <c r="T136" t="s">
        <v>93</v>
      </c>
      <c r="V136" t="s">
        <v>93</v>
      </c>
      <c r="W136">
        <v>15</v>
      </c>
      <c r="X136" t="s">
        <v>514</v>
      </c>
      <c r="Y136" t="s">
        <v>2400</v>
      </c>
      <c r="Z136" t="s">
        <v>93</v>
      </c>
      <c r="AA136" t="s">
        <v>93</v>
      </c>
      <c r="AB136" t="s">
        <v>514</v>
      </c>
    </row>
    <row r="137" spans="1:28" x14ac:dyDescent="0.3">
      <c r="A137" t="s">
        <v>680</v>
      </c>
      <c r="B137" t="s">
        <v>681</v>
      </c>
      <c r="C137" t="s">
        <v>682</v>
      </c>
      <c r="D137" t="s">
        <v>683</v>
      </c>
      <c r="E137" t="s">
        <v>684</v>
      </c>
      <c r="F137" t="s">
        <v>685</v>
      </c>
      <c r="G137">
        <v>2024</v>
      </c>
      <c r="I137" t="s">
        <v>93</v>
      </c>
      <c r="J137">
        <v>1</v>
      </c>
      <c r="K137">
        <v>5</v>
      </c>
      <c r="L137" t="s">
        <v>93</v>
      </c>
      <c r="M137" t="s">
        <v>686</v>
      </c>
      <c r="N137" t="s">
        <v>515</v>
      </c>
      <c r="O137" t="s">
        <v>687</v>
      </c>
      <c r="P137" t="s">
        <v>93</v>
      </c>
      <c r="Q137" t="s">
        <v>688</v>
      </c>
      <c r="R137" t="s">
        <v>689</v>
      </c>
      <c r="S137" t="s">
        <v>690</v>
      </c>
      <c r="T137" t="s">
        <v>93</v>
      </c>
      <c r="V137" t="s">
        <v>93</v>
      </c>
      <c r="W137">
        <v>17</v>
      </c>
      <c r="X137" t="s">
        <v>514</v>
      </c>
      <c r="Y137" t="s">
        <v>684</v>
      </c>
      <c r="Z137" t="s">
        <v>93</v>
      </c>
      <c r="AA137" t="s">
        <v>93</v>
      </c>
      <c r="AB137" t="s">
        <v>514</v>
      </c>
    </row>
    <row r="138" spans="1:28" x14ac:dyDescent="0.3">
      <c r="A138" t="s">
        <v>1406</v>
      </c>
      <c r="B138" t="s">
        <v>1407</v>
      </c>
      <c r="C138" t="s">
        <v>1408</v>
      </c>
      <c r="D138" t="s">
        <v>1409</v>
      </c>
      <c r="E138" t="s">
        <v>529</v>
      </c>
      <c r="F138" t="s">
        <v>1410</v>
      </c>
      <c r="G138">
        <v>2023</v>
      </c>
      <c r="I138" t="s">
        <v>93</v>
      </c>
      <c r="J138">
        <v>1633</v>
      </c>
      <c r="K138">
        <v>1637</v>
      </c>
      <c r="L138" t="s">
        <v>93</v>
      </c>
      <c r="M138" t="s">
        <v>1411</v>
      </c>
      <c r="N138" t="s">
        <v>515</v>
      </c>
      <c r="O138" t="s">
        <v>1412</v>
      </c>
      <c r="P138" t="s">
        <v>93</v>
      </c>
      <c r="Q138" t="s">
        <v>1413</v>
      </c>
      <c r="R138" t="s">
        <v>1414</v>
      </c>
      <c r="S138" t="s">
        <v>1415</v>
      </c>
      <c r="T138" t="s">
        <v>93</v>
      </c>
      <c r="V138" t="s">
        <v>93</v>
      </c>
      <c r="W138">
        <v>15</v>
      </c>
      <c r="X138" t="s">
        <v>514</v>
      </c>
      <c r="Y138" t="s">
        <v>529</v>
      </c>
      <c r="Z138" t="s">
        <v>93</v>
      </c>
      <c r="AA138" t="s">
        <v>93</v>
      </c>
      <c r="AB138" t="s">
        <v>514</v>
      </c>
    </row>
    <row r="139" spans="1:28" x14ac:dyDescent="0.3">
      <c r="A139" t="s">
        <v>2601</v>
      </c>
      <c r="B139" t="s">
        <v>2602</v>
      </c>
      <c r="C139" t="s">
        <v>2603</v>
      </c>
      <c r="D139" t="s">
        <v>2604</v>
      </c>
      <c r="E139" t="s">
        <v>2605</v>
      </c>
      <c r="F139" t="s">
        <v>2606</v>
      </c>
      <c r="G139">
        <v>2024</v>
      </c>
      <c r="J139">
        <v>1</v>
      </c>
      <c r="K139">
        <v>7</v>
      </c>
      <c r="L139" t="s">
        <v>2607</v>
      </c>
      <c r="M139" t="s">
        <v>2608</v>
      </c>
      <c r="N139" t="s">
        <v>515</v>
      </c>
      <c r="O139" t="s">
        <v>2609</v>
      </c>
      <c r="P139" t="s">
        <v>93</v>
      </c>
      <c r="Q139" t="s">
        <v>2610</v>
      </c>
      <c r="R139" t="s">
        <v>2611</v>
      </c>
      <c r="S139" t="s">
        <v>2612</v>
      </c>
      <c r="T139" t="s">
        <v>93</v>
      </c>
      <c r="U139">
        <v>1</v>
      </c>
      <c r="V139" t="s">
        <v>93</v>
      </c>
      <c r="W139">
        <v>21</v>
      </c>
      <c r="X139" t="s">
        <v>514</v>
      </c>
      <c r="Y139" t="s">
        <v>2605</v>
      </c>
      <c r="Z139" t="s">
        <v>93</v>
      </c>
      <c r="AA139" t="s">
        <v>93</v>
      </c>
      <c r="AB139" t="s">
        <v>514</v>
      </c>
    </row>
    <row r="140" spans="1:28" x14ac:dyDescent="0.3">
      <c r="A140" t="s">
        <v>503</v>
      </c>
      <c r="B140" t="s">
        <v>504</v>
      </c>
      <c r="C140" t="s">
        <v>505</v>
      </c>
      <c r="D140" t="s">
        <v>506</v>
      </c>
      <c r="E140" t="s">
        <v>507</v>
      </c>
      <c r="F140" t="s">
        <v>508</v>
      </c>
      <c r="G140">
        <v>2023</v>
      </c>
      <c r="I140" t="s">
        <v>93</v>
      </c>
      <c r="J140">
        <v>178</v>
      </c>
      <c r="K140">
        <v>184</v>
      </c>
      <c r="L140" t="s">
        <v>93</v>
      </c>
      <c r="M140" t="s">
        <v>509</v>
      </c>
      <c r="N140" t="s">
        <v>515</v>
      </c>
      <c r="O140" t="s">
        <v>510</v>
      </c>
      <c r="P140" t="s">
        <v>93</v>
      </c>
      <c r="Q140" t="s">
        <v>511</v>
      </c>
      <c r="R140" t="s">
        <v>512</v>
      </c>
      <c r="S140" t="s">
        <v>513</v>
      </c>
      <c r="T140" t="s">
        <v>93</v>
      </c>
      <c r="U140">
        <v>12</v>
      </c>
      <c r="V140" t="s">
        <v>93</v>
      </c>
      <c r="W140">
        <v>21</v>
      </c>
      <c r="X140" t="s">
        <v>514</v>
      </c>
      <c r="Y140" t="s">
        <v>507</v>
      </c>
      <c r="Z140" t="s">
        <v>93</v>
      </c>
      <c r="AA140" t="s">
        <v>93</v>
      </c>
      <c r="AB140" t="s">
        <v>514</v>
      </c>
    </row>
    <row r="141" spans="1:28" x14ac:dyDescent="0.3">
      <c r="A141" t="s">
        <v>1383</v>
      </c>
      <c r="B141" t="s">
        <v>1384</v>
      </c>
      <c r="C141" t="s">
        <v>1385</v>
      </c>
      <c r="D141" t="s">
        <v>1386</v>
      </c>
      <c r="E141" t="s">
        <v>1387</v>
      </c>
      <c r="F141" t="s">
        <v>1388</v>
      </c>
      <c r="G141">
        <v>2024</v>
      </c>
      <c r="I141" t="s">
        <v>93</v>
      </c>
      <c r="J141">
        <v>1</v>
      </c>
      <c r="K141">
        <v>7</v>
      </c>
      <c r="L141" t="s">
        <v>93</v>
      </c>
      <c r="M141" t="s">
        <v>1389</v>
      </c>
      <c r="N141" t="s">
        <v>515</v>
      </c>
      <c r="O141" t="s">
        <v>1390</v>
      </c>
      <c r="P141" t="s">
        <v>93</v>
      </c>
      <c r="Q141" t="s">
        <v>1391</v>
      </c>
      <c r="R141" t="s">
        <v>1392</v>
      </c>
      <c r="S141" t="s">
        <v>1393</v>
      </c>
      <c r="T141" t="s">
        <v>93</v>
      </c>
      <c r="V141" t="s">
        <v>93</v>
      </c>
      <c r="W141">
        <v>35</v>
      </c>
      <c r="X141" t="s">
        <v>514</v>
      </c>
      <c r="Y141" t="s">
        <v>1387</v>
      </c>
      <c r="Z141" t="s">
        <v>93</v>
      </c>
      <c r="AA141" t="s">
        <v>93</v>
      </c>
      <c r="AB141" t="s">
        <v>514</v>
      </c>
    </row>
    <row r="142" spans="1:28" x14ac:dyDescent="0.3">
      <c r="A142" t="s">
        <v>2373</v>
      </c>
      <c r="B142" t="s">
        <v>2374</v>
      </c>
      <c r="C142" t="s">
        <v>2375</v>
      </c>
      <c r="D142" t="s">
        <v>2376</v>
      </c>
      <c r="E142" t="s">
        <v>2377</v>
      </c>
      <c r="F142" t="s">
        <v>2378</v>
      </c>
      <c r="G142">
        <v>2023</v>
      </c>
      <c r="J142">
        <v>371</v>
      </c>
      <c r="K142">
        <v>376</v>
      </c>
      <c r="L142" t="s">
        <v>93</v>
      </c>
      <c r="M142" t="s">
        <v>2379</v>
      </c>
      <c r="N142" t="s">
        <v>515</v>
      </c>
      <c r="O142" t="s">
        <v>2380</v>
      </c>
      <c r="P142" t="s">
        <v>93</v>
      </c>
      <c r="Q142" t="s">
        <v>2381</v>
      </c>
      <c r="R142" t="s">
        <v>2382</v>
      </c>
      <c r="S142" t="s">
        <v>2383</v>
      </c>
      <c r="T142" t="s">
        <v>93</v>
      </c>
      <c r="U142">
        <v>1</v>
      </c>
      <c r="V142" t="s">
        <v>93</v>
      </c>
      <c r="W142">
        <v>10</v>
      </c>
      <c r="X142" t="s">
        <v>514</v>
      </c>
      <c r="Y142" t="s">
        <v>2377</v>
      </c>
      <c r="Z142" t="s">
        <v>93</v>
      </c>
      <c r="AA142" t="s">
        <v>93</v>
      </c>
      <c r="AB142" t="s">
        <v>514</v>
      </c>
    </row>
    <row r="143" spans="1:28" x14ac:dyDescent="0.3">
      <c r="A143" t="s">
        <v>3189</v>
      </c>
      <c r="B143" t="s">
        <v>3190</v>
      </c>
      <c r="C143" t="s">
        <v>3191</v>
      </c>
      <c r="D143" t="s">
        <v>1039</v>
      </c>
      <c r="E143" t="s">
        <v>1040</v>
      </c>
      <c r="F143" t="s">
        <v>3192</v>
      </c>
      <c r="G143">
        <v>2022</v>
      </c>
      <c r="H143" t="s">
        <v>93</v>
      </c>
      <c r="J143">
        <v>935</v>
      </c>
      <c r="K143">
        <v>941</v>
      </c>
      <c r="L143" t="s">
        <v>93</v>
      </c>
      <c r="M143" t="s">
        <v>1042</v>
      </c>
      <c r="N143" t="s">
        <v>515</v>
      </c>
      <c r="O143" t="s">
        <v>3193</v>
      </c>
      <c r="P143" t="s">
        <v>93</v>
      </c>
      <c r="Q143" t="s">
        <v>3194</v>
      </c>
      <c r="R143" t="s">
        <v>3195</v>
      </c>
      <c r="S143" t="s">
        <v>3196</v>
      </c>
      <c r="T143" t="s">
        <v>93</v>
      </c>
      <c r="V143" t="s">
        <v>93</v>
      </c>
      <c r="W143">
        <v>40</v>
      </c>
      <c r="X143" t="s">
        <v>514</v>
      </c>
      <c r="Y143" t="s">
        <v>1040</v>
      </c>
      <c r="Z143" t="s">
        <v>93</v>
      </c>
      <c r="AA143" t="s">
        <v>93</v>
      </c>
      <c r="AB143" t="s">
        <v>514</v>
      </c>
    </row>
    <row r="144" spans="1:28" x14ac:dyDescent="0.3">
      <c r="A144" t="s">
        <v>3001</v>
      </c>
      <c r="B144" t="s">
        <v>3002</v>
      </c>
      <c r="C144" t="s">
        <v>3003</v>
      </c>
      <c r="D144" t="s">
        <v>3004</v>
      </c>
      <c r="E144" t="s">
        <v>2219</v>
      </c>
      <c r="F144" t="s">
        <v>3005</v>
      </c>
      <c r="G144">
        <v>2024</v>
      </c>
      <c r="H144" t="s">
        <v>93</v>
      </c>
      <c r="J144">
        <v>1</v>
      </c>
      <c r="K144">
        <v>11</v>
      </c>
      <c r="L144" t="s">
        <v>93</v>
      </c>
      <c r="M144" t="s">
        <v>3006</v>
      </c>
      <c r="N144" t="s">
        <v>515</v>
      </c>
      <c r="O144" t="s">
        <v>3007</v>
      </c>
      <c r="P144" t="s">
        <v>93</v>
      </c>
      <c r="Q144" t="s">
        <v>3008</v>
      </c>
      <c r="R144" t="s">
        <v>3009</v>
      </c>
      <c r="S144" t="s">
        <v>3010</v>
      </c>
      <c r="T144" t="s">
        <v>93</v>
      </c>
      <c r="V144" t="s">
        <v>93</v>
      </c>
      <c r="W144">
        <v>43</v>
      </c>
      <c r="X144" t="s">
        <v>514</v>
      </c>
      <c r="Y144" t="s">
        <v>2219</v>
      </c>
      <c r="Z144" t="s">
        <v>93</v>
      </c>
      <c r="AA144" t="s">
        <v>93</v>
      </c>
      <c r="AB144" t="s">
        <v>514</v>
      </c>
    </row>
    <row r="145" spans="1:28" x14ac:dyDescent="0.3">
      <c r="A145" t="s">
        <v>746</v>
      </c>
      <c r="B145" t="s">
        <v>747</v>
      </c>
      <c r="C145" t="s">
        <v>748</v>
      </c>
      <c r="D145" t="s">
        <v>749</v>
      </c>
      <c r="E145" t="s">
        <v>750</v>
      </c>
      <c r="F145" t="s">
        <v>751</v>
      </c>
      <c r="G145">
        <v>2022</v>
      </c>
      <c r="I145" t="s">
        <v>93</v>
      </c>
      <c r="J145">
        <v>959</v>
      </c>
      <c r="K145">
        <v>967</v>
      </c>
      <c r="L145" t="s">
        <v>752</v>
      </c>
      <c r="M145" t="s">
        <v>753</v>
      </c>
      <c r="N145" t="s">
        <v>515</v>
      </c>
      <c r="O145" t="s">
        <v>754</v>
      </c>
      <c r="P145" t="s">
        <v>755</v>
      </c>
      <c r="Q145" t="s">
        <v>756</v>
      </c>
      <c r="R145" t="s">
        <v>757</v>
      </c>
      <c r="S145" t="s">
        <v>758</v>
      </c>
      <c r="T145" t="s">
        <v>93</v>
      </c>
      <c r="U145">
        <v>7</v>
      </c>
      <c r="V145" t="s">
        <v>93</v>
      </c>
      <c r="W145">
        <v>45</v>
      </c>
      <c r="X145" t="s">
        <v>514</v>
      </c>
      <c r="Y145" t="s">
        <v>750</v>
      </c>
      <c r="Z145" t="s">
        <v>93</v>
      </c>
      <c r="AA145" t="s">
        <v>93</v>
      </c>
      <c r="AB145" t="s">
        <v>514</v>
      </c>
    </row>
    <row r="146" spans="1:28" x14ac:dyDescent="0.3">
      <c r="A146" t="s">
        <v>3173</v>
      </c>
      <c r="B146" t="s">
        <v>3174</v>
      </c>
      <c r="C146" t="s">
        <v>3175</v>
      </c>
      <c r="D146" t="s">
        <v>960</v>
      </c>
      <c r="E146" t="s">
        <v>961</v>
      </c>
      <c r="F146" t="s">
        <v>3176</v>
      </c>
      <c r="G146">
        <v>2023</v>
      </c>
      <c r="H146" t="s">
        <v>93</v>
      </c>
      <c r="J146">
        <v>1</v>
      </c>
      <c r="K146">
        <v>7</v>
      </c>
      <c r="L146" t="s">
        <v>93</v>
      </c>
      <c r="M146" t="s">
        <v>963</v>
      </c>
      <c r="N146" t="s">
        <v>515</v>
      </c>
      <c r="O146" t="s">
        <v>3177</v>
      </c>
      <c r="P146" t="s">
        <v>93</v>
      </c>
      <c r="Q146" t="s">
        <v>3178</v>
      </c>
      <c r="R146" t="s">
        <v>3179</v>
      </c>
      <c r="S146" t="s">
        <v>3180</v>
      </c>
      <c r="T146" t="s">
        <v>93</v>
      </c>
      <c r="V146" t="s">
        <v>93</v>
      </c>
      <c r="W146">
        <v>19</v>
      </c>
      <c r="X146" t="s">
        <v>514</v>
      </c>
      <c r="Y146" t="s">
        <v>961</v>
      </c>
      <c r="Z146" t="s">
        <v>93</v>
      </c>
      <c r="AA146" t="s">
        <v>93</v>
      </c>
      <c r="AB146" t="s">
        <v>514</v>
      </c>
    </row>
    <row r="147" spans="1:28" x14ac:dyDescent="0.3">
      <c r="A147" t="s">
        <v>3041</v>
      </c>
      <c r="B147" t="s">
        <v>3042</v>
      </c>
      <c r="C147" t="s">
        <v>3043</v>
      </c>
      <c r="D147" t="s">
        <v>3044</v>
      </c>
      <c r="E147" t="s">
        <v>3045</v>
      </c>
      <c r="F147" t="s">
        <v>3046</v>
      </c>
      <c r="G147">
        <v>2024</v>
      </c>
      <c r="H147" t="s">
        <v>93</v>
      </c>
      <c r="J147">
        <v>1</v>
      </c>
      <c r="K147">
        <v>6</v>
      </c>
      <c r="L147" t="s">
        <v>93</v>
      </c>
      <c r="M147" t="s">
        <v>3047</v>
      </c>
      <c r="N147" t="s">
        <v>515</v>
      </c>
      <c r="O147" t="s">
        <v>3048</v>
      </c>
      <c r="P147" t="s">
        <v>93</v>
      </c>
      <c r="Q147" t="s">
        <v>3049</v>
      </c>
      <c r="R147" t="s">
        <v>3050</v>
      </c>
      <c r="S147" t="s">
        <v>3051</v>
      </c>
      <c r="T147" t="s">
        <v>93</v>
      </c>
      <c r="V147" t="s">
        <v>93</v>
      </c>
      <c r="W147">
        <v>43</v>
      </c>
      <c r="X147" t="s">
        <v>514</v>
      </c>
      <c r="Y147" t="s">
        <v>3045</v>
      </c>
      <c r="Z147" t="s">
        <v>93</v>
      </c>
      <c r="AA147" t="s">
        <v>93</v>
      </c>
      <c r="AB147" t="s">
        <v>514</v>
      </c>
    </row>
    <row r="148" spans="1:28" x14ac:dyDescent="0.3">
      <c r="A148" t="s">
        <v>2580</v>
      </c>
      <c r="B148" t="s">
        <v>2581</v>
      </c>
      <c r="C148" t="s">
        <v>2582</v>
      </c>
      <c r="D148" t="s">
        <v>2583</v>
      </c>
      <c r="E148" t="s">
        <v>1216</v>
      </c>
      <c r="F148" t="s">
        <v>2584</v>
      </c>
      <c r="G148">
        <v>2023</v>
      </c>
      <c r="J148">
        <v>275</v>
      </c>
      <c r="K148">
        <v>280</v>
      </c>
      <c r="L148" t="s">
        <v>93</v>
      </c>
      <c r="M148" t="s">
        <v>2585</v>
      </c>
      <c r="N148" t="s">
        <v>515</v>
      </c>
      <c r="O148" t="s">
        <v>2586</v>
      </c>
      <c r="P148" t="s">
        <v>93</v>
      </c>
      <c r="Q148" t="s">
        <v>2587</v>
      </c>
      <c r="R148" t="s">
        <v>2588</v>
      </c>
      <c r="S148" t="s">
        <v>2589</v>
      </c>
      <c r="T148" t="s">
        <v>93</v>
      </c>
      <c r="U148">
        <v>6</v>
      </c>
      <c r="V148" t="s">
        <v>93</v>
      </c>
      <c r="W148">
        <v>16</v>
      </c>
      <c r="X148" t="s">
        <v>514</v>
      </c>
      <c r="Y148" t="s">
        <v>1216</v>
      </c>
      <c r="Z148" t="s">
        <v>93</v>
      </c>
      <c r="AA148" t="s">
        <v>93</v>
      </c>
      <c r="AB148" t="s">
        <v>514</v>
      </c>
    </row>
    <row r="149" spans="1:28" x14ac:dyDescent="0.3">
      <c r="A149" t="s">
        <v>846</v>
      </c>
      <c r="B149" t="s">
        <v>847</v>
      </c>
      <c r="C149" t="s">
        <v>848</v>
      </c>
      <c r="D149" t="s">
        <v>849</v>
      </c>
      <c r="E149" t="s">
        <v>850</v>
      </c>
      <c r="F149" t="s">
        <v>851</v>
      </c>
      <c r="G149">
        <v>2023</v>
      </c>
      <c r="I149" t="s">
        <v>93</v>
      </c>
      <c r="J149">
        <v>1</v>
      </c>
      <c r="K149">
        <v>4</v>
      </c>
      <c r="L149" t="s">
        <v>93</v>
      </c>
      <c r="M149" t="s">
        <v>852</v>
      </c>
      <c r="N149" t="s">
        <v>515</v>
      </c>
      <c r="O149" t="s">
        <v>853</v>
      </c>
      <c r="P149" t="s">
        <v>93</v>
      </c>
      <c r="Q149" t="s">
        <v>854</v>
      </c>
      <c r="R149" t="s">
        <v>855</v>
      </c>
      <c r="S149" t="s">
        <v>856</v>
      </c>
      <c r="T149" t="s">
        <v>93</v>
      </c>
      <c r="U149">
        <v>2</v>
      </c>
      <c r="V149" t="s">
        <v>93</v>
      </c>
      <c r="W149">
        <v>10</v>
      </c>
      <c r="X149" t="s">
        <v>514</v>
      </c>
      <c r="Y149" t="s">
        <v>850</v>
      </c>
      <c r="Z149" t="s">
        <v>93</v>
      </c>
      <c r="AA149" t="s">
        <v>93</v>
      </c>
      <c r="AB149" t="s">
        <v>514</v>
      </c>
    </row>
    <row r="150" spans="1:28" x14ac:dyDescent="0.3">
      <c r="A150" t="s">
        <v>2544</v>
      </c>
      <c r="B150" t="s">
        <v>2545</v>
      </c>
      <c r="C150" t="s">
        <v>2546</v>
      </c>
      <c r="D150" t="s">
        <v>2547</v>
      </c>
      <c r="E150" t="s">
        <v>2548</v>
      </c>
      <c r="F150" t="s">
        <v>2549</v>
      </c>
      <c r="G150">
        <v>2023</v>
      </c>
      <c r="J150">
        <v>815</v>
      </c>
      <c r="K150">
        <v>820</v>
      </c>
      <c r="L150" t="s">
        <v>2550</v>
      </c>
      <c r="M150" t="s">
        <v>2551</v>
      </c>
      <c r="N150" t="s">
        <v>515</v>
      </c>
      <c r="O150" t="s">
        <v>2552</v>
      </c>
      <c r="P150" t="s">
        <v>93</v>
      </c>
      <c r="Q150" t="s">
        <v>2553</v>
      </c>
      <c r="R150" t="s">
        <v>2554</v>
      </c>
      <c r="S150" t="s">
        <v>2555</v>
      </c>
      <c r="T150" t="s">
        <v>93</v>
      </c>
      <c r="V150" t="s">
        <v>93</v>
      </c>
      <c r="W150">
        <v>19</v>
      </c>
      <c r="X150" t="s">
        <v>514</v>
      </c>
      <c r="Y150" t="s">
        <v>2548</v>
      </c>
      <c r="Z150" t="s">
        <v>93</v>
      </c>
      <c r="AA150" t="s">
        <v>93</v>
      </c>
      <c r="AB150" t="s">
        <v>514</v>
      </c>
    </row>
    <row r="151" spans="1:28" x14ac:dyDescent="0.3">
      <c r="A151" t="s">
        <v>445</v>
      </c>
      <c r="B151" t="s">
        <v>2328</v>
      </c>
      <c r="C151" t="s">
        <v>2329</v>
      </c>
      <c r="D151" t="s">
        <v>446</v>
      </c>
      <c r="E151" t="s">
        <v>2320</v>
      </c>
      <c r="F151" t="s">
        <v>2330</v>
      </c>
      <c r="G151">
        <v>2024</v>
      </c>
      <c r="H151">
        <v>5</v>
      </c>
      <c r="J151">
        <v>583</v>
      </c>
      <c r="K151">
        <v>598</v>
      </c>
      <c r="L151" t="s">
        <v>447</v>
      </c>
      <c r="M151" t="s">
        <v>93</v>
      </c>
      <c r="N151" t="s">
        <v>1405</v>
      </c>
      <c r="O151" t="s">
        <v>448</v>
      </c>
      <c r="P151" t="s">
        <v>2331</v>
      </c>
      <c r="Q151" t="s">
        <v>2332</v>
      </c>
      <c r="R151" t="s">
        <v>2333</v>
      </c>
      <c r="S151" t="s">
        <v>2334</v>
      </c>
      <c r="T151" t="s">
        <v>93</v>
      </c>
      <c r="U151">
        <v>2</v>
      </c>
      <c r="V151" t="s">
        <v>93</v>
      </c>
      <c r="W151">
        <v>46</v>
      </c>
      <c r="X151" t="s">
        <v>1834</v>
      </c>
      <c r="Y151" t="s">
        <v>1692</v>
      </c>
      <c r="Z151" t="s">
        <v>93</v>
      </c>
      <c r="AA151" t="s">
        <v>93</v>
      </c>
      <c r="AB151" t="s">
        <v>514</v>
      </c>
    </row>
    <row r="152" spans="1:28" x14ac:dyDescent="0.3">
      <c r="A152" t="s">
        <v>1812</v>
      </c>
      <c r="B152" t="s">
        <v>1813</v>
      </c>
      <c r="C152" t="s">
        <v>1814</v>
      </c>
      <c r="D152" t="s">
        <v>1815</v>
      </c>
      <c r="E152" t="s">
        <v>1816</v>
      </c>
      <c r="F152" t="s">
        <v>1817</v>
      </c>
      <c r="G152">
        <v>2024</v>
      </c>
      <c r="H152">
        <v>1</v>
      </c>
      <c r="J152">
        <v>2277</v>
      </c>
      <c r="K152">
        <v>2280</v>
      </c>
      <c r="L152" t="s">
        <v>1818</v>
      </c>
      <c r="M152" t="s">
        <v>1819</v>
      </c>
      <c r="N152" t="s">
        <v>515</v>
      </c>
      <c r="O152" t="s">
        <v>1820</v>
      </c>
      <c r="P152" t="s">
        <v>93</v>
      </c>
      <c r="Q152" t="s">
        <v>1821</v>
      </c>
      <c r="R152" t="s">
        <v>1822</v>
      </c>
      <c r="S152" t="s">
        <v>1823</v>
      </c>
      <c r="T152" t="s">
        <v>93</v>
      </c>
      <c r="V152" t="s">
        <v>93</v>
      </c>
      <c r="W152">
        <v>15</v>
      </c>
      <c r="X152" t="s">
        <v>514</v>
      </c>
      <c r="Y152" t="s">
        <v>1816</v>
      </c>
      <c r="Z152" t="s">
        <v>93</v>
      </c>
      <c r="AA152" t="s">
        <v>93</v>
      </c>
      <c r="AB152" t="s">
        <v>514</v>
      </c>
    </row>
    <row r="153" spans="1:28" x14ac:dyDescent="0.3">
      <c r="A153" t="s">
        <v>2872</v>
      </c>
      <c r="B153" t="s">
        <v>2873</v>
      </c>
      <c r="C153" t="s">
        <v>2874</v>
      </c>
      <c r="D153" t="s">
        <v>2875</v>
      </c>
      <c r="E153" t="s">
        <v>1420</v>
      </c>
      <c r="F153" t="s">
        <v>2876</v>
      </c>
      <c r="G153">
        <v>2023</v>
      </c>
      <c r="H153" t="s">
        <v>93</v>
      </c>
      <c r="J153">
        <v>401</v>
      </c>
      <c r="K153">
        <v>406</v>
      </c>
      <c r="L153" t="s">
        <v>93</v>
      </c>
      <c r="M153" t="s">
        <v>2877</v>
      </c>
      <c r="N153" t="s">
        <v>515</v>
      </c>
      <c r="O153" t="s">
        <v>2878</v>
      </c>
      <c r="P153" t="s">
        <v>93</v>
      </c>
      <c r="Q153" t="s">
        <v>2879</v>
      </c>
      <c r="R153" t="s">
        <v>2880</v>
      </c>
      <c r="S153" t="s">
        <v>2881</v>
      </c>
      <c r="T153" t="s">
        <v>93</v>
      </c>
      <c r="V153" t="s">
        <v>93</v>
      </c>
      <c r="W153">
        <v>11</v>
      </c>
      <c r="X153" t="s">
        <v>514</v>
      </c>
      <c r="Y153" t="s">
        <v>1420</v>
      </c>
      <c r="Z153" t="s">
        <v>93</v>
      </c>
      <c r="AA153" t="s">
        <v>93</v>
      </c>
      <c r="AB153" t="s">
        <v>514</v>
      </c>
    </row>
    <row r="154" spans="1:28" x14ac:dyDescent="0.3">
      <c r="A154" t="s">
        <v>869</v>
      </c>
      <c r="B154" t="s">
        <v>870</v>
      </c>
      <c r="C154" t="s">
        <v>871</v>
      </c>
      <c r="D154" t="s">
        <v>872</v>
      </c>
      <c r="E154" t="s">
        <v>873</v>
      </c>
      <c r="F154" t="s">
        <v>874</v>
      </c>
      <c r="G154">
        <v>2023</v>
      </c>
      <c r="I154" t="s">
        <v>93</v>
      </c>
      <c r="J154">
        <v>1</v>
      </c>
      <c r="K154">
        <v>5</v>
      </c>
      <c r="L154" t="s">
        <v>93</v>
      </c>
      <c r="M154" t="s">
        <v>875</v>
      </c>
      <c r="N154" t="s">
        <v>515</v>
      </c>
      <c r="O154" t="s">
        <v>876</v>
      </c>
      <c r="P154" t="s">
        <v>93</v>
      </c>
      <c r="Q154" t="s">
        <v>877</v>
      </c>
      <c r="R154" t="s">
        <v>878</v>
      </c>
      <c r="S154" t="s">
        <v>879</v>
      </c>
      <c r="T154" t="s">
        <v>93</v>
      </c>
      <c r="V154" t="s">
        <v>93</v>
      </c>
      <c r="W154">
        <v>6</v>
      </c>
      <c r="X154" t="s">
        <v>514</v>
      </c>
      <c r="Y154" t="s">
        <v>873</v>
      </c>
      <c r="Z154" t="s">
        <v>93</v>
      </c>
      <c r="AA154" t="s">
        <v>93</v>
      </c>
      <c r="AB154" t="s">
        <v>514</v>
      </c>
    </row>
    <row r="155" spans="1:28" x14ac:dyDescent="0.3">
      <c r="A155" t="s">
        <v>1549</v>
      </c>
      <c r="B155" t="s">
        <v>1550</v>
      </c>
      <c r="C155" t="s">
        <v>1551</v>
      </c>
      <c r="D155" t="s">
        <v>1552</v>
      </c>
      <c r="E155" t="s">
        <v>1553</v>
      </c>
      <c r="F155" t="s">
        <v>1554</v>
      </c>
      <c r="G155">
        <v>2023</v>
      </c>
      <c r="I155" t="s">
        <v>93</v>
      </c>
      <c r="J155">
        <v>1</v>
      </c>
      <c r="K155">
        <v>6</v>
      </c>
      <c r="L155" t="s">
        <v>93</v>
      </c>
      <c r="M155" t="s">
        <v>1555</v>
      </c>
      <c r="N155" t="s">
        <v>515</v>
      </c>
      <c r="O155" t="s">
        <v>1556</v>
      </c>
      <c r="P155" t="s">
        <v>93</v>
      </c>
      <c r="Q155" t="s">
        <v>1557</v>
      </c>
      <c r="R155" t="s">
        <v>1558</v>
      </c>
      <c r="S155" t="s">
        <v>1559</v>
      </c>
      <c r="T155" t="s">
        <v>93</v>
      </c>
      <c r="V155" t="s">
        <v>93</v>
      </c>
      <c r="W155">
        <v>22</v>
      </c>
      <c r="X155" t="s">
        <v>514</v>
      </c>
      <c r="Y155" t="s">
        <v>1553</v>
      </c>
      <c r="Z155" t="s">
        <v>93</v>
      </c>
      <c r="AA155" t="s">
        <v>93</v>
      </c>
      <c r="AB155" t="s">
        <v>514</v>
      </c>
    </row>
    <row r="156" spans="1:28" x14ac:dyDescent="0.3">
      <c r="A156" t="s">
        <v>1763</v>
      </c>
      <c r="B156" t="s">
        <v>1764</v>
      </c>
      <c r="C156" t="s">
        <v>1765</v>
      </c>
      <c r="D156" t="s">
        <v>694</v>
      </c>
      <c r="E156" t="s">
        <v>589</v>
      </c>
      <c r="F156" t="s">
        <v>1766</v>
      </c>
      <c r="G156">
        <v>2024</v>
      </c>
      <c r="J156">
        <v>1</v>
      </c>
      <c r="K156">
        <v>7</v>
      </c>
      <c r="L156" t="s">
        <v>93</v>
      </c>
      <c r="M156" t="s">
        <v>696</v>
      </c>
      <c r="N156" t="s">
        <v>515</v>
      </c>
      <c r="O156" t="s">
        <v>1767</v>
      </c>
      <c r="P156" t="s">
        <v>93</v>
      </c>
      <c r="Q156" t="s">
        <v>1768</v>
      </c>
      <c r="R156" t="s">
        <v>1769</v>
      </c>
      <c r="S156" t="s">
        <v>1770</v>
      </c>
      <c r="T156" t="s">
        <v>93</v>
      </c>
      <c r="V156" t="s">
        <v>93</v>
      </c>
      <c r="W156">
        <v>26</v>
      </c>
      <c r="X156" t="s">
        <v>514</v>
      </c>
      <c r="Y156" t="s">
        <v>589</v>
      </c>
      <c r="Z156" t="s">
        <v>93</v>
      </c>
      <c r="AA156" t="s">
        <v>93</v>
      </c>
      <c r="AB156" t="s">
        <v>514</v>
      </c>
    </row>
    <row r="157" spans="1:28" x14ac:dyDescent="0.3">
      <c r="A157" t="s">
        <v>1537</v>
      </c>
      <c r="B157" t="s">
        <v>1538</v>
      </c>
      <c r="C157" t="s">
        <v>1539</v>
      </c>
      <c r="D157" t="s">
        <v>1540</v>
      </c>
      <c r="E157" t="s">
        <v>1541</v>
      </c>
      <c r="F157" t="s">
        <v>1542</v>
      </c>
      <c r="G157">
        <v>2023</v>
      </c>
      <c r="I157" t="s">
        <v>93</v>
      </c>
      <c r="J157">
        <v>460</v>
      </c>
      <c r="K157">
        <v>465</v>
      </c>
      <c r="L157" t="s">
        <v>1543</v>
      </c>
      <c r="M157" t="s">
        <v>1544</v>
      </c>
      <c r="N157" t="s">
        <v>515</v>
      </c>
      <c r="O157" t="s">
        <v>1545</v>
      </c>
      <c r="P157" t="s">
        <v>93</v>
      </c>
      <c r="Q157" t="s">
        <v>1546</v>
      </c>
      <c r="R157" t="s">
        <v>1547</v>
      </c>
      <c r="S157" t="s">
        <v>1548</v>
      </c>
      <c r="T157" t="s">
        <v>93</v>
      </c>
      <c r="V157" t="s">
        <v>93</v>
      </c>
      <c r="W157">
        <v>15</v>
      </c>
      <c r="X157" t="s">
        <v>514</v>
      </c>
      <c r="Y157" t="s">
        <v>1541</v>
      </c>
      <c r="Z157" t="s">
        <v>93</v>
      </c>
      <c r="AA157" t="s">
        <v>93</v>
      </c>
      <c r="AB157" t="s">
        <v>514</v>
      </c>
    </row>
    <row r="158" spans="1:28" x14ac:dyDescent="0.3">
      <c r="A158" t="s">
        <v>1632</v>
      </c>
      <c r="B158" t="s">
        <v>1633</v>
      </c>
      <c r="C158" t="s">
        <v>1634</v>
      </c>
      <c r="D158" t="s">
        <v>1635</v>
      </c>
      <c r="E158" t="s">
        <v>1636</v>
      </c>
      <c r="F158" t="s">
        <v>1637</v>
      </c>
      <c r="G158">
        <v>2023</v>
      </c>
      <c r="J158">
        <v>1</v>
      </c>
      <c r="K158">
        <v>6</v>
      </c>
      <c r="L158" t="s">
        <v>93</v>
      </c>
      <c r="M158" t="s">
        <v>1638</v>
      </c>
      <c r="N158" t="s">
        <v>515</v>
      </c>
      <c r="O158" t="s">
        <v>1639</v>
      </c>
      <c r="P158" t="s">
        <v>93</v>
      </c>
      <c r="Q158" t="s">
        <v>1640</v>
      </c>
      <c r="R158" t="s">
        <v>1641</v>
      </c>
      <c r="S158" t="s">
        <v>1642</v>
      </c>
      <c r="T158" t="s">
        <v>93</v>
      </c>
      <c r="U158">
        <v>2</v>
      </c>
      <c r="V158" t="s">
        <v>93</v>
      </c>
      <c r="W158">
        <v>46</v>
      </c>
      <c r="X158" t="s">
        <v>514</v>
      </c>
      <c r="Y158" t="s">
        <v>1636</v>
      </c>
      <c r="Z158" t="s">
        <v>93</v>
      </c>
      <c r="AA158" t="s">
        <v>93</v>
      </c>
      <c r="AB158" t="s">
        <v>514</v>
      </c>
    </row>
    <row r="159" spans="1:28" x14ac:dyDescent="0.3">
      <c r="A159" t="s">
        <v>1729</v>
      </c>
      <c r="B159" t="s">
        <v>1730</v>
      </c>
      <c r="C159" t="s">
        <v>1731</v>
      </c>
      <c r="D159" t="s">
        <v>1732</v>
      </c>
      <c r="E159" t="s">
        <v>1733</v>
      </c>
      <c r="F159" t="s">
        <v>1734</v>
      </c>
      <c r="G159">
        <v>2024</v>
      </c>
      <c r="H159">
        <v>1</v>
      </c>
      <c r="J159">
        <v>387</v>
      </c>
      <c r="K159">
        <v>393</v>
      </c>
      <c r="L159" t="s">
        <v>93</v>
      </c>
      <c r="M159" t="s">
        <v>1735</v>
      </c>
      <c r="N159" t="s">
        <v>515</v>
      </c>
      <c r="O159" t="s">
        <v>1736</v>
      </c>
      <c r="P159" t="s">
        <v>93</v>
      </c>
      <c r="Q159" t="s">
        <v>1737</v>
      </c>
      <c r="R159" t="s">
        <v>1738</v>
      </c>
      <c r="S159" t="s">
        <v>1739</v>
      </c>
      <c r="T159" t="s">
        <v>93</v>
      </c>
      <c r="V159" t="s">
        <v>93</v>
      </c>
      <c r="W159">
        <v>43</v>
      </c>
      <c r="X159" t="s">
        <v>514</v>
      </c>
      <c r="Y159" t="s">
        <v>1733</v>
      </c>
      <c r="Z159" t="s">
        <v>93</v>
      </c>
      <c r="AA159" t="s">
        <v>93</v>
      </c>
      <c r="AB159" t="s">
        <v>514</v>
      </c>
    </row>
    <row r="160" spans="1:28" x14ac:dyDescent="0.3">
      <c r="A160" t="s">
        <v>924</v>
      </c>
      <c r="B160" t="s">
        <v>925</v>
      </c>
      <c r="C160" t="s">
        <v>926</v>
      </c>
      <c r="D160" t="s">
        <v>927</v>
      </c>
      <c r="E160" t="s">
        <v>928</v>
      </c>
      <c r="F160" t="s">
        <v>929</v>
      </c>
      <c r="G160">
        <v>2022</v>
      </c>
      <c r="I160" t="s">
        <v>93</v>
      </c>
      <c r="J160">
        <v>1</v>
      </c>
      <c r="K160">
        <v>6</v>
      </c>
      <c r="L160" t="s">
        <v>93</v>
      </c>
      <c r="M160" t="s">
        <v>930</v>
      </c>
      <c r="N160" t="s">
        <v>515</v>
      </c>
      <c r="O160" t="s">
        <v>931</v>
      </c>
      <c r="P160" t="s">
        <v>93</v>
      </c>
      <c r="Q160" t="s">
        <v>932</v>
      </c>
      <c r="R160" t="s">
        <v>933</v>
      </c>
      <c r="S160" t="s">
        <v>934</v>
      </c>
      <c r="T160" t="s">
        <v>93</v>
      </c>
      <c r="U160">
        <v>3</v>
      </c>
      <c r="V160" t="s">
        <v>93</v>
      </c>
      <c r="W160">
        <v>16</v>
      </c>
      <c r="X160" t="s">
        <v>514</v>
      </c>
      <c r="Y160" t="s">
        <v>928</v>
      </c>
      <c r="Z160" t="s">
        <v>93</v>
      </c>
      <c r="AA160" t="s">
        <v>93</v>
      </c>
      <c r="AB160" t="s">
        <v>514</v>
      </c>
    </row>
    <row r="161" spans="1:28" x14ac:dyDescent="0.3">
      <c r="A161" t="s">
        <v>2272</v>
      </c>
      <c r="B161" t="s">
        <v>2273</v>
      </c>
      <c r="C161" t="s">
        <v>2274</v>
      </c>
      <c r="D161" t="s">
        <v>2275</v>
      </c>
      <c r="E161" t="s">
        <v>2276</v>
      </c>
      <c r="F161" t="s">
        <v>2277</v>
      </c>
      <c r="G161">
        <v>2024</v>
      </c>
      <c r="J161">
        <v>1</v>
      </c>
      <c r="K161">
        <v>5</v>
      </c>
      <c r="L161" t="s">
        <v>93</v>
      </c>
      <c r="M161" t="s">
        <v>2278</v>
      </c>
      <c r="N161" t="s">
        <v>515</v>
      </c>
      <c r="O161" t="s">
        <v>2279</v>
      </c>
      <c r="P161" t="s">
        <v>93</v>
      </c>
      <c r="Q161" t="s">
        <v>2280</v>
      </c>
      <c r="R161" t="s">
        <v>2281</v>
      </c>
      <c r="S161" t="s">
        <v>2282</v>
      </c>
      <c r="T161" t="s">
        <v>93</v>
      </c>
      <c r="V161" t="s">
        <v>93</v>
      </c>
      <c r="W161">
        <v>13</v>
      </c>
      <c r="X161" t="s">
        <v>514</v>
      </c>
      <c r="Y161" t="s">
        <v>2276</v>
      </c>
      <c r="Z161" t="s">
        <v>93</v>
      </c>
      <c r="AA161" t="s">
        <v>93</v>
      </c>
      <c r="AB161" t="s">
        <v>514</v>
      </c>
    </row>
    <row r="162" spans="1:28" x14ac:dyDescent="0.3">
      <c r="A162" t="s">
        <v>2564</v>
      </c>
      <c r="B162" t="s">
        <v>1722</v>
      </c>
      <c r="C162" t="s">
        <v>1723</v>
      </c>
      <c r="D162" t="s">
        <v>2565</v>
      </c>
      <c r="E162" t="s">
        <v>1193</v>
      </c>
      <c r="F162" t="s">
        <v>2566</v>
      </c>
      <c r="G162">
        <v>2023</v>
      </c>
      <c r="J162">
        <v>1</v>
      </c>
      <c r="K162">
        <v>6</v>
      </c>
      <c r="L162" t="s">
        <v>2567</v>
      </c>
      <c r="M162" t="s">
        <v>2568</v>
      </c>
      <c r="N162" t="s">
        <v>515</v>
      </c>
      <c r="O162" t="s">
        <v>2569</v>
      </c>
      <c r="P162" t="s">
        <v>93</v>
      </c>
      <c r="Q162" t="s">
        <v>2570</v>
      </c>
      <c r="R162" t="s">
        <v>1727</v>
      </c>
      <c r="S162" t="s">
        <v>2571</v>
      </c>
      <c r="T162" t="s">
        <v>93</v>
      </c>
      <c r="U162">
        <v>2</v>
      </c>
      <c r="V162" t="s">
        <v>93</v>
      </c>
      <c r="W162">
        <v>19</v>
      </c>
      <c r="X162" t="s">
        <v>514</v>
      </c>
      <c r="Y162" t="s">
        <v>1193</v>
      </c>
      <c r="Z162" t="s">
        <v>93</v>
      </c>
      <c r="AA162" t="s">
        <v>93</v>
      </c>
      <c r="AB162" t="s">
        <v>514</v>
      </c>
    </row>
    <row r="163" spans="1:28" x14ac:dyDescent="0.3">
      <c r="A163" t="s">
        <v>2913</v>
      </c>
      <c r="B163" t="s">
        <v>2914</v>
      </c>
      <c r="C163" t="s">
        <v>2915</v>
      </c>
      <c r="D163" t="s">
        <v>2916</v>
      </c>
      <c r="E163" t="s">
        <v>2917</v>
      </c>
      <c r="F163" t="s">
        <v>2918</v>
      </c>
      <c r="G163">
        <v>2024</v>
      </c>
      <c r="H163" t="s">
        <v>93</v>
      </c>
      <c r="J163">
        <v>1483</v>
      </c>
      <c r="K163">
        <v>1490</v>
      </c>
      <c r="L163" t="s">
        <v>93</v>
      </c>
      <c r="M163" t="s">
        <v>2919</v>
      </c>
      <c r="N163" t="s">
        <v>515</v>
      </c>
      <c r="O163" t="s">
        <v>2920</v>
      </c>
      <c r="P163" t="s">
        <v>93</v>
      </c>
      <c r="Q163" t="s">
        <v>2921</v>
      </c>
      <c r="R163" t="s">
        <v>2922</v>
      </c>
      <c r="S163" t="s">
        <v>2923</v>
      </c>
      <c r="T163" t="s">
        <v>93</v>
      </c>
      <c r="V163" t="s">
        <v>93</v>
      </c>
      <c r="W163">
        <v>14</v>
      </c>
      <c r="X163" t="s">
        <v>514</v>
      </c>
      <c r="Y163" t="s">
        <v>2917</v>
      </c>
      <c r="Z163" t="s">
        <v>93</v>
      </c>
      <c r="AA163" t="s">
        <v>93</v>
      </c>
      <c r="AB163" t="s">
        <v>514</v>
      </c>
    </row>
    <row r="164" spans="1:28" x14ac:dyDescent="0.3">
      <c r="A164" t="s">
        <v>1394</v>
      </c>
      <c r="B164" t="s">
        <v>1395</v>
      </c>
      <c r="C164" t="s">
        <v>1396</v>
      </c>
      <c r="D164" t="s">
        <v>473</v>
      </c>
      <c r="E164" t="s">
        <v>1397</v>
      </c>
      <c r="F164" t="s">
        <v>1398</v>
      </c>
      <c r="G164">
        <v>2025</v>
      </c>
      <c r="H164">
        <v>13</v>
      </c>
      <c r="I164" t="s">
        <v>93</v>
      </c>
      <c r="J164">
        <v>20512</v>
      </c>
      <c r="K164">
        <v>20545</v>
      </c>
      <c r="L164" t="s">
        <v>474</v>
      </c>
      <c r="M164" t="s">
        <v>93</v>
      </c>
      <c r="N164" t="s">
        <v>1405</v>
      </c>
      <c r="O164" t="s">
        <v>1399</v>
      </c>
      <c r="P164" t="s">
        <v>93</v>
      </c>
      <c r="Q164" t="s">
        <v>1400</v>
      </c>
      <c r="R164" t="s">
        <v>1401</v>
      </c>
      <c r="S164" t="s">
        <v>1402</v>
      </c>
      <c r="T164" t="s">
        <v>93</v>
      </c>
      <c r="V164" t="s">
        <v>93</v>
      </c>
      <c r="W164">
        <v>147</v>
      </c>
      <c r="X164" t="s">
        <v>1403</v>
      </c>
      <c r="Y164" t="s">
        <v>1404</v>
      </c>
      <c r="Z164" t="s">
        <v>93</v>
      </c>
      <c r="AA164" t="s">
        <v>93</v>
      </c>
      <c r="AB164" t="s">
        <v>514</v>
      </c>
    </row>
    <row r="165" spans="1:28" x14ac:dyDescent="0.3">
      <c r="A165" t="s">
        <v>2776</v>
      </c>
      <c r="B165" t="s">
        <v>2777</v>
      </c>
      <c r="C165" t="s">
        <v>2778</v>
      </c>
      <c r="D165" t="s">
        <v>2779</v>
      </c>
      <c r="E165" t="s">
        <v>2780</v>
      </c>
      <c r="F165" t="s">
        <v>2781</v>
      </c>
      <c r="G165">
        <v>2023</v>
      </c>
      <c r="H165" t="s">
        <v>93</v>
      </c>
      <c r="J165">
        <v>1</v>
      </c>
      <c r="K165">
        <v>6</v>
      </c>
      <c r="L165" t="s">
        <v>93</v>
      </c>
      <c r="M165" t="s">
        <v>2782</v>
      </c>
      <c r="N165" t="s">
        <v>515</v>
      </c>
      <c r="O165" t="s">
        <v>2783</v>
      </c>
      <c r="P165" t="s">
        <v>93</v>
      </c>
      <c r="Q165" t="s">
        <v>2784</v>
      </c>
      <c r="R165" t="s">
        <v>2785</v>
      </c>
      <c r="S165" t="s">
        <v>2786</v>
      </c>
      <c r="T165" t="s">
        <v>93</v>
      </c>
      <c r="U165">
        <v>1</v>
      </c>
      <c r="V165" t="s">
        <v>93</v>
      </c>
      <c r="W165">
        <v>20</v>
      </c>
      <c r="X165" t="s">
        <v>514</v>
      </c>
      <c r="Y165" t="s">
        <v>2780</v>
      </c>
      <c r="Z165" t="s">
        <v>93</v>
      </c>
      <c r="AA165" t="s">
        <v>93</v>
      </c>
      <c r="AB165" t="s">
        <v>514</v>
      </c>
    </row>
    <row r="166" spans="1:28" x14ac:dyDescent="0.3">
      <c r="A166" t="s">
        <v>2023</v>
      </c>
      <c r="B166" t="s">
        <v>2024</v>
      </c>
      <c r="C166" t="s">
        <v>2025</v>
      </c>
      <c r="D166" t="s">
        <v>2026</v>
      </c>
      <c r="E166" t="s">
        <v>1227</v>
      </c>
      <c r="F166" t="s">
        <v>2027</v>
      </c>
      <c r="G166">
        <v>2024</v>
      </c>
      <c r="J166">
        <v>148</v>
      </c>
      <c r="K166">
        <v>152</v>
      </c>
      <c r="L166" t="s">
        <v>93</v>
      </c>
      <c r="M166" t="s">
        <v>2028</v>
      </c>
      <c r="N166" t="s">
        <v>515</v>
      </c>
      <c r="O166" t="s">
        <v>2029</v>
      </c>
      <c r="P166" t="s">
        <v>93</v>
      </c>
      <c r="Q166" t="s">
        <v>2030</v>
      </c>
      <c r="R166" t="s">
        <v>2031</v>
      </c>
      <c r="S166" t="s">
        <v>2032</v>
      </c>
      <c r="T166" t="s">
        <v>93</v>
      </c>
      <c r="V166" t="s">
        <v>93</v>
      </c>
      <c r="W166">
        <v>11</v>
      </c>
      <c r="X166" t="s">
        <v>514</v>
      </c>
      <c r="Y166" t="s">
        <v>1227</v>
      </c>
      <c r="Z166" t="s">
        <v>93</v>
      </c>
      <c r="AA166" t="s">
        <v>93</v>
      </c>
      <c r="AB166" t="s">
        <v>514</v>
      </c>
    </row>
    <row r="167" spans="1:28" x14ac:dyDescent="0.3">
      <c r="A167" t="s">
        <v>2384</v>
      </c>
      <c r="B167" t="s">
        <v>2385</v>
      </c>
      <c r="C167" t="s">
        <v>2386</v>
      </c>
      <c r="D167" t="s">
        <v>2387</v>
      </c>
      <c r="E167" t="s">
        <v>2388</v>
      </c>
      <c r="F167" t="s">
        <v>2389</v>
      </c>
      <c r="G167">
        <v>2024</v>
      </c>
      <c r="J167">
        <v>631</v>
      </c>
      <c r="K167">
        <v>636</v>
      </c>
      <c r="L167" t="s">
        <v>2390</v>
      </c>
      <c r="M167" t="s">
        <v>2391</v>
      </c>
      <c r="N167" t="s">
        <v>515</v>
      </c>
      <c r="O167" t="s">
        <v>2392</v>
      </c>
      <c r="P167" t="s">
        <v>93</v>
      </c>
      <c r="Q167" t="s">
        <v>2393</v>
      </c>
      <c r="R167" t="s">
        <v>2394</v>
      </c>
      <c r="S167" t="s">
        <v>2395</v>
      </c>
      <c r="T167" t="s">
        <v>93</v>
      </c>
      <c r="V167" t="s">
        <v>93</v>
      </c>
      <c r="W167">
        <v>28</v>
      </c>
      <c r="X167" t="s">
        <v>514</v>
      </c>
      <c r="Y167" t="s">
        <v>2388</v>
      </c>
      <c r="Z167" t="s">
        <v>93</v>
      </c>
      <c r="AA167" t="s">
        <v>93</v>
      </c>
      <c r="AB167" t="s">
        <v>514</v>
      </c>
    </row>
    <row r="168" spans="1:28" x14ac:dyDescent="0.3">
      <c r="A168" t="s">
        <v>1324</v>
      </c>
      <c r="B168" t="s">
        <v>1325</v>
      </c>
      <c r="C168" t="s">
        <v>1326</v>
      </c>
      <c r="D168" t="s">
        <v>1327</v>
      </c>
      <c r="E168" t="s">
        <v>1328</v>
      </c>
      <c r="F168" t="s">
        <v>1329</v>
      </c>
      <c r="G168">
        <v>2023</v>
      </c>
      <c r="I168" t="s">
        <v>93</v>
      </c>
      <c r="J168">
        <v>1</v>
      </c>
      <c r="K168">
        <v>8</v>
      </c>
      <c r="L168" t="s">
        <v>93</v>
      </c>
      <c r="M168" t="s">
        <v>1330</v>
      </c>
      <c r="N168" t="s">
        <v>515</v>
      </c>
      <c r="O168" t="s">
        <v>1331</v>
      </c>
      <c r="P168" t="s">
        <v>93</v>
      </c>
      <c r="Q168" t="s">
        <v>1332</v>
      </c>
      <c r="R168" t="s">
        <v>1333</v>
      </c>
      <c r="S168" t="s">
        <v>1334</v>
      </c>
      <c r="T168" t="s">
        <v>93</v>
      </c>
      <c r="U168">
        <v>2</v>
      </c>
      <c r="V168" t="s">
        <v>93</v>
      </c>
      <c r="W168">
        <v>10</v>
      </c>
      <c r="X168" t="s">
        <v>514</v>
      </c>
      <c r="Y168" t="s">
        <v>1328</v>
      </c>
      <c r="Z168" t="s">
        <v>93</v>
      </c>
      <c r="AA168" t="s">
        <v>93</v>
      </c>
      <c r="AB168" t="s">
        <v>514</v>
      </c>
    </row>
    <row r="169" spans="1:28" x14ac:dyDescent="0.3">
      <c r="A169" t="s">
        <v>979</v>
      </c>
      <c r="B169" t="s">
        <v>980</v>
      </c>
      <c r="C169" t="s">
        <v>981</v>
      </c>
      <c r="D169" t="s">
        <v>982</v>
      </c>
      <c r="E169" t="s">
        <v>983</v>
      </c>
      <c r="F169" t="s">
        <v>984</v>
      </c>
      <c r="G169">
        <v>2024</v>
      </c>
      <c r="I169" t="s">
        <v>93</v>
      </c>
      <c r="J169">
        <v>1</v>
      </c>
      <c r="K169">
        <v>2</v>
      </c>
      <c r="L169" t="s">
        <v>985</v>
      </c>
      <c r="M169" t="s">
        <v>986</v>
      </c>
      <c r="N169" t="s">
        <v>515</v>
      </c>
      <c r="O169" t="s">
        <v>987</v>
      </c>
      <c r="P169" t="s">
        <v>93</v>
      </c>
      <c r="Q169" t="s">
        <v>988</v>
      </c>
      <c r="R169" t="s">
        <v>93</v>
      </c>
      <c r="S169" t="s">
        <v>989</v>
      </c>
      <c r="T169" t="s">
        <v>93</v>
      </c>
      <c r="V169" t="s">
        <v>93</v>
      </c>
      <c r="W169">
        <v>8</v>
      </c>
      <c r="X169" t="s">
        <v>514</v>
      </c>
      <c r="Y169" t="s">
        <v>983</v>
      </c>
      <c r="Z169" t="s">
        <v>93</v>
      </c>
      <c r="AA169" t="s">
        <v>93</v>
      </c>
      <c r="AB169" t="s">
        <v>514</v>
      </c>
    </row>
    <row r="170" spans="1:28" x14ac:dyDescent="0.3">
      <c r="A170" t="s">
        <v>3247</v>
      </c>
      <c r="B170" t="s">
        <v>3248</v>
      </c>
      <c r="C170" t="s">
        <v>3249</v>
      </c>
      <c r="D170" t="s">
        <v>3250</v>
      </c>
      <c r="E170" t="s">
        <v>1193</v>
      </c>
      <c r="F170" t="s">
        <v>3251</v>
      </c>
      <c r="G170">
        <v>2023</v>
      </c>
      <c r="H170" t="s">
        <v>93</v>
      </c>
      <c r="J170">
        <v>1</v>
      </c>
      <c r="K170">
        <v>5</v>
      </c>
      <c r="L170" t="s">
        <v>3252</v>
      </c>
      <c r="M170" t="s">
        <v>3253</v>
      </c>
      <c r="N170" t="s">
        <v>515</v>
      </c>
      <c r="O170" t="s">
        <v>3254</v>
      </c>
      <c r="P170" t="s">
        <v>93</v>
      </c>
      <c r="Q170" t="s">
        <v>3255</v>
      </c>
      <c r="R170" t="s">
        <v>3256</v>
      </c>
      <c r="S170" t="s">
        <v>3257</v>
      </c>
      <c r="T170" t="s">
        <v>93</v>
      </c>
      <c r="U170">
        <v>1</v>
      </c>
      <c r="V170" t="s">
        <v>93</v>
      </c>
      <c r="W170">
        <v>21</v>
      </c>
      <c r="X170" t="s">
        <v>514</v>
      </c>
      <c r="Y170" t="s">
        <v>1193</v>
      </c>
      <c r="Z170" t="s">
        <v>93</v>
      </c>
      <c r="AA170" t="s">
        <v>93</v>
      </c>
      <c r="AB170" t="s">
        <v>514</v>
      </c>
    </row>
    <row r="171" spans="1:28" x14ac:dyDescent="0.3">
      <c r="A171" t="s">
        <v>669</v>
      </c>
      <c r="B171" t="s">
        <v>670</v>
      </c>
      <c r="C171" t="s">
        <v>671</v>
      </c>
      <c r="D171" t="s">
        <v>672</v>
      </c>
      <c r="E171" t="s">
        <v>673</v>
      </c>
      <c r="F171" t="s">
        <v>674</v>
      </c>
      <c r="G171">
        <v>2023</v>
      </c>
      <c r="I171" t="s">
        <v>93</v>
      </c>
      <c r="J171">
        <v>1</v>
      </c>
      <c r="K171">
        <v>7</v>
      </c>
      <c r="L171" t="s">
        <v>93</v>
      </c>
      <c r="M171" t="s">
        <v>675</v>
      </c>
      <c r="N171" t="s">
        <v>515</v>
      </c>
      <c r="O171" t="s">
        <v>676</v>
      </c>
      <c r="P171" t="s">
        <v>93</v>
      </c>
      <c r="Q171" t="s">
        <v>677</v>
      </c>
      <c r="R171" t="s">
        <v>678</v>
      </c>
      <c r="S171" t="s">
        <v>679</v>
      </c>
      <c r="T171" t="s">
        <v>93</v>
      </c>
      <c r="V171" t="s">
        <v>93</v>
      </c>
      <c r="W171">
        <v>16</v>
      </c>
      <c r="X171" t="s">
        <v>514</v>
      </c>
      <c r="Y171" t="s">
        <v>673</v>
      </c>
      <c r="Z171" t="s">
        <v>93</v>
      </c>
      <c r="AA171" t="s">
        <v>93</v>
      </c>
      <c r="AB171" t="s">
        <v>514</v>
      </c>
    </row>
    <row r="172" spans="1:28" x14ac:dyDescent="0.3">
      <c r="A172" t="s">
        <v>1914</v>
      </c>
      <c r="B172" t="s">
        <v>1915</v>
      </c>
      <c r="C172" t="s">
        <v>1916</v>
      </c>
      <c r="D172" t="s">
        <v>1917</v>
      </c>
      <c r="E172" t="s">
        <v>1918</v>
      </c>
      <c r="F172" t="s">
        <v>1919</v>
      </c>
      <c r="G172">
        <v>2024</v>
      </c>
      <c r="J172">
        <v>1</v>
      </c>
      <c r="K172">
        <v>6</v>
      </c>
      <c r="L172" t="s">
        <v>93</v>
      </c>
      <c r="M172" t="s">
        <v>1920</v>
      </c>
      <c r="N172" t="s">
        <v>515</v>
      </c>
      <c r="O172" t="s">
        <v>1921</v>
      </c>
      <c r="P172" t="s">
        <v>93</v>
      </c>
      <c r="Q172" t="s">
        <v>1922</v>
      </c>
      <c r="R172" t="s">
        <v>1923</v>
      </c>
      <c r="S172" t="s">
        <v>1924</v>
      </c>
      <c r="T172" t="s">
        <v>93</v>
      </c>
      <c r="V172" t="s">
        <v>93</v>
      </c>
      <c r="W172">
        <v>16</v>
      </c>
      <c r="X172" t="s">
        <v>514</v>
      </c>
      <c r="Y172" t="s">
        <v>1918</v>
      </c>
      <c r="Z172" t="s">
        <v>93</v>
      </c>
      <c r="AA172" t="s">
        <v>93</v>
      </c>
      <c r="AB172" t="s">
        <v>514</v>
      </c>
    </row>
    <row r="173" spans="1:28" x14ac:dyDescent="0.3">
      <c r="A173" t="s">
        <v>1781</v>
      </c>
      <c r="B173" t="s">
        <v>1782</v>
      </c>
      <c r="C173" t="s">
        <v>1783</v>
      </c>
      <c r="D173" t="s">
        <v>1784</v>
      </c>
      <c r="E173" t="s">
        <v>1785</v>
      </c>
      <c r="F173" t="s">
        <v>1786</v>
      </c>
      <c r="G173">
        <v>2022</v>
      </c>
      <c r="J173">
        <v>1</v>
      </c>
      <c r="K173">
        <v>6</v>
      </c>
      <c r="L173" t="s">
        <v>93</v>
      </c>
      <c r="M173" t="s">
        <v>1787</v>
      </c>
      <c r="N173" t="s">
        <v>515</v>
      </c>
      <c r="O173" t="s">
        <v>1788</v>
      </c>
      <c r="P173" t="s">
        <v>93</v>
      </c>
      <c r="Q173" t="s">
        <v>1789</v>
      </c>
      <c r="R173" t="s">
        <v>1790</v>
      </c>
      <c r="S173" t="s">
        <v>1791</v>
      </c>
      <c r="T173" t="s">
        <v>93</v>
      </c>
      <c r="U173">
        <v>6</v>
      </c>
      <c r="V173" t="s">
        <v>93</v>
      </c>
      <c r="W173">
        <v>22</v>
      </c>
      <c r="X173" t="s">
        <v>514</v>
      </c>
      <c r="Y173" t="s">
        <v>1785</v>
      </c>
      <c r="Z173" t="s">
        <v>93</v>
      </c>
      <c r="AA173" t="s">
        <v>93</v>
      </c>
      <c r="AB173" t="s">
        <v>514</v>
      </c>
    </row>
    <row r="174" spans="1:28" x14ac:dyDescent="0.3">
      <c r="A174" t="s">
        <v>1869</v>
      </c>
      <c r="B174" t="s">
        <v>1870</v>
      </c>
      <c r="C174" t="s">
        <v>1871</v>
      </c>
      <c r="D174" t="s">
        <v>1872</v>
      </c>
      <c r="E174" t="s">
        <v>1873</v>
      </c>
      <c r="F174" t="s">
        <v>1874</v>
      </c>
      <c r="G174">
        <v>2024</v>
      </c>
      <c r="J174">
        <v>157</v>
      </c>
      <c r="K174">
        <v>163</v>
      </c>
      <c r="L174" t="s">
        <v>93</v>
      </c>
      <c r="M174" t="s">
        <v>1875</v>
      </c>
      <c r="N174" t="s">
        <v>515</v>
      </c>
      <c r="O174" t="s">
        <v>1876</v>
      </c>
      <c r="P174" t="s">
        <v>93</v>
      </c>
      <c r="Q174" t="s">
        <v>1877</v>
      </c>
      <c r="R174" t="s">
        <v>1878</v>
      </c>
      <c r="S174" t="s">
        <v>1879</v>
      </c>
      <c r="T174" t="s">
        <v>93</v>
      </c>
      <c r="V174" t="s">
        <v>93</v>
      </c>
      <c r="W174">
        <v>14</v>
      </c>
      <c r="X174" t="s">
        <v>514</v>
      </c>
      <c r="Y174" t="s">
        <v>1873</v>
      </c>
      <c r="Z174" t="s">
        <v>93</v>
      </c>
      <c r="AA174" t="s">
        <v>93</v>
      </c>
      <c r="AB174" t="s">
        <v>514</v>
      </c>
    </row>
    <row r="175" spans="1:28" x14ac:dyDescent="0.3">
      <c r="A175" t="s">
        <v>2455</v>
      </c>
      <c r="B175" t="s">
        <v>2456</v>
      </c>
      <c r="C175" t="s">
        <v>2457</v>
      </c>
      <c r="D175" t="s">
        <v>473</v>
      </c>
      <c r="E175" t="s">
        <v>2458</v>
      </c>
      <c r="F175" t="s">
        <v>2459</v>
      </c>
      <c r="G175">
        <v>2023</v>
      </c>
      <c r="H175">
        <v>11</v>
      </c>
      <c r="J175">
        <v>23293</v>
      </c>
      <c r="K175">
        <v>23308</v>
      </c>
      <c r="L175" t="s">
        <v>474</v>
      </c>
      <c r="M175" t="s">
        <v>93</v>
      </c>
      <c r="N175" t="s">
        <v>1405</v>
      </c>
      <c r="O175" t="s">
        <v>2460</v>
      </c>
      <c r="P175" t="s">
        <v>2461</v>
      </c>
      <c r="Q175" t="s">
        <v>2462</v>
      </c>
      <c r="R175" t="s">
        <v>2463</v>
      </c>
      <c r="S175" t="s">
        <v>2464</v>
      </c>
      <c r="T175" t="s">
        <v>93</v>
      </c>
      <c r="U175">
        <v>32</v>
      </c>
      <c r="V175" t="s">
        <v>93</v>
      </c>
      <c r="W175">
        <v>145</v>
      </c>
      <c r="X175" t="s">
        <v>1834</v>
      </c>
      <c r="Y175" t="s">
        <v>2465</v>
      </c>
      <c r="Z175" t="s">
        <v>93</v>
      </c>
      <c r="AA175" t="s">
        <v>93</v>
      </c>
      <c r="AB175" t="s">
        <v>514</v>
      </c>
    </row>
    <row r="176" spans="1:28" x14ac:dyDescent="0.3">
      <c r="A176" t="s">
        <v>1643</v>
      </c>
      <c r="B176" t="s">
        <v>1644</v>
      </c>
      <c r="C176" t="s">
        <v>1645</v>
      </c>
      <c r="D176" t="s">
        <v>1646</v>
      </c>
      <c r="E176" t="s">
        <v>1647</v>
      </c>
      <c r="F176" t="s">
        <v>1648</v>
      </c>
      <c r="G176">
        <v>2023</v>
      </c>
      <c r="J176">
        <v>1</v>
      </c>
      <c r="K176">
        <v>5</v>
      </c>
      <c r="L176" t="s">
        <v>93</v>
      </c>
      <c r="M176" t="s">
        <v>1649</v>
      </c>
      <c r="N176" t="s">
        <v>515</v>
      </c>
      <c r="O176" t="s">
        <v>1650</v>
      </c>
      <c r="P176" t="s">
        <v>93</v>
      </c>
      <c r="Q176" t="s">
        <v>1651</v>
      </c>
      <c r="R176" t="s">
        <v>1652</v>
      </c>
      <c r="S176" t="s">
        <v>1653</v>
      </c>
      <c r="T176" t="s">
        <v>93</v>
      </c>
      <c r="V176" t="s">
        <v>93</v>
      </c>
      <c r="W176">
        <v>17</v>
      </c>
      <c r="X176" t="s">
        <v>514</v>
      </c>
      <c r="Y176" t="s">
        <v>1647</v>
      </c>
      <c r="Z176" t="s">
        <v>93</v>
      </c>
      <c r="AA176" t="s">
        <v>93</v>
      </c>
      <c r="AB176" t="s">
        <v>514</v>
      </c>
    </row>
    <row r="177" spans="1:28" x14ac:dyDescent="0.3">
      <c r="A177" t="s">
        <v>1933</v>
      </c>
      <c r="B177" t="s">
        <v>1934</v>
      </c>
      <c r="C177" t="s">
        <v>1935</v>
      </c>
      <c r="D177" t="s">
        <v>1936</v>
      </c>
      <c r="E177" t="s">
        <v>961</v>
      </c>
      <c r="F177" t="s">
        <v>1937</v>
      </c>
      <c r="G177">
        <v>2024</v>
      </c>
      <c r="J177">
        <v>1</v>
      </c>
      <c r="K177">
        <v>4</v>
      </c>
      <c r="L177" t="s">
        <v>93</v>
      </c>
      <c r="M177" t="s">
        <v>1938</v>
      </c>
      <c r="N177" t="s">
        <v>515</v>
      </c>
      <c r="O177" t="s">
        <v>1939</v>
      </c>
      <c r="P177" t="s">
        <v>93</v>
      </c>
      <c r="Q177" t="s">
        <v>1940</v>
      </c>
      <c r="R177" t="s">
        <v>1941</v>
      </c>
      <c r="S177" t="s">
        <v>1942</v>
      </c>
      <c r="T177" t="s">
        <v>93</v>
      </c>
      <c r="U177">
        <v>1</v>
      </c>
      <c r="V177" t="s">
        <v>93</v>
      </c>
      <c r="W177">
        <v>9</v>
      </c>
      <c r="X177" t="s">
        <v>514</v>
      </c>
      <c r="Y177" t="s">
        <v>961</v>
      </c>
      <c r="Z177" t="s">
        <v>93</v>
      </c>
      <c r="AA177" t="s">
        <v>93</v>
      </c>
      <c r="AB177" t="s">
        <v>514</v>
      </c>
    </row>
    <row r="178" spans="1:28" x14ac:dyDescent="0.3">
      <c r="A178" t="s">
        <v>1080</v>
      </c>
      <c r="B178" t="s">
        <v>1081</v>
      </c>
      <c r="C178" t="s">
        <v>1082</v>
      </c>
      <c r="D178" t="s">
        <v>1083</v>
      </c>
      <c r="E178" t="s">
        <v>1084</v>
      </c>
      <c r="F178" t="s">
        <v>1085</v>
      </c>
      <c r="G178">
        <v>2022</v>
      </c>
      <c r="I178" t="s">
        <v>93</v>
      </c>
      <c r="J178">
        <v>1</v>
      </c>
      <c r="K178">
        <v>5</v>
      </c>
      <c r="L178" t="s">
        <v>93</v>
      </c>
      <c r="M178" t="s">
        <v>1086</v>
      </c>
      <c r="N178" t="s">
        <v>515</v>
      </c>
      <c r="O178" t="s">
        <v>1087</v>
      </c>
      <c r="P178" t="s">
        <v>93</v>
      </c>
      <c r="Q178" t="s">
        <v>1088</v>
      </c>
      <c r="R178" t="s">
        <v>1089</v>
      </c>
      <c r="S178" t="s">
        <v>1090</v>
      </c>
      <c r="T178" t="s">
        <v>93</v>
      </c>
      <c r="U178">
        <v>7</v>
      </c>
      <c r="V178" t="s">
        <v>93</v>
      </c>
      <c r="W178">
        <v>17</v>
      </c>
      <c r="X178" t="s">
        <v>514</v>
      </c>
      <c r="Y178" t="s">
        <v>1084</v>
      </c>
      <c r="Z178" t="s">
        <v>93</v>
      </c>
      <c r="AA178" t="s">
        <v>93</v>
      </c>
      <c r="AB178" t="s">
        <v>514</v>
      </c>
    </row>
    <row r="179" spans="1:28" x14ac:dyDescent="0.3">
      <c r="A179" t="s">
        <v>1069</v>
      </c>
      <c r="B179" t="s">
        <v>1070</v>
      </c>
      <c r="C179" t="s">
        <v>1071</v>
      </c>
      <c r="D179" t="s">
        <v>1072</v>
      </c>
      <c r="E179" t="s">
        <v>1073</v>
      </c>
      <c r="F179" t="s">
        <v>1074</v>
      </c>
      <c r="G179">
        <v>2022</v>
      </c>
      <c r="I179" t="s">
        <v>93</v>
      </c>
      <c r="J179">
        <v>2106</v>
      </c>
      <c r="K179">
        <v>2111</v>
      </c>
      <c r="L179" t="s">
        <v>93</v>
      </c>
      <c r="M179" t="s">
        <v>1075</v>
      </c>
      <c r="N179" t="s">
        <v>515</v>
      </c>
      <c r="O179" t="s">
        <v>1076</v>
      </c>
      <c r="P179" t="s">
        <v>93</v>
      </c>
      <c r="Q179" t="s">
        <v>1077</v>
      </c>
      <c r="R179" t="s">
        <v>1078</v>
      </c>
      <c r="S179" t="s">
        <v>1079</v>
      </c>
      <c r="T179" t="s">
        <v>93</v>
      </c>
      <c r="U179">
        <v>5</v>
      </c>
      <c r="V179" t="s">
        <v>93</v>
      </c>
      <c r="W179">
        <v>9</v>
      </c>
      <c r="X179" t="s">
        <v>514</v>
      </c>
      <c r="Y179" t="s">
        <v>1073</v>
      </c>
      <c r="Z179" t="s">
        <v>93</v>
      </c>
      <c r="AA179" t="s">
        <v>93</v>
      </c>
      <c r="AB179" t="s">
        <v>514</v>
      </c>
    </row>
    <row r="180" spans="1:28" x14ac:dyDescent="0.3">
      <c r="A180" t="s">
        <v>1272</v>
      </c>
      <c r="B180" t="s">
        <v>1273</v>
      </c>
      <c r="C180" t="s">
        <v>1274</v>
      </c>
      <c r="D180" t="s">
        <v>1083</v>
      </c>
      <c r="E180" t="s">
        <v>1084</v>
      </c>
      <c r="F180" t="s">
        <v>1275</v>
      </c>
      <c r="G180">
        <v>2022</v>
      </c>
      <c r="I180" t="s">
        <v>93</v>
      </c>
      <c r="J180">
        <v>1</v>
      </c>
      <c r="K180">
        <v>6</v>
      </c>
      <c r="L180" t="s">
        <v>93</v>
      </c>
      <c r="M180" t="s">
        <v>1086</v>
      </c>
      <c r="N180" t="s">
        <v>515</v>
      </c>
      <c r="O180" t="s">
        <v>1276</v>
      </c>
      <c r="P180" t="s">
        <v>93</v>
      </c>
      <c r="Q180" t="s">
        <v>1277</v>
      </c>
      <c r="R180" t="s">
        <v>1278</v>
      </c>
      <c r="S180" t="s">
        <v>1279</v>
      </c>
      <c r="T180" t="s">
        <v>93</v>
      </c>
      <c r="U180">
        <v>2</v>
      </c>
      <c r="V180" t="s">
        <v>93</v>
      </c>
      <c r="W180">
        <v>13</v>
      </c>
      <c r="X180" t="s">
        <v>514</v>
      </c>
      <c r="Y180" t="s">
        <v>1084</v>
      </c>
      <c r="Z180" t="s">
        <v>93</v>
      </c>
      <c r="AA180" t="s">
        <v>93</v>
      </c>
      <c r="AB180" t="s">
        <v>514</v>
      </c>
    </row>
    <row r="181" spans="1:28" x14ac:dyDescent="0.3">
      <c r="A181" t="s">
        <v>946</v>
      </c>
      <c r="B181" t="s">
        <v>947</v>
      </c>
      <c r="C181" t="s">
        <v>948</v>
      </c>
      <c r="D181" t="s">
        <v>949</v>
      </c>
      <c r="E181" t="s">
        <v>950</v>
      </c>
      <c r="F181" t="s">
        <v>951</v>
      </c>
      <c r="G181">
        <v>2022</v>
      </c>
      <c r="I181" t="s">
        <v>93</v>
      </c>
      <c r="J181">
        <v>147</v>
      </c>
      <c r="K181">
        <v>153</v>
      </c>
      <c r="L181" t="s">
        <v>93</v>
      </c>
      <c r="M181" t="s">
        <v>952</v>
      </c>
      <c r="N181" t="s">
        <v>515</v>
      </c>
      <c r="O181" t="s">
        <v>953</v>
      </c>
      <c r="P181" t="s">
        <v>93</v>
      </c>
      <c r="Q181" t="s">
        <v>954</v>
      </c>
      <c r="R181" t="s">
        <v>955</v>
      </c>
      <c r="S181" t="s">
        <v>956</v>
      </c>
      <c r="T181" t="s">
        <v>93</v>
      </c>
      <c r="V181" t="s">
        <v>93</v>
      </c>
      <c r="W181">
        <v>20</v>
      </c>
      <c r="X181" t="s">
        <v>514</v>
      </c>
      <c r="Y181" t="s">
        <v>950</v>
      </c>
      <c r="Z181" t="s">
        <v>93</v>
      </c>
      <c r="AA181" t="s">
        <v>93</v>
      </c>
      <c r="AB181" t="s">
        <v>514</v>
      </c>
    </row>
    <row r="182" spans="1:28" x14ac:dyDescent="0.3">
      <c r="A182" t="s">
        <v>1858</v>
      </c>
      <c r="B182" t="s">
        <v>1859</v>
      </c>
      <c r="C182" t="s">
        <v>1860</v>
      </c>
      <c r="D182" t="s">
        <v>1861</v>
      </c>
      <c r="E182" t="s">
        <v>1862</v>
      </c>
      <c r="F182" t="s">
        <v>1863</v>
      </c>
      <c r="G182">
        <v>2023</v>
      </c>
      <c r="J182">
        <v>360</v>
      </c>
      <c r="K182">
        <v>364</v>
      </c>
      <c r="L182" t="s">
        <v>93</v>
      </c>
      <c r="M182" t="s">
        <v>1864</v>
      </c>
      <c r="N182" t="s">
        <v>515</v>
      </c>
      <c r="O182" t="s">
        <v>1865</v>
      </c>
      <c r="P182" t="s">
        <v>93</v>
      </c>
      <c r="Q182" t="s">
        <v>1866</v>
      </c>
      <c r="R182" t="s">
        <v>1867</v>
      </c>
      <c r="S182" t="s">
        <v>1868</v>
      </c>
      <c r="T182" t="s">
        <v>93</v>
      </c>
      <c r="U182">
        <v>1</v>
      </c>
      <c r="V182" t="s">
        <v>93</v>
      </c>
      <c r="W182">
        <v>37</v>
      </c>
      <c r="X182" t="s">
        <v>514</v>
      </c>
      <c r="Y182" t="s">
        <v>1862</v>
      </c>
      <c r="Z182" t="s">
        <v>93</v>
      </c>
      <c r="AA182" t="s">
        <v>93</v>
      </c>
      <c r="AB182" t="s">
        <v>514</v>
      </c>
    </row>
    <row r="183" spans="1:28" x14ac:dyDescent="0.3">
      <c r="A183" t="s">
        <v>2204</v>
      </c>
      <c r="B183" t="s">
        <v>2205</v>
      </c>
      <c r="C183" t="s">
        <v>2206</v>
      </c>
      <c r="D183" t="s">
        <v>2207</v>
      </c>
      <c r="E183" t="s">
        <v>2208</v>
      </c>
      <c r="F183" t="s">
        <v>2209</v>
      </c>
      <c r="G183">
        <v>2022</v>
      </c>
      <c r="J183">
        <v>1</v>
      </c>
      <c r="K183">
        <v>6</v>
      </c>
      <c r="L183" t="s">
        <v>93</v>
      </c>
      <c r="M183" t="s">
        <v>2210</v>
      </c>
      <c r="N183" t="s">
        <v>515</v>
      </c>
      <c r="O183" t="s">
        <v>2211</v>
      </c>
      <c r="P183" t="s">
        <v>93</v>
      </c>
      <c r="Q183" t="s">
        <v>2212</v>
      </c>
      <c r="R183" t="s">
        <v>2213</v>
      </c>
      <c r="S183" t="s">
        <v>2214</v>
      </c>
      <c r="T183" t="s">
        <v>93</v>
      </c>
      <c r="U183">
        <v>4</v>
      </c>
      <c r="V183" t="s">
        <v>93</v>
      </c>
      <c r="W183">
        <v>16</v>
      </c>
      <c r="X183" t="s">
        <v>514</v>
      </c>
      <c r="Y183" t="s">
        <v>2208</v>
      </c>
      <c r="Z183" t="s">
        <v>93</v>
      </c>
      <c r="AA183" t="s">
        <v>93</v>
      </c>
      <c r="AB183" t="s">
        <v>514</v>
      </c>
    </row>
    <row r="184" spans="1:28" x14ac:dyDescent="0.3">
      <c r="A184" t="s">
        <v>2799</v>
      </c>
      <c r="B184" t="s">
        <v>2800</v>
      </c>
      <c r="C184" t="s">
        <v>2801</v>
      </c>
      <c r="D184" t="s">
        <v>1170</v>
      </c>
      <c r="E184" t="s">
        <v>1171</v>
      </c>
      <c r="F184" t="s">
        <v>2802</v>
      </c>
      <c r="G184">
        <v>2023</v>
      </c>
      <c r="H184" t="s">
        <v>93</v>
      </c>
      <c r="J184">
        <v>559</v>
      </c>
      <c r="K184">
        <v>563</v>
      </c>
      <c r="L184" t="s">
        <v>93</v>
      </c>
      <c r="M184" t="s">
        <v>1173</v>
      </c>
      <c r="N184" t="s">
        <v>515</v>
      </c>
      <c r="O184" t="s">
        <v>2803</v>
      </c>
      <c r="P184" t="s">
        <v>93</v>
      </c>
      <c r="Q184" t="s">
        <v>2804</v>
      </c>
      <c r="R184" t="s">
        <v>2805</v>
      </c>
      <c r="S184" t="s">
        <v>2806</v>
      </c>
      <c r="T184" t="s">
        <v>93</v>
      </c>
      <c r="V184" t="s">
        <v>93</v>
      </c>
      <c r="W184">
        <v>15</v>
      </c>
      <c r="X184" t="s">
        <v>514</v>
      </c>
      <c r="Y184" t="s">
        <v>1171</v>
      </c>
      <c r="Z184" t="s">
        <v>93</v>
      </c>
      <c r="AA184" t="s">
        <v>93</v>
      </c>
      <c r="AB184" t="s">
        <v>514</v>
      </c>
    </row>
    <row r="185" spans="1:28" x14ac:dyDescent="0.3">
      <c r="A185" t="s">
        <v>2172</v>
      </c>
      <c r="B185" t="s">
        <v>2173</v>
      </c>
      <c r="C185" t="s">
        <v>2174</v>
      </c>
      <c r="D185" t="s">
        <v>2175</v>
      </c>
      <c r="E185" t="s">
        <v>1553</v>
      </c>
      <c r="F185" t="s">
        <v>2176</v>
      </c>
      <c r="G185">
        <v>2023</v>
      </c>
      <c r="J185">
        <v>1</v>
      </c>
      <c r="K185">
        <v>6</v>
      </c>
      <c r="L185" t="s">
        <v>93</v>
      </c>
      <c r="M185" t="s">
        <v>2177</v>
      </c>
      <c r="N185" t="s">
        <v>515</v>
      </c>
      <c r="O185" t="s">
        <v>2178</v>
      </c>
      <c r="P185" t="s">
        <v>93</v>
      </c>
      <c r="Q185" t="s">
        <v>2179</v>
      </c>
      <c r="R185" t="s">
        <v>2180</v>
      </c>
      <c r="S185" t="s">
        <v>2181</v>
      </c>
      <c r="T185" t="s">
        <v>93</v>
      </c>
      <c r="V185" t="s">
        <v>93</v>
      </c>
      <c r="W185">
        <v>34</v>
      </c>
      <c r="X185" t="s">
        <v>514</v>
      </c>
      <c r="Y185" t="s">
        <v>1553</v>
      </c>
      <c r="Z185" t="s">
        <v>93</v>
      </c>
      <c r="AA185" t="s">
        <v>93</v>
      </c>
      <c r="AB185" t="s">
        <v>514</v>
      </c>
    </row>
    <row r="186" spans="1:28" x14ac:dyDescent="0.3">
      <c r="A186" t="s">
        <v>957</v>
      </c>
      <c r="B186" t="s">
        <v>958</v>
      </c>
      <c r="C186" t="s">
        <v>959</v>
      </c>
      <c r="D186" t="s">
        <v>960</v>
      </c>
      <c r="E186" t="s">
        <v>961</v>
      </c>
      <c r="F186" t="s">
        <v>962</v>
      </c>
      <c r="G186">
        <v>2023</v>
      </c>
      <c r="I186" t="s">
        <v>93</v>
      </c>
      <c r="J186">
        <v>1</v>
      </c>
      <c r="K186">
        <v>6</v>
      </c>
      <c r="L186" t="s">
        <v>93</v>
      </c>
      <c r="M186" t="s">
        <v>963</v>
      </c>
      <c r="N186" t="s">
        <v>515</v>
      </c>
      <c r="O186" t="s">
        <v>964</v>
      </c>
      <c r="P186" t="s">
        <v>93</v>
      </c>
      <c r="Q186" t="s">
        <v>965</v>
      </c>
      <c r="R186" t="s">
        <v>966</v>
      </c>
      <c r="S186" t="s">
        <v>967</v>
      </c>
      <c r="T186" t="s">
        <v>93</v>
      </c>
      <c r="U186">
        <v>1</v>
      </c>
      <c r="V186" t="s">
        <v>93</v>
      </c>
      <c r="W186">
        <v>25</v>
      </c>
      <c r="X186" t="s">
        <v>514</v>
      </c>
      <c r="Y186" t="s">
        <v>961</v>
      </c>
      <c r="Z186" t="s">
        <v>93</v>
      </c>
      <c r="AA186" t="s">
        <v>93</v>
      </c>
      <c r="AB186" t="s">
        <v>514</v>
      </c>
    </row>
    <row r="187" spans="1:28" x14ac:dyDescent="0.3">
      <c r="A187" t="s">
        <v>2744</v>
      </c>
      <c r="B187" t="s">
        <v>2745</v>
      </c>
      <c r="C187" t="s">
        <v>2746</v>
      </c>
      <c r="D187" t="s">
        <v>2747</v>
      </c>
      <c r="E187" t="s">
        <v>2748</v>
      </c>
      <c r="F187" t="s">
        <v>2749</v>
      </c>
      <c r="G187">
        <v>2024</v>
      </c>
      <c r="H187" t="s">
        <v>2681</v>
      </c>
      <c r="J187">
        <v>239</v>
      </c>
      <c r="K187">
        <v>244</v>
      </c>
      <c r="L187" t="s">
        <v>93</v>
      </c>
      <c r="M187" t="s">
        <v>2750</v>
      </c>
      <c r="N187" t="s">
        <v>515</v>
      </c>
      <c r="O187" t="s">
        <v>2751</v>
      </c>
      <c r="P187" t="s">
        <v>93</v>
      </c>
      <c r="Q187" t="s">
        <v>2752</v>
      </c>
      <c r="R187" t="s">
        <v>2753</v>
      </c>
      <c r="S187" t="s">
        <v>2754</v>
      </c>
      <c r="T187" t="s">
        <v>93</v>
      </c>
      <c r="V187" t="s">
        <v>93</v>
      </c>
      <c r="W187">
        <v>20</v>
      </c>
      <c r="X187" t="s">
        <v>514</v>
      </c>
      <c r="Y187" t="s">
        <v>2748</v>
      </c>
      <c r="Z187" t="s">
        <v>93</v>
      </c>
      <c r="AA187" t="s">
        <v>93</v>
      </c>
      <c r="AB187" t="s">
        <v>514</v>
      </c>
    </row>
    <row r="188" spans="1:28" x14ac:dyDescent="0.3">
      <c r="A188" t="s">
        <v>2153</v>
      </c>
      <c r="B188" t="s">
        <v>2154</v>
      </c>
      <c r="C188" t="s">
        <v>2155</v>
      </c>
      <c r="D188" t="s">
        <v>1027</v>
      </c>
      <c r="E188" t="s">
        <v>1028</v>
      </c>
      <c r="F188" t="s">
        <v>2156</v>
      </c>
      <c r="G188">
        <v>2024</v>
      </c>
      <c r="J188">
        <v>1</v>
      </c>
      <c r="K188">
        <v>8</v>
      </c>
      <c r="L188" t="s">
        <v>1030</v>
      </c>
      <c r="M188" t="s">
        <v>1031</v>
      </c>
      <c r="N188" t="s">
        <v>515</v>
      </c>
      <c r="O188" t="s">
        <v>2157</v>
      </c>
      <c r="P188" t="s">
        <v>93</v>
      </c>
      <c r="Q188" t="s">
        <v>2158</v>
      </c>
      <c r="R188" t="s">
        <v>2159</v>
      </c>
      <c r="S188" t="s">
        <v>2160</v>
      </c>
      <c r="T188" t="s">
        <v>93</v>
      </c>
      <c r="V188" t="s">
        <v>93</v>
      </c>
      <c r="W188">
        <v>15</v>
      </c>
      <c r="X188" t="s">
        <v>514</v>
      </c>
      <c r="Y188" t="s">
        <v>1028</v>
      </c>
      <c r="Z188" t="s">
        <v>93</v>
      </c>
      <c r="AA188" t="s">
        <v>93</v>
      </c>
      <c r="AB188" t="s">
        <v>514</v>
      </c>
    </row>
    <row r="189" spans="1:28" x14ac:dyDescent="0.3">
      <c r="A189" t="s">
        <v>527</v>
      </c>
      <c r="B189" t="s">
        <v>93</v>
      </c>
      <c r="C189" t="s">
        <v>93</v>
      </c>
      <c r="D189" t="s">
        <v>528</v>
      </c>
      <c r="E189" t="s">
        <v>529</v>
      </c>
      <c r="F189" t="s">
        <v>530</v>
      </c>
      <c r="G189">
        <v>2023</v>
      </c>
      <c r="I189" t="s">
        <v>93</v>
      </c>
      <c r="J189">
        <v>1</v>
      </c>
      <c r="K189">
        <v>60</v>
      </c>
      <c r="L189" t="s">
        <v>93</v>
      </c>
      <c r="M189" t="s">
        <v>531</v>
      </c>
      <c r="N189" t="s">
        <v>535</v>
      </c>
      <c r="O189" t="s">
        <v>93</v>
      </c>
      <c r="P189" t="s">
        <v>93</v>
      </c>
      <c r="Q189" t="s">
        <v>532</v>
      </c>
      <c r="R189" t="s">
        <v>533</v>
      </c>
      <c r="S189" t="s">
        <v>534</v>
      </c>
      <c r="T189" t="s">
        <v>93</v>
      </c>
      <c r="V189" t="s">
        <v>93</v>
      </c>
      <c r="X189" t="s">
        <v>93</v>
      </c>
      <c r="Y189" t="s">
        <v>529</v>
      </c>
      <c r="Z189" t="s">
        <v>93</v>
      </c>
      <c r="AA189" t="s">
        <v>93</v>
      </c>
      <c r="AB189" t="s">
        <v>514</v>
      </c>
    </row>
    <row r="190" spans="1:28" x14ac:dyDescent="0.3">
      <c r="A190" t="s">
        <v>527</v>
      </c>
      <c r="B190" t="s">
        <v>93</v>
      </c>
      <c r="C190" t="s">
        <v>93</v>
      </c>
      <c r="D190" t="s">
        <v>536</v>
      </c>
      <c r="E190" t="s">
        <v>537</v>
      </c>
      <c r="F190" t="s">
        <v>530</v>
      </c>
      <c r="G190">
        <v>2023</v>
      </c>
      <c r="I190" t="s">
        <v>93</v>
      </c>
      <c r="J190">
        <v>1</v>
      </c>
      <c r="K190">
        <v>60</v>
      </c>
      <c r="L190" t="s">
        <v>93</v>
      </c>
      <c r="M190" t="s">
        <v>538</v>
      </c>
      <c r="N190" t="s">
        <v>535</v>
      </c>
      <c r="O190" t="s">
        <v>93</v>
      </c>
      <c r="P190" t="s">
        <v>93</v>
      </c>
      <c r="Q190" t="s">
        <v>539</v>
      </c>
      <c r="R190" t="s">
        <v>533</v>
      </c>
      <c r="S190" t="s">
        <v>540</v>
      </c>
      <c r="T190" t="s">
        <v>93</v>
      </c>
      <c r="V190" t="s">
        <v>93</v>
      </c>
      <c r="X190" t="s">
        <v>93</v>
      </c>
      <c r="Y190" t="s">
        <v>537</v>
      </c>
      <c r="Z190" t="s">
        <v>93</v>
      </c>
      <c r="AA190" t="s">
        <v>93</v>
      </c>
      <c r="AB190" t="s">
        <v>514</v>
      </c>
    </row>
    <row r="191" spans="1:28" x14ac:dyDescent="0.3">
      <c r="A191" t="s">
        <v>527</v>
      </c>
      <c r="B191" t="s">
        <v>93</v>
      </c>
      <c r="C191" t="s">
        <v>93</v>
      </c>
      <c r="D191" t="s">
        <v>653</v>
      </c>
      <c r="E191" t="s">
        <v>654</v>
      </c>
      <c r="F191" t="s">
        <v>530</v>
      </c>
      <c r="G191">
        <v>2023</v>
      </c>
      <c r="I191" t="s">
        <v>93</v>
      </c>
      <c r="J191">
        <v>1</v>
      </c>
      <c r="K191">
        <v>60</v>
      </c>
      <c r="L191" t="s">
        <v>93</v>
      </c>
      <c r="M191" t="s">
        <v>655</v>
      </c>
      <c r="N191" t="s">
        <v>535</v>
      </c>
      <c r="O191" t="s">
        <v>93</v>
      </c>
      <c r="P191" t="s">
        <v>93</v>
      </c>
      <c r="Q191" t="s">
        <v>656</v>
      </c>
      <c r="R191" t="s">
        <v>533</v>
      </c>
      <c r="S191" t="s">
        <v>657</v>
      </c>
      <c r="T191" t="s">
        <v>93</v>
      </c>
      <c r="V191" t="s">
        <v>93</v>
      </c>
      <c r="X191" t="s">
        <v>93</v>
      </c>
      <c r="Y191" t="s">
        <v>654</v>
      </c>
      <c r="Z191" t="s">
        <v>93</v>
      </c>
      <c r="AA191" t="s">
        <v>93</v>
      </c>
      <c r="AB191" t="s">
        <v>514</v>
      </c>
    </row>
    <row r="192" spans="1:28" x14ac:dyDescent="0.3">
      <c r="A192" t="s">
        <v>771</v>
      </c>
      <c r="B192" t="s">
        <v>93</v>
      </c>
      <c r="C192" t="s">
        <v>93</v>
      </c>
      <c r="D192" t="s">
        <v>772</v>
      </c>
      <c r="E192" t="s">
        <v>773</v>
      </c>
      <c r="F192" t="s">
        <v>530</v>
      </c>
      <c r="G192">
        <v>2024</v>
      </c>
      <c r="I192" t="s">
        <v>93</v>
      </c>
      <c r="J192">
        <v>1</v>
      </c>
      <c r="K192">
        <v>66</v>
      </c>
      <c r="L192" t="s">
        <v>93</v>
      </c>
      <c r="M192" t="s">
        <v>774</v>
      </c>
      <c r="N192" t="s">
        <v>535</v>
      </c>
      <c r="O192" t="s">
        <v>775</v>
      </c>
      <c r="P192" t="s">
        <v>93</v>
      </c>
      <c r="Q192" t="s">
        <v>776</v>
      </c>
      <c r="R192" t="s">
        <v>777</v>
      </c>
      <c r="S192" t="s">
        <v>778</v>
      </c>
      <c r="T192" t="s">
        <v>93</v>
      </c>
      <c r="V192" t="s">
        <v>93</v>
      </c>
      <c r="W192">
        <v>17</v>
      </c>
      <c r="X192" t="s">
        <v>93</v>
      </c>
      <c r="Y192" t="s">
        <v>773</v>
      </c>
      <c r="Z192" t="s">
        <v>93</v>
      </c>
      <c r="AA192" t="s">
        <v>93</v>
      </c>
      <c r="AB192" t="s">
        <v>514</v>
      </c>
    </row>
    <row r="193" spans="1:28" x14ac:dyDescent="0.3">
      <c r="A193" t="s">
        <v>2033</v>
      </c>
      <c r="B193" t="s">
        <v>2034</v>
      </c>
      <c r="C193" t="s">
        <v>2035</v>
      </c>
      <c r="D193" t="s">
        <v>473</v>
      </c>
      <c r="E193" t="s">
        <v>2036</v>
      </c>
      <c r="F193" t="s">
        <v>2037</v>
      </c>
      <c r="G193">
        <v>2023</v>
      </c>
      <c r="H193">
        <v>11</v>
      </c>
      <c r="J193">
        <v>132389</v>
      </c>
      <c r="K193">
        <v>132423</v>
      </c>
      <c r="L193" t="s">
        <v>474</v>
      </c>
      <c r="M193" t="s">
        <v>93</v>
      </c>
      <c r="N193" t="s">
        <v>1405</v>
      </c>
      <c r="O193" t="s">
        <v>2038</v>
      </c>
      <c r="P193" t="s">
        <v>93</v>
      </c>
      <c r="Q193" t="s">
        <v>2039</v>
      </c>
      <c r="R193" t="s">
        <v>2040</v>
      </c>
      <c r="S193" t="s">
        <v>2041</v>
      </c>
      <c r="T193" t="s">
        <v>93</v>
      </c>
      <c r="U193">
        <v>1</v>
      </c>
      <c r="V193" t="s">
        <v>93</v>
      </c>
      <c r="W193">
        <v>185</v>
      </c>
      <c r="X193" t="s">
        <v>1834</v>
      </c>
      <c r="Y193" t="s">
        <v>1907</v>
      </c>
      <c r="Z193" t="s">
        <v>93</v>
      </c>
      <c r="AA193" t="s">
        <v>93</v>
      </c>
      <c r="AB193" t="s">
        <v>514</v>
      </c>
    </row>
    <row r="194" spans="1:28" x14ac:dyDescent="0.3">
      <c r="A194" t="s">
        <v>1353</v>
      </c>
      <c r="B194" t="s">
        <v>1354</v>
      </c>
      <c r="C194" t="s">
        <v>1355</v>
      </c>
      <c r="D194" t="s">
        <v>1356</v>
      </c>
      <c r="E194" t="s">
        <v>1357</v>
      </c>
      <c r="F194" t="s">
        <v>1358</v>
      </c>
      <c r="G194">
        <v>2022</v>
      </c>
      <c r="I194" t="s">
        <v>93</v>
      </c>
      <c r="J194">
        <v>111</v>
      </c>
      <c r="K194">
        <v>115</v>
      </c>
      <c r="L194" t="s">
        <v>93</v>
      </c>
      <c r="M194" t="s">
        <v>1359</v>
      </c>
      <c r="N194" t="s">
        <v>515</v>
      </c>
      <c r="O194" t="s">
        <v>1360</v>
      </c>
      <c r="P194" t="s">
        <v>93</v>
      </c>
      <c r="Q194" t="s">
        <v>1361</v>
      </c>
      <c r="R194" t="s">
        <v>1362</v>
      </c>
      <c r="S194" t="s">
        <v>1363</v>
      </c>
      <c r="T194" t="s">
        <v>93</v>
      </c>
      <c r="U194">
        <v>9</v>
      </c>
      <c r="V194" t="s">
        <v>93</v>
      </c>
      <c r="W194">
        <v>19</v>
      </c>
      <c r="X194" t="s">
        <v>514</v>
      </c>
      <c r="Y194" t="s">
        <v>1357</v>
      </c>
      <c r="Z194" t="s">
        <v>93</v>
      </c>
      <c r="AA194" t="s">
        <v>93</v>
      </c>
      <c r="AB194" t="s">
        <v>514</v>
      </c>
    </row>
    <row r="195" spans="1:28" x14ac:dyDescent="0.3">
      <c r="A195" t="s">
        <v>1058</v>
      </c>
      <c r="B195" t="s">
        <v>1059</v>
      </c>
      <c r="C195" t="s">
        <v>1060</v>
      </c>
      <c r="D195" t="s">
        <v>1061</v>
      </c>
      <c r="E195" t="s">
        <v>773</v>
      </c>
      <c r="F195" t="s">
        <v>1062</v>
      </c>
      <c r="G195">
        <v>2023</v>
      </c>
      <c r="I195" t="s">
        <v>93</v>
      </c>
      <c r="J195">
        <v>1</v>
      </c>
      <c r="K195">
        <v>4</v>
      </c>
      <c r="L195" t="s">
        <v>1063</v>
      </c>
      <c r="M195" t="s">
        <v>1064</v>
      </c>
      <c r="N195" t="s">
        <v>515</v>
      </c>
      <c r="O195" t="s">
        <v>1065</v>
      </c>
      <c r="P195" t="s">
        <v>93</v>
      </c>
      <c r="Q195" t="s">
        <v>1066</v>
      </c>
      <c r="R195" t="s">
        <v>1067</v>
      </c>
      <c r="S195" t="s">
        <v>1068</v>
      </c>
      <c r="T195" t="s">
        <v>93</v>
      </c>
      <c r="V195" t="s">
        <v>93</v>
      </c>
      <c r="W195">
        <v>12</v>
      </c>
      <c r="X195" t="s">
        <v>514</v>
      </c>
      <c r="Y195" t="s">
        <v>773</v>
      </c>
      <c r="Z195" t="s">
        <v>93</v>
      </c>
      <c r="AA195" t="s">
        <v>93</v>
      </c>
      <c r="AB195" t="s">
        <v>514</v>
      </c>
    </row>
    <row r="196" spans="1:28" x14ac:dyDescent="0.3">
      <c r="A196" t="s">
        <v>892</v>
      </c>
      <c r="B196" t="s">
        <v>893</v>
      </c>
      <c r="C196" t="s">
        <v>894</v>
      </c>
      <c r="D196" t="s">
        <v>895</v>
      </c>
      <c r="E196" t="s">
        <v>684</v>
      </c>
      <c r="F196" t="s">
        <v>896</v>
      </c>
      <c r="G196">
        <v>2024</v>
      </c>
      <c r="I196" t="s">
        <v>93</v>
      </c>
      <c r="J196">
        <v>1</v>
      </c>
      <c r="K196">
        <v>6</v>
      </c>
      <c r="L196" t="s">
        <v>93</v>
      </c>
      <c r="M196" t="s">
        <v>897</v>
      </c>
      <c r="N196" t="s">
        <v>515</v>
      </c>
      <c r="O196" t="s">
        <v>898</v>
      </c>
      <c r="P196" t="s">
        <v>93</v>
      </c>
      <c r="Q196" t="s">
        <v>899</v>
      </c>
      <c r="R196" t="s">
        <v>900</v>
      </c>
      <c r="S196" t="s">
        <v>901</v>
      </c>
      <c r="T196" t="s">
        <v>93</v>
      </c>
      <c r="V196" t="s">
        <v>93</v>
      </c>
      <c r="W196">
        <v>11</v>
      </c>
      <c r="X196" t="s">
        <v>514</v>
      </c>
      <c r="Y196" t="s">
        <v>684</v>
      </c>
      <c r="Z196" t="s">
        <v>93</v>
      </c>
      <c r="AA196" t="s">
        <v>93</v>
      </c>
      <c r="AB196" t="s">
        <v>514</v>
      </c>
    </row>
    <row r="197" spans="1:28" x14ac:dyDescent="0.3">
      <c r="A197" t="s">
        <v>1102</v>
      </c>
      <c r="B197" t="s">
        <v>1103</v>
      </c>
      <c r="C197" t="s">
        <v>1104</v>
      </c>
      <c r="D197" t="s">
        <v>1105</v>
      </c>
      <c r="E197" t="s">
        <v>1106</v>
      </c>
      <c r="F197" t="s">
        <v>1107</v>
      </c>
      <c r="G197">
        <v>2024</v>
      </c>
      <c r="H197">
        <v>5</v>
      </c>
      <c r="I197" t="s">
        <v>93</v>
      </c>
      <c r="J197">
        <v>695</v>
      </c>
      <c r="K197">
        <v>699</v>
      </c>
      <c r="L197" t="s">
        <v>93</v>
      </c>
      <c r="M197" t="s">
        <v>1108</v>
      </c>
      <c r="N197" t="s">
        <v>515</v>
      </c>
      <c r="O197" t="s">
        <v>1109</v>
      </c>
      <c r="P197" t="s">
        <v>93</v>
      </c>
      <c r="Q197" t="s">
        <v>1110</v>
      </c>
      <c r="R197" t="s">
        <v>1111</v>
      </c>
      <c r="S197" t="s">
        <v>1112</v>
      </c>
      <c r="T197" t="s">
        <v>93</v>
      </c>
      <c r="V197" t="s">
        <v>93</v>
      </c>
      <c r="W197">
        <v>31</v>
      </c>
      <c r="X197" t="s">
        <v>514</v>
      </c>
      <c r="Y197" t="s">
        <v>1106</v>
      </c>
      <c r="Z197" t="s">
        <v>93</v>
      </c>
      <c r="AA197" t="s">
        <v>93</v>
      </c>
      <c r="AB197" t="s">
        <v>514</v>
      </c>
    </row>
    <row r="198" spans="1:28" x14ac:dyDescent="0.3">
      <c r="A198" t="s">
        <v>2305</v>
      </c>
      <c r="B198" t="s">
        <v>2306</v>
      </c>
      <c r="C198" t="s">
        <v>2307</v>
      </c>
      <c r="D198" t="s">
        <v>2308</v>
      </c>
      <c r="E198" t="s">
        <v>2309</v>
      </c>
      <c r="F198" t="s">
        <v>2310</v>
      </c>
      <c r="G198">
        <v>2024</v>
      </c>
      <c r="J198">
        <v>95</v>
      </c>
      <c r="K198">
        <v>101</v>
      </c>
      <c r="L198" t="s">
        <v>93</v>
      </c>
      <c r="M198" t="s">
        <v>2311</v>
      </c>
      <c r="N198" t="s">
        <v>515</v>
      </c>
      <c r="O198" t="s">
        <v>2312</v>
      </c>
      <c r="P198" t="s">
        <v>93</v>
      </c>
      <c r="Q198" t="s">
        <v>2313</v>
      </c>
      <c r="R198" t="s">
        <v>2314</v>
      </c>
      <c r="S198" t="s">
        <v>2315</v>
      </c>
      <c r="T198" t="s">
        <v>93</v>
      </c>
      <c r="V198" t="s">
        <v>93</v>
      </c>
      <c r="W198">
        <v>15</v>
      </c>
      <c r="X198" t="s">
        <v>514</v>
      </c>
      <c r="Y198" t="s">
        <v>2309</v>
      </c>
      <c r="Z198" t="s">
        <v>93</v>
      </c>
      <c r="AA198" t="s">
        <v>93</v>
      </c>
      <c r="AB198" t="s">
        <v>514</v>
      </c>
    </row>
    <row r="199" spans="1:28" x14ac:dyDescent="0.3">
      <c r="A199" t="s">
        <v>990</v>
      </c>
      <c r="B199" t="s">
        <v>991</v>
      </c>
      <c r="C199" t="s">
        <v>992</v>
      </c>
      <c r="D199" t="s">
        <v>993</v>
      </c>
      <c r="E199" t="s">
        <v>994</v>
      </c>
      <c r="F199" t="s">
        <v>995</v>
      </c>
      <c r="G199">
        <v>2022</v>
      </c>
      <c r="I199" t="s">
        <v>93</v>
      </c>
      <c r="J199">
        <v>276</v>
      </c>
      <c r="K199">
        <v>281</v>
      </c>
      <c r="L199" t="s">
        <v>93</v>
      </c>
      <c r="M199" t="s">
        <v>996</v>
      </c>
      <c r="N199" t="s">
        <v>515</v>
      </c>
      <c r="O199" t="s">
        <v>997</v>
      </c>
      <c r="P199" t="s">
        <v>93</v>
      </c>
      <c r="Q199" t="s">
        <v>998</v>
      </c>
      <c r="R199" t="s">
        <v>999</v>
      </c>
      <c r="S199" t="s">
        <v>1000</v>
      </c>
      <c r="T199" t="s">
        <v>93</v>
      </c>
      <c r="U199">
        <v>1</v>
      </c>
      <c r="V199" t="s">
        <v>93</v>
      </c>
      <c r="W199">
        <v>23</v>
      </c>
      <c r="X199" t="s">
        <v>514</v>
      </c>
      <c r="Y199" t="s">
        <v>994</v>
      </c>
      <c r="Z199" t="s">
        <v>93</v>
      </c>
      <c r="AA199" t="s">
        <v>93</v>
      </c>
      <c r="AB199" t="s">
        <v>514</v>
      </c>
    </row>
    <row r="200" spans="1:28" x14ac:dyDescent="0.3">
      <c r="A200" t="s">
        <v>1113</v>
      </c>
      <c r="B200" t="s">
        <v>1114</v>
      </c>
      <c r="C200" t="s">
        <v>1115</v>
      </c>
      <c r="D200" t="s">
        <v>1116</v>
      </c>
      <c r="E200" t="s">
        <v>1117</v>
      </c>
      <c r="F200" t="s">
        <v>1118</v>
      </c>
      <c r="G200">
        <v>2024</v>
      </c>
      <c r="I200" t="s">
        <v>93</v>
      </c>
      <c r="J200">
        <v>1</v>
      </c>
      <c r="K200">
        <v>5</v>
      </c>
      <c r="L200" t="s">
        <v>93</v>
      </c>
      <c r="M200" t="s">
        <v>1119</v>
      </c>
      <c r="N200" t="s">
        <v>515</v>
      </c>
      <c r="O200" t="s">
        <v>1120</v>
      </c>
      <c r="P200" t="s">
        <v>93</v>
      </c>
      <c r="Q200" t="s">
        <v>1121</v>
      </c>
      <c r="R200" t="s">
        <v>1122</v>
      </c>
      <c r="S200" t="s">
        <v>1123</v>
      </c>
      <c r="T200" t="s">
        <v>93</v>
      </c>
      <c r="V200" t="s">
        <v>93</v>
      </c>
      <c r="W200">
        <v>12</v>
      </c>
      <c r="X200" t="s">
        <v>514</v>
      </c>
      <c r="Y200" t="s">
        <v>1117</v>
      </c>
      <c r="Z200" t="s">
        <v>93</v>
      </c>
      <c r="AA200" t="s">
        <v>93</v>
      </c>
      <c r="AB200" t="s">
        <v>514</v>
      </c>
    </row>
    <row r="201" spans="1:28" x14ac:dyDescent="0.3">
      <c r="A201" t="s">
        <v>2725</v>
      </c>
      <c r="B201" t="s">
        <v>2726</v>
      </c>
      <c r="C201" t="s">
        <v>2727</v>
      </c>
      <c r="D201" t="s">
        <v>1072</v>
      </c>
      <c r="E201" t="s">
        <v>1073</v>
      </c>
      <c r="F201" t="s">
        <v>2728</v>
      </c>
      <c r="G201">
        <v>2022</v>
      </c>
      <c r="H201" t="s">
        <v>93</v>
      </c>
      <c r="J201">
        <v>2185</v>
      </c>
      <c r="K201">
        <v>2191</v>
      </c>
      <c r="L201" t="s">
        <v>93</v>
      </c>
      <c r="M201" t="s">
        <v>1075</v>
      </c>
      <c r="N201" t="s">
        <v>515</v>
      </c>
      <c r="O201" t="s">
        <v>2729</v>
      </c>
      <c r="P201" t="s">
        <v>93</v>
      </c>
      <c r="Q201" t="s">
        <v>2730</v>
      </c>
      <c r="R201" t="s">
        <v>2731</v>
      </c>
      <c r="S201" t="s">
        <v>2732</v>
      </c>
      <c r="T201" t="s">
        <v>93</v>
      </c>
      <c r="V201" t="s">
        <v>93</v>
      </c>
      <c r="W201">
        <v>8</v>
      </c>
      <c r="X201" t="s">
        <v>514</v>
      </c>
      <c r="Y201" t="s">
        <v>1073</v>
      </c>
      <c r="Z201" t="s">
        <v>93</v>
      </c>
      <c r="AA201" t="s">
        <v>93</v>
      </c>
      <c r="AB201" t="s">
        <v>514</v>
      </c>
    </row>
    <row r="202" spans="1:28" x14ac:dyDescent="0.3">
      <c r="A202" t="s">
        <v>1824</v>
      </c>
      <c r="B202" t="s">
        <v>1825</v>
      </c>
      <c r="C202" t="s">
        <v>1826</v>
      </c>
      <c r="D202" t="s">
        <v>473</v>
      </c>
      <c r="E202" t="s">
        <v>1827</v>
      </c>
      <c r="F202" t="s">
        <v>1828</v>
      </c>
      <c r="G202">
        <v>2024</v>
      </c>
      <c r="H202">
        <v>12</v>
      </c>
      <c r="J202">
        <v>144055</v>
      </c>
      <c r="K202">
        <v>144068</v>
      </c>
      <c r="L202" t="s">
        <v>474</v>
      </c>
      <c r="M202" t="s">
        <v>93</v>
      </c>
      <c r="N202" t="s">
        <v>1405</v>
      </c>
      <c r="O202" t="s">
        <v>1829</v>
      </c>
      <c r="P202" t="s">
        <v>1830</v>
      </c>
      <c r="Q202" t="s">
        <v>1831</v>
      </c>
      <c r="R202" t="s">
        <v>1832</v>
      </c>
      <c r="S202" t="s">
        <v>1833</v>
      </c>
      <c r="T202" t="s">
        <v>93</v>
      </c>
      <c r="U202">
        <v>1</v>
      </c>
      <c r="V202" t="s">
        <v>93</v>
      </c>
      <c r="W202">
        <v>35</v>
      </c>
      <c r="X202" t="s">
        <v>1834</v>
      </c>
      <c r="Y202" t="s">
        <v>1835</v>
      </c>
      <c r="Z202" t="s">
        <v>93</v>
      </c>
      <c r="AA202" t="s">
        <v>93</v>
      </c>
      <c r="AB202" t="s">
        <v>514</v>
      </c>
    </row>
    <row r="203" spans="1:28" x14ac:dyDescent="0.3">
      <c r="A203" t="s">
        <v>723</v>
      </c>
      <c r="B203" t="s">
        <v>724</v>
      </c>
      <c r="C203" t="s">
        <v>725</v>
      </c>
      <c r="D203" t="s">
        <v>726</v>
      </c>
      <c r="E203" t="s">
        <v>727</v>
      </c>
      <c r="F203" t="s">
        <v>728</v>
      </c>
      <c r="G203">
        <v>2022</v>
      </c>
      <c r="I203" t="s">
        <v>93</v>
      </c>
      <c r="J203">
        <v>223</v>
      </c>
      <c r="K203">
        <v>228</v>
      </c>
      <c r="L203" t="s">
        <v>729</v>
      </c>
      <c r="M203" t="s">
        <v>730</v>
      </c>
      <c r="N203" t="s">
        <v>515</v>
      </c>
      <c r="O203" t="s">
        <v>731</v>
      </c>
      <c r="P203" t="s">
        <v>93</v>
      </c>
      <c r="Q203" t="s">
        <v>732</v>
      </c>
      <c r="R203" t="s">
        <v>733</v>
      </c>
      <c r="S203" t="s">
        <v>734</v>
      </c>
      <c r="T203" t="s">
        <v>93</v>
      </c>
      <c r="U203">
        <v>7</v>
      </c>
      <c r="V203" t="s">
        <v>93</v>
      </c>
      <c r="W203">
        <v>28</v>
      </c>
      <c r="X203" t="s">
        <v>514</v>
      </c>
      <c r="Y203" t="s">
        <v>727</v>
      </c>
      <c r="Z203" t="s">
        <v>93</v>
      </c>
      <c r="AA203" t="s">
        <v>93</v>
      </c>
      <c r="AB203" t="s">
        <v>514</v>
      </c>
    </row>
    <row r="204" spans="1:28" x14ac:dyDescent="0.3">
      <c r="A204" t="s">
        <v>658</v>
      </c>
      <c r="B204" t="s">
        <v>659</v>
      </c>
      <c r="C204" t="s">
        <v>660</v>
      </c>
      <c r="D204" t="s">
        <v>661</v>
      </c>
      <c r="E204" t="s">
        <v>662</v>
      </c>
      <c r="F204" t="s">
        <v>663</v>
      </c>
      <c r="G204">
        <v>2025</v>
      </c>
      <c r="I204" t="s">
        <v>93</v>
      </c>
      <c r="J204">
        <v>678</v>
      </c>
      <c r="K204">
        <v>683</v>
      </c>
      <c r="L204" t="s">
        <v>93</v>
      </c>
      <c r="M204" t="s">
        <v>664</v>
      </c>
      <c r="N204" t="s">
        <v>515</v>
      </c>
      <c r="O204" t="s">
        <v>665</v>
      </c>
      <c r="P204" t="s">
        <v>93</v>
      </c>
      <c r="Q204" t="s">
        <v>666</v>
      </c>
      <c r="R204" t="s">
        <v>667</v>
      </c>
      <c r="S204" t="s">
        <v>668</v>
      </c>
      <c r="T204" t="s">
        <v>93</v>
      </c>
      <c r="V204" t="s">
        <v>93</v>
      </c>
      <c r="W204">
        <v>12</v>
      </c>
      <c r="X204" t="s">
        <v>514</v>
      </c>
      <c r="Y204" t="s">
        <v>662</v>
      </c>
      <c r="Z204" t="s">
        <v>93</v>
      </c>
      <c r="AA204" t="s">
        <v>93</v>
      </c>
      <c r="AB204" t="s">
        <v>514</v>
      </c>
    </row>
    <row r="205" spans="1:28" x14ac:dyDescent="0.3">
      <c r="A205" t="s">
        <v>552</v>
      </c>
      <c r="B205" t="s">
        <v>553</v>
      </c>
      <c r="C205" t="s">
        <v>554</v>
      </c>
      <c r="D205" t="s">
        <v>555</v>
      </c>
      <c r="E205" t="s">
        <v>556</v>
      </c>
      <c r="F205" t="s">
        <v>557</v>
      </c>
      <c r="G205">
        <v>2022</v>
      </c>
      <c r="I205" t="s">
        <v>93</v>
      </c>
      <c r="J205">
        <v>1</v>
      </c>
      <c r="K205">
        <v>5</v>
      </c>
      <c r="L205" t="s">
        <v>93</v>
      </c>
      <c r="M205" t="s">
        <v>558</v>
      </c>
      <c r="N205" t="s">
        <v>515</v>
      </c>
      <c r="O205" t="s">
        <v>559</v>
      </c>
      <c r="P205" t="s">
        <v>93</v>
      </c>
      <c r="Q205" t="s">
        <v>560</v>
      </c>
      <c r="R205" t="s">
        <v>561</v>
      </c>
      <c r="S205" t="s">
        <v>562</v>
      </c>
      <c r="T205" t="s">
        <v>93</v>
      </c>
      <c r="V205" t="s">
        <v>93</v>
      </c>
      <c r="W205">
        <v>23</v>
      </c>
      <c r="X205" t="s">
        <v>514</v>
      </c>
      <c r="Y205" t="s">
        <v>556</v>
      </c>
      <c r="Z205" t="s">
        <v>93</v>
      </c>
      <c r="AA205" t="s">
        <v>93</v>
      </c>
      <c r="AB205" t="s">
        <v>514</v>
      </c>
    </row>
    <row r="206" spans="1:28" x14ac:dyDescent="0.3">
      <c r="A206" t="s">
        <v>1740</v>
      </c>
      <c r="B206" t="s">
        <v>1741</v>
      </c>
      <c r="C206" t="s">
        <v>1742</v>
      </c>
      <c r="D206" t="s">
        <v>1743</v>
      </c>
      <c r="E206" t="s">
        <v>1744</v>
      </c>
      <c r="F206" t="s">
        <v>1745</v>
      </c>
      <c r="G206">
        <v>2022</v>
      </c>
      <c r="J206">
        <v>1</v>
      </c>
      <c r="K206">
        <v>7</v>
      </c>
      <c r="L206" t="s">
        <v>93</v>
      </c>
      <c r="M206" t="s">
        <v>1746</v>
      </c>
      <c r="N206" t="s">
        <v>515</v>
      </c>
      <c r="O206" t="s">
        <v>1747</v>
      </c>
      <c r="P206" t="s">
        <v>93</v>
      </c>
      <c r="Q206" t="s">
        <v>1748</v>
      </c>
      <c r="R206" t="s">
        <v>93</v>
      </c>
      <c r="S206" t="s">
        <v>1749</v>
      </c>
      <c r="T206" t="s">
        <v>93</v>
      </c>
      <c r="U206">
        <v>1</v>
      </c>
      <c r="V206" t="s">
        <v>93</v>
      </c>
      <c r="W206">
        <v>15</v>
      </c>
      <c r="X206" t="s">
        <v>514</v>
      </c>
      <c r="Y206" t="s">
        <v>1744</v>
      </c>
      <c r="Z206" t="s">
        <v>93</v>
      </c>
      <c r="AA206" t="s">
        <v>93</v>
      </c>
      <c r="AB206" t="s">
        <v>514</v>
      </c>
    </row>
    <row r="207" spans="1:28" x14ac:dyDescent="0.3">
      <c r="A207" t="s">
        <v>630</v>
      </c>
      <c r="B207" t="s">
        <v>631</v>
      </c>
      <c r="C207" t="s">
        <v>632</v>
      </c>
      <c r="D207" t="s">
        <v>633</v>
      </c>
      <c r="E207" t="s">
        <v>634</v>
      </c>
      <c r="F207" t="s">
        <v>635</v>
      </c>
      <c r="G207">
        <v>2024</v>
      </c>
      <c r="I207" t="s">
        <v>93</v>
      </c>
      <c r="J207">
        <v>1</v>
      </c>
      <c r="K207">
        <v>6</v>
      </c>
      <c r="L207" t="s">
        <v>93</v>
      </c>
      <c r="M207" t="s">
        <v>636</v>
      </c>
      <c r="N207" t="s">
        <v>515</v>
      </c>
      <c r="O207" t="s">
        <v>637</v>
      </c>
      <c r="P207" t="s">
        <v>93</v>
      </c>
      <c r="Q207" t="s">
        <v>638</v>
      </c>
      <c r="R207" t="s">
        <v>639</v>
      </c>
      <c r="S207" t="s">
        <v>640</v>
      </c>
      <c r="T207" t="s">
        <v>93</v>
      </c>
      <c r="V207" t="s">
        <v>93</v>
      </c>
      <c r="W207">
        <v>12</v>
      </c>
      <c r="X207" t="s">
        <v>514</v>
      </c>
      <c r="Y207" t="s">
        <v>634</v>
      </c>
      <c r="Z207" t="s">
        <v>93</v>
      </c>
      <c r="AA207" t="s">
        <v>93</v>
      </c>
      <c r="AB207" t="s">
        <v>514</v>
      </c>
    </row>
    <row r="208" spans="1:28" x14ac:dyDescent="0.3">
      <c r="A208" t="s">
        <v>2893</v>
      </c>
      <c r="B208" t="s">
        <v>2894</v>
      </c>
      <c r="C208" t="s">
        <v>2895</v>
      </c>
      <c r="D208" t="s">
        <v>1753</v>
      </c>
      <c r="E208" t="s">
        <v>93</v>
      </c>
      <c r="F208" t="s">
        <v>2897</v>
      </c>
      <c r="G208">
        <v>2025</v>
      </c>
      <c r="H208" t="s">
        <v>2896</v>
      </c>
      <c r="I208">
        <v>99</v>
      </c>
      <c r="J208">
        <v>1</v>
      </c>
      <c r="K208">
        <v>10</v>
      </c>
      <c r="L208" t="s">
        <v>1756</v>
      </c>
      <c r="M208" t="s">
        <v>93</v>
      </c>
      <c r="N208" t="s">
        <v>2903</v>
      </c>
      <c r="O208" t="s">
        <v>2898</v>
      </c>
      <c r="P208" t="s">
        <v>93</v>
      </c>
      <c r="Q208" t="s">
        <v>2899</v>
      </c>
      <c r="R208" t="s">
        <v>2900</v>
      </c>
      <c r="S208" t="s">
        <v>2901</v>
      </c>
      <c r="T208" t="s">
        <v>93</v>
      </c>
      <c r="V208" t="s">
        <v>93</v>
      </c>
      <c r="X208" t="s">
        <v>514</v>
      </c>
      <c r="Y208" t="s">
        <v>2902</v>
      </c>
      <c r="Z208" t="s">
        <v>93</v>
      </c>
      <c r="AA208" t="s">
        <v>93</v>
      </c>
      <c r="AB208" t="s">
        <v>514</v>
      </c>
    </row>
    <row r="209" spans="1:28" x14ac:dyDescent="0.3">
      <c r="A209" t="s">
        <v>2861</v>
      </c>
      <c r="B209" t="s">
        <v>2862</v>
      </c>
      <c r="C209" t="s">
        <v>2863</v>
      </c>
      <c r="D209" t="s">
        <v>1753</v>
      </c>
      <c r="E209" t="s">
        <v>2864</v>
      </c>
      <c r="F209" t="s">
        <v>2865</v>
      </c>
      <c r="G209">
        <v>2024</v>
      </c>
      <c r="H209" t="s">
        <v>2833</v>
      </c>
      <c r="I209">
        <v>2</v>
      </c>
      <c r="J209">
        <v>2034</v>
      </c>
      <c r="K209">
        <v>2046</v>
      </c>
      <c r="L209" t="s">
        <v>1756</v>
      </c>
      <c r="M209" t="s">
        <v>93</v>
      </c>
      <c r="N209" t="s">
        <v>1405</v>
      </c>
      <c r="O209" t="s">
        <v>2866</v>
      </c>
      <c r="P209" t="s">
        <v>2867</v>
      </c>
      <c r="Q209" t="s">
        <v>2868</v>
      </c>
      <c r="R209" t="s">
        <v>2869</v>
      </c>
      <c r="S209" t="s">
        <v>2870</v>
      </c>
      <c r="T209" t="s">
        <v>93</v>
      </c>
      <c r="U209">
        <v>2</v>
      </c>
      <c r="V209" t="s">
        <v>93</v>
      </c>
      <c r="W209">
        <v>36</v>
      </c>
      <c r="X209" t="s">
        <v>514</v>
      </c>
      <c r="Y209" t="s">
        <v>2871</v>
      </c>
      <c r="Z209" t="s">
        <v>93</v>
      </c>
      <c r="AA209" t="s">
        <v>93</v>
      </c>
      <c r="AB209" t="s">
        <v>514</v>
      </c>
    </row>
    <row r="210" spans="1:28" x14ac:dyDescent="0.3">
      <c r="A210" t="s">
        <v>1516</v>
      </c>
      <c r="B210" t="s">
        <v>1517</v>
      </c>
      <c r="C210" t="s">
        <v>1518</v>
      </c>
      <c r="D210" t="s">
        <v>1519</v>
      </c>
      <c r="E210" t="s">
        <v>827</v>
      </c>
      <c r="F210" t="s">
        <v>1520</v>
      </c>
      <c r="G210">
        <v>2024</v>
      </c>
      <c r="I210" t="s">
        <v>93</v>
      </c>
      <c r="J210">
        <v>48</v>
      </c>
      <c r="K210">
        <v>54</v>
      </c>
      <c r="L210" t="s">
        <v>93</v>
      </c>
      <c r="M210" t="s">
        <v>1521</v>
      </c>
      <c r="N210" t="s">
        <v>515</v>
      </c>
      <c r="O210" t="s">
        <v>1522</v>
      </c>
      <c r="P210" t="s">
        <v>93</v>
      </c>
      <c r="Q210" t="s">
        <v>1523</v>
      </c>
      <c r="R210" t="s">
        <v>1524</v>
      </c>
      <c r="S210" t="s">
        <v>1525</v>
      </c>
      <c r="T210" t="s">
        <v>93</v>
      </c>
      <c r="V210" t="s">
        <v>93</v>
      </c>
      <c r="W210">
        <v>19</v>
      </c>
      <c r="X210" t="s">
        <v>514</v>
      </c>
      <c r="Y210" t="s">
        <v>827</v>
      </c>
      <c r="Z210" t="s">
        <v>93</v>
      </c>
      <c r="AA210" t="s">
        <v>93</v>
      </c>
      <c r="AB210" t="s">
        <v>514</v>
      </c>
    </row>
    <row r="211" spans="1:28" x14ac:dyDescent="0.3">
      <c r="A211" t="s">
        <v>3305</v>
      </c>
      <c r="B211" t="s">
        <v>3306</v>
      </c>
      <c r="C211" t="s">
        <v>3307</v>
      </c>
      <c r="D211" t="s">
        <v>3308</v>
      </c>
      <c r="E211" t="s">
        <v>1608</v>
      </c>
      <c r="F211" t="s">
        <v>3309</v>
      </c>
      <c r="G211">
        <v>2024</v>
      </c>
      <c r="H211" t="s">
        <v>2681</v>
      </c>
      <c r="J211">
        <v>1</v>
      </c>
      <c r="K211">
        <v>6</v>
      </c>
      <c r="L211" t="s">
        <v>93</v>
      </c>
      <c r="M211" t="s">
        <v>3310</v>
      </c>
      <c r="N211" t="s">
        <v>515</v>
      </c>
      <c r="O211" t="s">
        <v>3311</v>
      </c>
      <c r="P211" t="s">
        <v>93</v>
      </c>
      <c r="Q211" t="s">
        <v>3312</v>
      </c>
      <c r="R211" t="s">
        <v>3313</v>
      </c>
      <c r="S211" t="s">
        <v>3314</v>
      </c>
      <c r="T211" t="s">
        <v>93</v>
      </c>
      <c r="U211">
        <v>1</v>
      </c>
      <c r="V211" t="s">
        <v>93</v>
      </c>
      <c r="W211">
        <v>10</v>
      </c>
      <c r="X211" t="s">
        <v>514</v>
      </c>
      <c r="Y211" t="s">
        <v>1608</v>
      </c>
      <c r="Z211" t="s">
        <v>93</v>
      </c>
      <c r="AA211" t="s">
        <v>93</v>
      </c>
      <c r="AB211" t="s">
        <v>514</v>
      </c>
    </row>
    <row r="212" spans="1:28" x14ac:dyDescent="0.3">
      <c r="A212" t="s">
        <v>857</v>
      </c>
      <c r="B212" t="s">
        <v>858</v>
      </c>
      <c r="C212" t="s">
        <v>859</v>
      </c>
      <c r="D212" t="s">
        <v>860</v>
      </c>
      <c r="E212" t="s">
        <v>861</v>
      </c>
      <c r="F212" t="s">
        <v>862</v>
      </c>
      <c r="G212">
        <v>2023</v>
      </c>
      <c r="I212" t="s">
        <v>93</v>
      </c>
      <c r="J212">
        <v>169</v>
      </c>
      <c r="K212">
        <v>174</v>
      </c>
      <c r="L212" t="s">
        <v>863</v>
      </c>
      <c r="M212" t="s">
        <v>864</v>
      </c>
      <c r="N212" t="s">
        <v>515</v>
      </c>
      <c r="O212" t="s">
        <v>865</v>
      </c>
      <c r="P212" t="s">
        <v>93</v>
      </c>
      <c r="Q212" t="s">
        <v>866</v>
      </c>
      <c r="R212" t="s">
        <v>867</v>
      </c>
      <c r="S212" t="s">
        <v>868</v>
      </c>
      <c r="T212" t="s">
        <v>93</v>
      </c>
      <c r="U212">
        <v>3</v>
      </c>
      <c r="V212" t="s">
        <v>93</v>
      </c>
      <c r="W212">
        <v>17</v>
      </c>
      <c r="X212" t="s">
        <v>514</v>
      </c>
      <c r="Y212" t="s">
        <v>861</v>
      </c>
      <c r="Z212" t="s">
        <v>93</v>
      </c>
      <c r="AA212" t="s">
        <v>93</v>
      </c>
      <c r="AB212" t="s">
        <v>514</v>
      </c>
    </row>
    <row r="213" spans="1:28" x14ac:dyDescent="0.3">
      <c r="A213" t="s">
        <v>1280</v>
      </c>
      <c r="B213" t="s">
        <v>1281</v>
      </c>
      <c r="C213" t="s">
        <v>1282</v>
      </c>
      <c r="D213" t="s">
        <v>1283</v>
      </c>
      <c r="E213" t="s">
        <v>1284</v>
      </c>
      <c r="F213" t="s">
        <v>1285</v>
      </c>
      <c r="G213">
        <v>2022</v>
      </c>
      <c r="I213" t="s">
        <v>93</v>
      </c>
      <c r="J213">
        <v>1</v>
      </c>
      <c r="K213">
        <v>7</v>
      </c>
      <c r="L213" t="s">
        <v>93</v>
      </c>
      <c r="M213" t="s">
        <v>1286</v>
      </c>
      <c r="N213" t="s">
        <v>515</v>
      </c>
      <c r="O213" t="s">
        <v>1287</v>
      </c>
      <c r="P213" t="s">
        <v>93</v>
      </c>
      <c r="Q213" t="s">
        <v>1288</v>
      </c>
      <c r="R213" t="s">
        <v>1289</v>
      </c>
      <c r="S213" t="s">
        <v>1290</v>
      </c>
      <c r="T213" t="s">
        <v>93</v>
      </c>
      <c r="V213" t="s">
        <v>93</v>
      </c>
      <c r="W213">
        <v>13</v>
      </c>
      <c r="X213" t="s">
        <v>514</v>
      </c>
      <c r="Y213" t="s">
        <v>1284</v>
      </c>
      <c r="Z213" t="s">
        <v>93</v>
      </c>
      <c r="AA213" t="s">
        <v>93</v>
      </c>
      <c r="AB213" t="s">
        <v>514</v>
      </c>
    </row>
    <row r="214" spans="1:28" x14ac:dyDescent="0.3">
      <c r="A214" t="s">
        <v>759</v>
      </c>
      <c r="B214" t="s">
        <v>760</v>
      </c>
      <c r="C214" t="s">
        <v>761</v>
      </c>
      <c r="D214" t="s">
        <v>762</v>
      </c>
      <c r="E214" t="s">
        <v>763</v>
      </c>
      <c r="F214" t="s">
        <v>764</v>
      </c>
      <c r="G214">
        <v>2022</v>
      </c>
      <c r="I214" t="s">
        <v>93</v>
      </c>
      <c r="J214">
        <v>1</v>
      </c>
      <c r="K214">
        <v>4</v>
      </c>
      <c r="L214" t="s">
        <v>765</v>
      </c>
      <c r="M214" t="s">
        <v>766</v>
      </c>
      <c r="N214" t="s">
        <v>515</v>
      </c>
      <c r="O214" t="s">
        <v>767</v>
      </c>
      <c r="P214" t="s">
        <v>93</v>
      </c>
      <c r="Q214" t="s">
        <v>768</v>
      </c>
      <c r="R214" t="s">
        <v>769</v>
      </c>
      <c r="S214" t="s">
        <v>770</v>
      </c>
      <c r="T214" t="s">
        <v>93</v>
      </c>
      <c r="U214">
        <v>2</v>
      </c>
      <c r="V214" t="s">
        <v>93</v>
      </c>
      <c r="W214">
        <v>11</v>
      </c>
      <c r="X214" t="s">
        <v>514</v>
      </c>
      <c r="Y214" t="s">
        <v>763</v>
      </c>
      <c r="Z214" t="s">
        <v>93</v>
      </c>
      <c r="AA214" t="s">
        <v>93</v>
      </c>
      <c r="AB214" t="s">
        <v>514</v>
      </c>
    </row>
    <row r="215" spans="1:28" x14ac:dyDescent="0.3">
      <c r="A215" t="s">
        <v>2515</v>
      </c>
      <c r="B215" t="s">
        <v>2516</v>
      </c>
      <c r="C215" t="s">
        <v>2517</v>
      </c>
      <c r="D215" t="s">
        <v>2518</v>
      </c>
      <c r="E215" t="s">
        <v>2519</v>
      </c>
      <c r="F215" t="s">
        <v>2520</v>
      </c>
      <c r="G215">
        <v>2022</v>
      </c>
      <c r="J215">
        <v>886</v>
      </c>
      <c r="K215">
        <v>891</v>
      </c>
      <c r="L215" t="s">
        <v>93</v>
      </c>
      <c r="M215" t="s">
        <v>2521</v>
      </c>
      <c r="N215" t="s">
        <v>515</v>
      </c>
      <c r="O215" t="s">
        <v>2522</v>
      </c>
      <c r="P215" t="s">
        <v>93</v>
      </c>
      <c r="Q215" t="s">
        <v>2523</v>
      </c>
      <c r="R215" t="s">
        <v>2524</v>
      </c>
      <c r="S215" t="s">
        <v>2525</v>
      </c>
      <c r="T215" t="s">
        <v>93</v>
      </c>
      <c r="U215">
        <v>2</v>
      </c>
      <c r="V215" t="s">
        <v>93</v>
      </c>
      <c r="W215">
        <v>16</v>
      </c>
      <c r="X215" t="s">
        <v>514</v>
      </c>
      <c r="Y215" t="s">
        <v>2519</v>
      </c>
      <c r="Z215" t="s">
        <v>93</v>
      </c>
      <c r="AA215" t="s">
        <v>93</v>
      </c>
      <c r="AB215" t="s">
        <v>514</v>
      </c>
    </row>
    <row r="216" spans="1:28" x14ac:dyDescent="0.3">
      <c r="A216" t="s">
        <v>2013</v>
      </c>
      <c r="B216" t="s">
        <v>2014</v>
      </c>
      <c r="C216" t="s">
        <v>2015</v>
      </c>
      <c r="D216" t="s">
        <v>2016</v>
      </c>
      <c r="E216" t="s">
        <v>1051</v>
      </c>
      <c r="F216" t="s">
        <v>2017</v>
      </c>
      <c r="G216">
        <v>2023</v>
      </c>
      <c r="J216">
        <v>700</v>
      </c>
      <c r="K216">
        <v>705</v>
      </c>
      <c r="L216" t="s">
        <v>93</v>
      </c>
      <c r="M216" t="s">
        <v>2018</v>
      </c>
      <c r="N216" t="s">
        <v>515</v>
      </c>
      <c r="O216" t="s">
        <v>2019</v>
      </c>
      <c r="P216" t="s">
        <v>93</v>
      </c>
      <c r="Q216" t="s">
        <v>2020</v>
      </c>
      <c r="R216" t="s">
        <v>2021</v>
      </c>
      <c r="S216" t="s">
        <v>2022</v>
      </c>
      <c r="T216" t="s">
        <v>93</v>
      </c>
      <c r="U216">
        <v>1</v>
      </c>
      <c r="V216" t="s">
        <v>93</v>
      </c>
      <c r="W216">
        <v>14</v>
      </c>
      <c r="X216" t="s">
        <v>514</v>
      </c>
      <c r="Y216" t="s">
        <v>1051</v>
      </c>
      <c r="Z216" t="s">
        <v>93</v>
      </c>
      <c r="AA216" t="s">
        <v>93</v>
      </c>
      <c r="AB216" t="s">
        <v>514</v>
      </c>
    </row>
    <row r="217" spans="1:28" x14ac:dyDescent="0.3">
      <c r="A217" t="s">
        <v>2904</v>
      </c>
      <c r="B217" t="s">
        <v>2216</v>
      </c>
      <c r="C217" t="s">
        <v>2217</v>
      </c>
      <c r="D217" t="s">
        <v>2905</v>
      </c>
      <c r="E217" t="s">
        <v>2906</v>
      </c>
      <c r="F217" t="s">
        <v>2907</v>
      </c>
      <c r="G217">
        <v>2024</v>
      </c>
      <c r="H217" t="s">
        <v>93</v>
      </c>
      <c r="J217">
        <v>154</v>
      </c>
      <c r="K217">
        <v>160</v>
      </c>
      <c r="L217" t="s">
        <v>93</v>
      </c>
      <c r="M217" t="s">
        <v>2908</v>
      </c>
      <c r="N217" t="s">
        <v>515</v>
      </c>
      <c r="O217" t="s">
        <v>2909</v>
      </c>
      <c r="P217" t="s">
        <v>93</v>
      </c>
      <c r="Q217" t="s">
        <v>2910</v>
      </c>
      <c r="R217" t="s">
        <v>2911</v>
      </c>
      <c r="S217" t="s">
        <v>2912</v>
      </c>
      <c r="T217" t="s">
        <v>93</v>
      </c>
      <c r="V217" t="s">
        <v>93</v>
      </c>
      <c r="W217">
        <v>13</v>
      </c>
      <c r="X217" t="s">
        <v>514</v>
      </c>
      <c r="Y217" t="s">
        <v>2906</v>
      </c>
      <c r="Z217" t="s">
        <v>93</v>
      </c>
      <c r="AA217" t="s">
        <v>93</v>
      </c>
      <c r="AB217" t="s">
        <v>514</v>
      </c>
    </row>
    <row r="218" spans="1:28" x14ac:dyDescent="0.3">
      <c r="A218" t="s">
        <v>574</v>
      </c>
      <c r="B218" t="s">
        <v>575</v>
      </c>
      <c r="C218" t="s">
        <v>576</v>
      </c>
      <c r="D218" t="s">
        <v>577</v>
      </c>
      <c r="E218" t="s">
        <v>578</v>
      </c>
      <c r="F218" t="s">
        <v>579</v>
      </c>
      <c r="G218">
        <v>2022</v>
      </c>
      <c r="I218" t="s">
        <v>93</v>
      </c>
      <c r="J218">
        <v>1</v>
      </c>
      <c r="K218">
        <v>6</v>
      </c>
      <c r="L218" t="s">
        <v>93</v>
      </c>
      <c r="M218" t="s">
        <v>580</v>
      </c>
      <c r="N218" t="s">
        <v>515</v>
      </c>
      <c r="O218" t="s">
        <v>581</v>
      </c>
      <c r="P218" t="s">
        <v>93</v>
      </c>
      <c r="Q218" t="s">
        <v>582</v>
      </c>
      <c r="R218" t="s">
        <v>583</v>
      </c>
      <c r="S218" t="s">
        <v>584</v>
      </c>
      <c r="T218" t="s">
        <v>93</v>
      </c>
      <c r="U218">
        <v>4</v>
      </c>
      <c r="V218" t="s">
        <v>93</v>
      </c>
      <c r="W218">
        <v>10</v>
      </c>
      <c r="X218" t="s">
        <v>514</v>
      </c>
      <c r="Y218" t="s">
        <v>578</v>
      </c>
      <c r="Z218" t="s">
        <v>93</v>
      </c>
      <c r="AA218" t="s">
        <v>93</v>
      </c>
      <c r="AB218" t="s">
        <v>514</v>
      </c>
    </row>
    <row r="219" spans="1:28" x14ac:dyDescent="0.3">
      <c r="A219" t="s">
        <v>2935</v>
      </c>
      <c r="B219" t="s">
        <v>2936</v>
      </c>
      <c r="C219" t="s">
        <v>2937</v>
      </c>
      <c r="D219" t="s">
        <v>2938</v>
      </c>
      <c r="E219" t="s">
        <v>716</v>
      </c>
      <c r="F219" t="s">
        <v>2939</v>
      </c>
      <c r="G219">
        <v>2023</v>
      </c>
      <c r="H219" t="s">
        <v>2670</v>
      </c>
      <c r="I219">
        <v>3</v>
      </c>
      <c r="J219">
        <v>1039</v>
      </c>
      <c r="K219">
        <v>1056</v>
      </c>
      <c r="L219" t="s">
        <v>2940</v>
      </c>
      <c r="M219" t="s">
        <v>93</v>
      </c>
      <c r="N219" t="s">
        <v>1405</v>
      </c>
      <c r="O219" t="s">
        <v>2941</v>
      </c>
      <c r="P219" t="s">
        <v>2942</v>
      </c>
      <c r="Q219" t="s">
        <v>2943</v>
      </c>
      <c r="R219" t="s">
        <v>2944</v>
      </c>
      <c r="S219" t="s">
        <v>2945</v>
      </c>
      <c r="T219" t="s">
        <v>93</v>
      </c>
      <c r="U219">
        <v>1</v>
      </c>
      <c r="V219" t="s">
        <v>93</v>
      </c>
      <c r="W219">
        <v>46</v>
      </c>
      <c r="X219" t="s">
        <v>514</v>
      </c>
      <c r="Y219" t="s">
        <v>2946</v>
      </c>
      <c r="Z219" t="s">
        <v>93</v>
      </c>
      <c r="AA219" t="s">
        <v>93</v>
      </c>
      <c r="AB219" t="s">
        <v>514</v>
      </c>
    </row>
    <row r="220" spans="1:28" x14ac:dyDescent="0.3">
      <c r="A220" t="s">
        <v>2818</v>
      </c>
      <c r="B220" t="s">
        <v>2819</v>
      </c>
      <c r="C220" t="s">
        <v>2820</v>
      </c>
      <c r="D220" t="s">
        <v>2821</v>
      </c>
      <c r="E220" t="s">
        <v>2822</v>
      </c>
      <c r="F220" t="s">
        <v>2823</v>
      </c>
      <c r="G220">
        <v>2024</v>
      </c>
      <c r="H220" t="s">
        <v>93</v>
      </c>
      <c r="J220">
        <v>495</v>
      </c>
      <c r="K220">
        <v>498</v>
      </c>
      <c r="L220" t="s">
        <v>1464</v>
      </c>
      <c r="M220" t="s">
        <v>2824</v>
      </c>
      <c r="N220" t="s">
        <v>515</v>
      </c>
      <c r="O220" t="s">
        <v>2825</v>
      </c>
      <c r="P220" t="s">
        <v>93</v>
      </c>
      <c r="Q220" t="s">
        <v>2826</v>
      </c>
      <c r="R220" t="s">
        <v>2827</v>
      </c>
      <c r="S220" t="s">
        <v>2828</v>
      </c>
      <c r="T220" t="s">
        <v>93</v>
      </c>
      <c r="V220" t="s">
        <v>93</v>
      </c>
      <c r="W220">
        <v>17</v>
      </c>
      <c r="X220" t="s">
        <v>514</v>
      </c>
      <c r="Y220" t="s">
        <v>2822</v>
      </c>
      <c r="Z220" t="s">
        <v>93</v>
      </c>
      <c r="AA220" t="s">
        <v>93</v>
      </c>
      <c r="AB220" t="s">
        <v>514</v>
      </c>
    </row>
    <row r="221" spans="1:28" x14ac:dyDescent="0.3">
      <c r="A221" t="s">
        <v>1253</v>
      </c>
      <c r="B221" t="s">
        <v>1254</v>
      </c>
      <c r="C221" t="s">
        <v>1255</v>
      </c>
      <c r="D221" t="s">
        <v>1256</v>
      </c>
      <c r="E221" t="s">
        <v>1257</v>
      </c>
      <c r="F221" t="s">
        <v>1258</v>
      </c>
      <c r="G221">
        <v>2023</v>
      </c>
      <c r="I221" t="s">
        <v>93</v>
      </c>
      <c r="J221">
        <v>378</v>
      </c>
      <c r="K221">
        <v>382</v>
      </c>
      <c r="L221" t="s">
        <v>93</v>
      </c>
      <c r="M221" t="s">
        <v>1259</v>
      </c>
      <c r="N221" t="s">
        <v>515</v>
      </c>
      <c r="O221" t="s">
        <v>1260</v>
      </c>
      <c r="P221" t="s">
        <v>93</v>
      </c>
      <c r="Q221" t="s">
        <v>1261</v>
      </c>
      <c r="R221" t="s">
        <v>1262</v>
      </c>
      <c r="S221" t="s">
        <v>1263</v>
      </c>
      <c r="T221" t="s">
        <v>93</v>
      </c>
      <c r="V221" t="s">
        <v>93</v>
      </c>
      <c r="W221">
        <v>17</v>
      </c>
      <c r="X221" t="s">
        <v>514</v>
      </c>
      <c r="Y221" t="s">
        <v>1257</v>
      </c>
      <c r="Z221" t="s">
        <v>93</v>
      </c>
      <c r="AA221" t="s">
        <v>93</v>
      </c>
      <c r="AB221" t="s">
        <v>514</v>
      </c>
    </row>
    <row r="222" spans="1:28" x14ac:dyDescent="0.3">
      <c r="A222" t="s">
        <v>1416</v>
      </c>
      <c r="B222" t="s">
        <v>1417</v>
      </c>
      <c r="C222" t="s">
        <v>1418</v>
      </c>
      <c r="D222" t="s">
        <v>1419</v>
      </c>
      <c r="E222" t="s">
        <v>1420</v>
      </c>
      <c r="F222" t="s">
        <v>1421</v>
      </c>
      <c r="G222">
        <v>2023</v>
      </c>
      <c r="I222" t="s">
        <v>93</v>
      </c>
      <c r="J222">
        <v>63</v>
      </c>
      <c r="K222">
        <v>67</v>
      </c>
      <c r="L222" t="s">
        <v>1422</v>
      </c>
      <c r="M222" t="s">
        <v>1423</v>
      </c>
      <c r="N222" t="s">
        <v>515</v>
      </c>
      <c r="O222" t="s">
        <v>1424</v>
      </c>
      <c r="P222" t="s">
        <v>93</v>
      </c>
      <c r="Q222" t="s">
        <v>1425</v>
      </c>
      <c r="R222" t="s">
        <v>1426</v>
      </c>
      <c r="S222" t="s">
        <v>1427</v>
      </c>
      <c r="T222" t="s">
        <v>93</v>
      </c>
      <c r="V222" t="s">
        <v>93</v>
      </c>
      <c r="W222">
        <v>12</v>
      </c>
      <c r="X222" t="s">
        <v>514</v>
      </c>
      <c r="Y222" t="s">
        <v>1420</v>
      </c>
      <c r="Z222" t="s">
        <v>93</v>
      </c>
      <c r="AA222" t="s">
        <v>93</v>
      </c>
      <c r="AB222" t="s">
        <v>514</v>
      </c>
    </row>
    <row r="223" spans="1:28" x14ac:dyDescent="0.3">
      <c r="A223" t="s">
        <v>2407</v>
      </c>
      <c r="B223" t="s">
        <v>2408</v>
      </c>
      <c r="C223" t="s">
        <v>2409</v>
      </c>
      <c r="D223" t="s">
        <v>2410</v>
      </c>
      <c r="E223" t="s">
        <v>2411</v>
      </c>
      <c r="F223" t="s">
        <v>2412</v>
      </c>
      <c r="G223">
        <v>2024</v>
      </c>
      <c r="J223">
        <v>1</v>
      </c>
      <c r="K223">
        <v>5</v>
      </c>
      <c r="L223" t="s">
        <v>93</v>
      </c>
      <c r="M223" t="s">
        <v>2413</v>
      </c>
      <c r="N223" t="s">
        <v>515</v>
      </c>
      <c r="O223" t="s">
        <v>2414</v>
      </c>
      <c r="P223" t="s">
        <v>93</v>
      </c>
      <c r="Q223" t="s">
        <v>2415</v>
      </c>
      <c r="R223" t="s">
        <v>2416</v>
      </c>
      <c r="S223" t="s">
        <v>2417</v>
      </c>
      <c r="T223" t="s">
        <v>93</v>
      </c>
      <c r="V223" t="s">
        <v>93</v>
      </c>
      <c r="W223">
        <v>13</v>
      </c>
      <c r="X223" t="s">
        <v>514</v>
      </c>
      <c r="Y223" t="s">
        <v>2411</v>
      </c>
      <c r="Z223" t="s">
        <v>93</v>
      </c>
      <c r="AA223" t="s">
        <v>93</v>
      </c>
      <c r="AB223" t="s">
        <v>514</v>
      </c>
    </row>
    <row r="224" spans="1:28" x14ac:dyDescent="0.3">
      <c r="A224" t="s">
        <v>2960</v>
      </c>
      <c r="B224" t="s">
        <v>2961</v>
      </c>
      <c r="C224" t="s">
        <v>2962</v>
      </c>
      <c r="D224" t="s">
        <v>2132</v>
      </c>
      <c r="E224" t="s">
        <v>2133</v>
      </c>
      <c r="F224" t="s">
        <v>2963</v>
      </c>
      <c r="G224">
        <v>2022</v>
      </c>
      <c r="H224" t="s">
        <v>93</v>
      </c>
      <c r="J224">
        <v>147</v>
      </c>
      <c r="K224">
        <v>149</v>
      </c>
      <c r="L224" t="s">
        <v>2135</v>
      </c>
      <c r="M224" t="s">
        <v>2136</v>
      </c>
      <c r="N224" t="s">
        <v>515</v>
      </c>
      <c r="O224" t="s">
        <v>2964</v>
      </c>
      <c r="P224" t="s">
        <v>93</v>
      </c>
      <c r="Q224" t="s">
        <v>2965</v>
      </c>
      <c r="R224" t="s">
        <v>2966</v>
      </c>
      <c r="S224" t="s">
        <v>2967</v>
      </c>
      <c r="T224" t="s">
        <v>93</v>
      </c>
      <c r="U224">
        <v>6</v>
      </c>
      <c r="V224" t="s">
        <v>93</v>
      </c>
      <c r="W224">
        <v>17</v>
      </c>
      <c r="X224" t="s">
        <v>514</v>
      </c>
      <c r="Y224" t="s">
        <v>2133</v>
      </c>
      <c r="Z224" t="s">
        <v>93</v>
      </c>
      <c r="AA224" t="s">
        <v>93</v>
      </c>
      <c r="AB224" t="s">
        <v>514</v>
      </c>
    </row>
    <row r="225" spans="1:28" x14ac:dyDescent="0.3">
      <c r="A225" t="s">
        <v>1189</v>
      </c>
      <c r="B225" t="s">
        <v>1190</v>
      </c>
      <c r="C225" t="s">
        <v>1191</v>
      </c>
      <c r="D225" t="s">
        <v>1192</v>
      </c>
      <c r="E225" t="s">
        <v>1193</v>
      </c>
      <c r="F225" t="s">
        <v>1194</v>
      </c>
      <c r="G225">
        <v>2023</v>
      </c>
      <c r="I225" t="s">
        <v>93</v>
      </c>
      <c r="J225">
        <v>121</v>
      </c>
      <c r="K225">
        <v>125</v>
      </c>
      <c r="L225" t="s">
        <v>93</v>
      </c>
      <c r="M225" t="s">
        <v>1195</v>
      </c>
      <c r="N225" t="s">
        <v>515</v>
      </c>
      <c r="O225" t="s">
        <v>1196</v>
      </c>
      <c r="P225" t="s">
        <v>93</v>
      </c>
      <c r="Q225" t="s">
        <v>1197</v>
      </c>
      <c r="R225" t="s">
        <v>1198</v>
      </c>
      <c r="S225" t="s">
        <v>1199</v>
      </c>
      <c r="T225" t="s">
        <v>93</v>
      </c>
      <c r="U225">
        <v>1</v>
      </c>
      <c r="V225" t="s">
        <v>93</v>
      </c>
      <c r="W225">
        <v>22</v>
      </c>
      <c r="X225" t="s">
        <v>514</v>
      </c>
      <c r="Y225" t="s">
        <v>1193</v>
      </c>
      <c r="Z225" t="s">
        <v>93</v>
      </c>
      <c r="AA225" t="s">
        <v>93</v>
      </c>
      <c r="AB225" t="s">
        <v>514</v>
      </c>
    </row>
    <row r="226" spans="1:28" x14ac:dyDescent="0.3">
      <c r="A226" t="s">
        <v>1710</v>
      </c>
      <c r="B226" t="s">
        <v>1711</v>
      </c>
      <c r="C226" t="s">
        <v>1712</v>
      </c>
      <c r="D226" t="s">
        <v>1713</v>
      </c>
      <c r="E226" t="s">
        <v>1714</v>
      </c>
      <c r="F226" t="s">
        <v>1715</v>
      </c>
      <c r="G226">
        <v>2024</v>
      </c>
      <c r="J226">
        <v>1</v>
      </c>
      <c r="K226">
        <v>6</v>
      </c>
      <c r="L226" t="s">
        <v>93</v>
      </c>
      <c r="M226" t="s">
        <v>1716</v>
      </c>
      <c r="N226" t="s">
        <v>515</v>
      </c>
      <c r="O226" t="s">
        <v>1717</v>
      </c>
      <c r="P226" t="s">
        <v>93</v>
      </c>
      <c r="Q226" t="s">
        <v>1718</v>
      </c>
      <c r="R226" t="s">
        <v>1719</v>
      </c>
      <c r="S226" t="s">
        <v>1720</v>
      </c>
      <c r="T226" t="s">
        <v>93</v>
      </c>
      <c r="V226" t="s">
        <v>93</v>
      </c>
      <c r="W226">
        <v>11</v>
      </c>
      <c r="X226" t="s">
        <v>514</v>
      </c>
      <c r="Y226" t="s">
        <v>1714</v>
      </c>
      <c r="Z226" t="s">
        <v>93</v>
      </c>
      <c r="AA226" t="s">
        <v>93</v>
      </c>
      <c r="AB226" t="s">
        <v>514</v>
      </c>
    </row>
    <row r="227" spans="1:28" x14ac:dyDescent="0.3">
      <c r="A227" t="s">
        <v>1880</v>
      </c>
      <c r="B227" t="s">
        <v>1881</v>
      </c>
      <c r="C227" t="s">
        <v>1882</v>
      </c>
      <c r="D227" t="s">
        <v>1883</v>
      </c>
      <c r="E227" t="s">
        <v>1884</v>
      </c>
      <c r="F227" t="s">
        <v>1885</v>
      </c>
      <c r="G227">
        <v>2025</v>
      </c>
      <c r="J227">
        <v>1</v>
      </c>
      <c r="K227">
        <v>6</v>
      </c>
      <c r="L227" t="s">
        <v>93</v>
      </c>
      <c r="M227" t="s">
        <v>1886</v>
      </c>
      <c r="N227" t="s">
        <v>515</v>
      </c>
      <c r="O227" t="s">
        <v>1887</v>
      </c>
      <c r="P227" t="s">
        <v>93</v>
      </c>
      <c r="Q227" t="s">
        <v>1888</v>
      </c>
      <c r="R227" t="s">
        <v>1889</v>
      </c>
      <c r="S227" t="s">
        <v>1890</v>
      </c>
      <c r="T227" t="s">
        <v>93</v>
      </c>
      <c r="V227" t="s">
        <v>93</v>
      </c>
      <c r="W227">
        <v>9</v>
      </c>
      <c r="X227" t="s">
        <v>514</v>
      </c>
      <c r="Y227" t="s">
        <v>1884</v>
      </c>
      <c r="Z227" t="s">
        <v>93</v>
      </c>
      <c r="AA227" t="s">
        <v>93</v>
      </c>
      <c r="AB227" t="s">
        <v>514</v>
      </c>
    </row>
    <row r="228" spans="1:28" x14ac:dyDescent="0.3">
      <c r="A228" t="s">
        <v>3181</v>
      </c>
      <c r="B228" t="s">
        <v>3182</v>
      </c>
      <c r="C228" t="s">
        <v>3183</v>
      </c>
      <c r="D228" t="s">
        <v>1004</v>
      </c>
      <c r="E228" t="s">
        <v>662</v>
      </c>
      <c r="F228" t="s">
        <v>3184</v>
      </c>
      <c r="G228">
        <v>2024</v>
      </c>
      <c r="H228" t="s">
        <v>93</v>
      </c>
      <c r="J228">
        <v>1</v>
      </c>
      <c r="K228">
        <v>6</v>
      </c>
      <c r="L228" t="s">
        <v>1006</v>
      </c>
      <c r="M228" t="s">
        <v>1007</v>
      </c>
      <c r="N228" t="s">
        <v>515</v>
      </c>
      <c r="O228" t="s">
        <v>3185</v>
      </c>
      <c r="P228" t="s">
        <v>93</v>
      </c>
      <c r="Q228" t="s">
        <v>3186</v>
      </c>
      <c r="R228" t="s">
        <v>3187</v>
      </c>
      <c r="S228" t="s">
        <v>3188</v>
      </c>
      <c r="T228" t="s">
        <v>93</v>
      </c>
      <c r="V228" t="s">
        <v>93</v>
      </c>
      <c r="W228">
        <v>18</v>
      </c>
      <c r="X228" t="s">
        <v>514</v>
      </c>
      <c r="Y228" t="s">
        <v>662</v>
      </c>
      <c r="Z228" t="s">
        <v>93</v>
      </c>
      <c r="AA228" t="s">
        <v>93</v>
      </c>
      <c r="AB228" t="s">
        <v>514</v>
      </c>
    </row>
    <row r="229" spans="1:28" x14ac:dyDescent="0.3">
      <c r="A229" t="s">
        <v>1953</v>
      </c>
      <c r="B229" t="s">
        <v>1954</v>
      </c>
      <c r="C229" t="s">
        <v>1955</v>
      </c>
      <c r="D229" t="s">
        <v>1956</v>
      </c>
      <c r="E229" t="s">
        <v>1957</v>
      </c>
      <c r="F229" t="s">
        <v>1958</v>
      </c>
      <c r="G229">
        <v>2024</v>
      </c>
      <c r="J229">
        <v>1</v>
      </c>
      <c r="K229">
        <v>6</v>
      </c>
      <c r="L229" t="s">
        <v>93</v>
      </c>
      <c r="M229" t="s">
        <v>1959</v>
      </c>
      <c r="N229" t="s">
        <v>515</v>
      </c>
      <c r="O229" t="s">
        <v>1960</v>
      </c>
      <c r="P229" t="s">
        <v>93</v>
      </c>
      <c r="Q229" t="s">
        <v>1961</v>
      </c>
      <c r="R229" t="s">
        <v>1962</v>
      </c>
      <c r="S229" t="s">
        <v>1963</v>
      </c>
      <c r="T229" t="s">
        <v>93</v>
      </c>
      <c r="U229">
        <v>1</v>
      </c>
      <c r="V229" t="s">
        <v>93</v>
      </c>
      <c r="W229">
        <v>27</v>
      </c>
      <c r="X229" t="s">
        <v>514</v>
      </c>
      <c r="Y229" t="s">
        <v>1957</v>
      </c>
      <c r="Z229" t="s">
        <v>93</v>
      </c>
      <c r="AA229" t="s">
        <v>93</v>
      </c>
      <c r="AB229" t="s">
        <v>514</v>
      </c>
    </row>
    <row r="230" spans="1:28" x14ac:dyDescent="0.3">
      <c r="A230" t="s">
        <v>11096</v>
      </c>
      <c r="B230" t="s">
        <v>2840</v>
      </c>
      <c r="C230" t="s">
        <v>2841</v>
      </c>
      <c r="D230" t="s">
        <v>2229</v>
      </c>
      <c r="E230" t="s">
        <v>1681</v>
      </c>
      <c r="F230" t="s">
        <v>2843</v>
      </c>
      <c r="G230">
        <v>2025</v>
      </c>
      <c r="H230" t="s">
        <v>2842</v>
      </c>
      <c r="I230">
        <v>2</v>
      </c>
      <c r="J230">
        <v>1596</v>
      </c>
      <c r="K230">
        <v>1611</v>
      </c>
      <c r="L230" t="s">
        <v>2232</v>
      </c>
      <c r="M230" t="s">
        <v>93</v>
      </c>
      <c r="N230" t="s">
        <v>1405</v>
      </c>
      <c r="O230" t="s">
        <v>2844</v>
      </c>
      <c r="P230" t="s">
        <v>2845</v>
      </c>
      <c r="Q230" t="s">
        <v>2846</v>
      </c>
      <c r="R230" t="s">
        <v>2847</v>
      </c>
      <c r="S230" t="s">
        <v>2848</v>
      </c>
      <c r="T230" t="s">
        <v>93</v>
      </c>
      <c r="U230">
        <v>1</v>
      </c>
      <c r="V230" t="s">
        <v>93</v>
      </c>
      <c r="W230">
        <v>50</v>
      </c>
      <c r="X230" t="s">
        <v>514</v>
      </c>
      <c r="Y230" t="s">
        <v>2849</v>
      </c>
      <c r="Z230" t="s">
        <v>93</v>
      </c>
      <c r="AA230" t="s">
        <v>93</v>
      </c>
      <c r="AB230" t="s">
        <v>514</v>
      </c>
    </row>
    <row r="231" spans="1:28" x14ac:dyDescent="0.3">
      <c r="A231" t="s">
        <v>2142</v>
      </c>
      <c r="B231" t="s">
        <v>2143</v>
      </c>
      <c r="C231" t="s">
        <v>2144</v>
      </c>
      <c r="D231" t="s">
        <v>2145</v>
      </c>
      <c r="E231" t="s">
        <v>2146</v>
      </c>
      <c r="F231" t="s">
        <v>2147</v>
      </c>
      <c r="G231">
        <v>2024</v>
      </c>
      <c r="J231">
        <v>1</v>
      </c>
      <c r="K231">
        <v>6</v>
      </c>
      <c r="L231" t="s">
        <v>93</v>
      </c>
      <c r="M231" t="s">
        <v>2148</v>
      </c>
      <c r="N231" t="s">
        <v>515</v>
      </c>
      <c r="O231" t="s">
        <v>2149</v>
      </c>
      <c r="P231" t="s">
        <v>93</v>
      </c>
      <c r="Q231" t="s">
        <v>2150</v>
      </c>
      <c r="R231" t="s">
        <v>2151</v>
      </c>
      <c r="S231" t="s">
        <v>2152</v>
      </c>
      <c r="T231" t="s">
        <v>93</v>
      </c>
      <c r="V231" t="s">
        <v>93</v>
      </c>
      <c r="W231">
        <v>10</v>
      </c>
      <c r="X231" t="s">
        <v>514</v>
      </c>
      <c r="Y231" t="s">
        <v>2146</v>
      </c>
      <c r="Z231" t="s">
        <v>93</v>
      </c>
      <c r="AA231" t="s">
        <v>93</v>
      </c>
      <c r="AB231" t="s">
        <v>514</v>
      </c>
    </row>
    <row r="232" spans="1:28" x14ac:dyDescent="0.3">
      <c r="A232" t="s">
        <v>2418</v>
      </c>
      <c r="B232" t="s">
        <v>2419</v>
      </c>
      <c r="C232" t="s">
        <v>2420</v>
      </c>
      <c r="D232" t="s">
        <v>1529</v>
      </c>
      <c r="E232" t="s">
        <v>1530</v>
      </c>
      <c r="F232" t="s">
        <v>2421</v>
      </c>
      <c r="G232">
        <v>2022</v>
      </c>
      <c r="J232">
        <v>93</v>
      </c>
      <c r="K232">
        <v>98</v>
      </c>
      <c r="L232" t="s">
        <v>93</v>
      </c>
      <c r="M232" t="s">
        <v>1532</v>
      </c>
      <c r="N232" t="s">
        <v>515</v>
      </c>
      <c r="O232" t="s">
        <v>2422</v>
      </c>
      <c r="P232" t="s">
        <v>93</v>
      </c>
      <c r="Q232" t="s">
        <v>2423</v>
      </c>
      <c r="R232" t="s">
        <v>2424</v>
      </c>
      <c r="S232" t="s">
        <v>2425</v>
      </c>
      <c r="T232" t="s">
        <v>93</v>
      </c>
      <c r="U232">
        <v>3</v>
      </c>
      <c r="V232" t="s">
        <v>93</v>
      </c>
      <c r="W232">
        <v>27</v>
      </c>
      <c r="X232" t="s">
        <v>514</v>
      </c>
      <c r="Y232" t="s">
        <v>1530</v>
      </c>
      <c r="Z232" t="s">
        <v>93</v>
      </c>
      <c r="AA232" t="s">
        <v>93</v>
      </c>
      <c r="AB232" t="s">
        <v>514</v>
      </c>
    </row>
    <row r="233" spans="1:28" x14ac:dyDescent="0.3">
      <c r="A233" t="s">
        <v>1124</v>
      </c>
      <c r="B233" t="s">
        <v>1125</v>
      </c>
      <c r="C233" t="s">
        <v>1126</v>
      </c>
      <c r="D233" t="s">
        <v>1127</v>
      </c>
      <c r="E233" t="s">
        <v>1128</v>
      </c>
      <c r="F233" t="s">
        <v>1129</v>
      </c>
      <c r="G233">
        <v>2022</v>
      </c>
      <c r="I233" t="s">
        <v>93</v>
      </c>
      <c r="J233">
        <v>1</v>
      </c>
      <c r="K233">
        <v>4</v>
      </c>
      <c r="L233" t="s">
        <v>93</v>
      </c>
      <c r="M233" t="s">
        <v>1130</v>
      </c>
      <c r="N233" t="s">
        <v>515</v>
      </c>
      <c r="O233" t="s">
        <v>1131</v>
      </c>
      <c r="P233" t="s">
        <v>93</v>
      </c>
      <c r="Q233" t="s">
        <v>1132</v>
      </c>
      <c r="R233" t="s">
        <v>1133</v>
      </c>
      <c r="S233" t="s">
        <v>1134</v>
      </c>
      <c r="T233" t="s">
        <v>93</v>
      </c>
      <c r="U233">
        <v>12</v>
      </c>
      <c r="V233" t="s">
        <v>93</v>
      </c>
      <c r="W233">
        <v>18</v>
      </c>
      <c r="X233" t="s">
        <v>514</v>
      </c>
      <c r="Y233" t="s">
        <v>1128</v>
      </c>
      <c r="Z233" t="s">
        <v>93</v>
      </c>
      <c r="AA233" t="s">
        <v>93</v>
      </c>
      <c r="AB233" t="s">
        <v>514</v>
      </c>
    </row>
    <row r="234" spans="1:28" x14ac:dyDescent="0.3">
      <c r="A234" t="s">
        <v>1891</v>
      </c>
      <c r="B234" t="s">
        <v>1892</v>
      </c>
      <c r="C234" t="s">
        <v>1893</v>
      </c>
      <c r="D234" t="s">
        <v>1894</v>
      </c>
      <c r="E234" t="s">
        <v>1895</v>
      </c>
      <c r="F234" t="s">
        <v>1896</v>
      </c>
      <c r="G234">
        <v>2024</v>
      </c>
      <c r="J234">
        <v>631</v>
      </c>
      <c r="K234">
        <v>636</v>
      </c>
      <c r="L234" t="s">
        <v>1897</v>
      </c>
      <c r="M234" t="s">
        <v>1898</v>
      </c>
      <c r="N234" t="s">
        <v>515</v>
      </c>
      <c r="O234" t="s">
        <v>1899</v>
      </c>
      <c r="P234" t="s">
        <v>93</v>
      </c>
      <c r="Q234" t="s">
        <v>1900</v>
      </c>
      <c r="R234" t="s">
        <v>1901</v>
      </c>
      <c r="S234" t="s">
        <v>1902</v>
      </c>
      <c r="T234" t="s">
        <v>93</v>
      </c>
      <c r="V234" t="s">
        <v>93</v>
      </c>
      <c r="W234">
        <v>18</v>
      </c>
      <c r="X234" t="s">
        <v>514</v>
      </c>
      <c r="Y234" t="s">
        <v>1895</v>
      </c>
      <c r="Z234" t="s">
        <v>93</v>
      </c>
      <c r="AA234" t="s">
        <v>93</v>
      </c>
      <c r="AB234" t="s">
        <v>514</v>
      </c>
    </row>
    <row r="235" spans="1:28" x14ac:dyDescent="0.3">
      <c r="A235" t="s">
        <v>2283</v>
      </c>
      <c r="B235" t="s">
        <v>2284</v>
      </c>
      <c r="C235" t="s">
        <v>2285</v>
      </c>
      <c r="D235" t="s">
        <v>2286</v>
      </c>
      <c r="E235" t="s">
        <v>2287</v>
      </c>
      <c r="F235" t="s">
        <v>2288</v>
      </c>
      <c r="G235">
        <v>2024</v>
      </c>
      <c r="J235">
        <v>1</v>
      </c>
      <c r="K235">
        <v>6</v>
      </c>
      <c r="L235" t="s">
        <v>93</v>
      </c>
      <c r="M235" t="s">
        <v>2289</v>
      </c>
      <c r="N235" t="s">
        <v>515</v>
      </c>
      <c r="O235" t="s">
        <v>2290</v>
      </c>
      <c r="P235" t="s">
        <v>93</v>
      </c>
      <c r="Q235" t="s">
        <v>2291</v>
      </c>
      <c r="R235" t="s">
        <v>2292</v>
      </c>
      <c r="S235" t="s">
        <v>2293</v>
      </c>
      <c r="T235" t="s">
        <v>93</v>
      </c>
      <c r="V235" t="s">
        <v>93</v>
      </c>
      <c r="W235">
        <v>16</v>
      </c>
      <c r="X235" t="s">
        <v>514</v>
      </c>
      <c r="Y235" t="s">
        <v>2287</v>
      </c>
      <c r="Z235" t="s">
        <v>93</v>
      </c>
      <c r="AA235" t="s">
        <v>93</v>
      </c>
      <c r="AB235" t="s">
        <v>514</v>
      </c>
    </row>
    <row r="236" spans="1:28" x14ac:dyDescent="0.3">
      <c r="A236" t="s">
        <v>1146</v>
      </c>
      <c r="B236" t="s">
        <v>1147</v>
      </c>
      <c r="C236" t="s">
        <v>1148</v>
      </c>
      <c r="D236" t="s">
        <v>1149</v>
      </c>
      <c r="E236" t="s">
        <v>850</v>
      </c>
      <c r="F236" t="s">
        <v>1150</v>
      </c>
      <c r="G236">
        <v>2023</v>
      </c>
      <c r="I236" t="s">
        <v>93</v>
      </c>
      <c r="J236">
        <v>1</v>
      </c>
      <c r="K236">
        <v>7</v>
      </c>
      <c r="L236" t="s">
        <v>93</v>
      </c>
      <c r="M236" t="s">
        <v>1151</v>
      </c>
      <c r="N236" t="s">
        <v>515</v>
      </c>
      <c r="O236" t="s">
        <v>1152</v>
      </c>
      <c r="P236" t="s">
        <v>93</v>
      </c>
      <c r="Q236" t="s">
        <v>1153</v>
      </c>
      <c r="R236" t="s">
        <v>1154</v>
      </c>
      <c r="S236" t="s">
        <v>1155</v>
      </c>
      <c r="T236" t="s">
        <v>93</v>
      </c>
      <c r="U236">
        <v>1</v>
      </c>
      <c r="V236" t="s">
        <v>93</v>
      </c>
      <c r="W236">
        <v>7</v>
      </c>
      <c r="X236" t="s">
        <v>514</v>
      </c>
      <c r="Y236" t="s">
        <v>850</v>
      </c>
      <c r="Z236" t="s">
        <v>93</v>
      </c>
      <c r="AA236" t="s">
        <v>93</v>
      </c>
      <c r="AB236" t="s">
        <v>514</v>
      </c>
    </row>
    <row r="237" spans="1:28" x14ac:dyDescent="0.3">
      <c r="A237" t="s">
        <v>1223</v>
      </c>
      <c r="B237" t="s">
        <v>1224</v>
      </c>
      <c r="C237" t="s">
        <v>1225</v>
      </c>
      <c r="D237" t="s">
        <v>1226</v>
      </c>
      <c r="E237" t="s">
        <v>1227</v>
      </c>
      <c r="F237" t="s">
        <v>1228</v>
      </c>
      <c r="G237">
        <v>2024</v>
      </c>
      <c r="I237" t="s">
        <v>93</v>
      </c>
      <c r="J237">
        <v>1805</v>
      </c>
      <c r="K237">
        <v>1810</v>
      </c>
      <c r="L237" t="s">
        <v>93</v>
      </c>
      <c r="M237" t="s">
        <v>1229</v>
      </c>
      <c r="N237" t="s">
        <v>515</v>
      </c>
      <c r="O237" t="s">
        <v>1230</v>
      </c>
      <c r="P237" t="s">
        <v>93</v>
      </c>
      <c r="Q237" t="s">
        <v>1231</v>
      </c>
      <c r="R237" t="s">
        <v>1232</v>
      </c>
      <c r="S237" t="s">
        <v>1233</v>
      </c>
      <c r="T237" t="s">
        <v>93</v>
      </c>
      <c r="V237" t="s">
        <v>93</v>
      </c>
      <c r="W237">
        <v>22</v>
      </c>
      <c r="X237" t="s">
        <v>514</v>
      </c>
      <c r="Y237" t="s">
        <v>1227</v>
      </c>
      <c r="Z237" t="s">
        <v>93</v>
      </c>
      <c r="AA237" t="s">
        <v>93</v>
      </c>
      <c r="AB237" t="s">
        <v>514</v>
      </c>
    </row>
    <row r="238" spans="1:28" x14ac:dyDescent="0.3">
      <c r="A238" t="s">
        <v>2099</v>
      </c>
      <c r="B238" t="s">
        <v>2100</v>
      </c>
      <c r="C238" t="s">
        <v>2101</v>
      </c>
      <c r="D238" t="s">
        <v>2102</v>
      </c>
      <c r="E238" t="s">
        <v>2103</v>
      </c>
      <c r="F238" t="s">
        <v>2104</v>
      </c>
      <c r="G238">
        <v>2024</v>
      </c>
      <c r="J238">
        <v>1</v>
      </c>
      <c r="K238">
        <v>6</v>
      </c>
      <c r="L238" t="s">
        <v>93</v>
      </c>
      <c r="M238" t="s">
        <v>2105</v>
      </c>
      <c r="N238" t="s">
        <v>515</v>
      </c>
      <c r="O238" t="s">
        <v>2106</v>
      </c>
      <c r="P238" t="s">
        <v>93</v>
      </c>
      <c r="Q238" t="s">
        <v>2107</v>
      </c>
      <c r="R238" t="s">
        <v>2108</v>
      </c>
      <c r="S238" t="s">
        <v>2109</v>
      </c>
      <c r="T238" t="s">
        <v>93</v>
      </c>
      <c r="V238" t="s">
        <v>93</v>
      </c>
      <c r="W238">
        <v>14</v>
      </c>
      <c r="X238" t="s">
        <v>514</v>
      </c>
      <c r="Y238" t="s">
        <v>2103</v>
      </c>
      <c r="Z238" t="s">
        <v>93</v>
      </c>
      <c r="AA238" t="s">
        <v>93</v>
      </c>
      <c r="AB238" t="s">
        <v>514</v>
      </c>
    </row>
    <row r="239" spans="1:28" x14ac:dyDescent="0.3">
      <c r="A239" t="s">
        <v>1291</v>
      </c>
      <c r="B239" t="s">
        <v>1292</v>
      </c>
      <c r="C239" t="s">
        <v>1293</v>
      </c>
      <c r="D239" t="s">
        <v>1294</v>
      </c>
      <c r="E239" t="s">
        <v>645</v>
      </c>
      <c r="F239" t="s">
        <v>1295</v>
      </c>
      <c r="G239">
        <v>2023</v>
      </c>
      <c r="I239" t="s">
        <v>93</v>
      </c>
      <c r="J239">
        <v>118</v>
      </c>
      <c r="K239">
        <v>124</v>
      </c>
      <c r="L239" t="s">
        <v>93</v>
      </c>
      <c r="M239" t="s">
        <v>1296</v>
      </c>
      <c r="N239" t="s">
        <v>515</v>
      </c>
      <c r="O239" t="s">
        <v>1297</v>
      </c>
      <c r="P239" t="s">
        <v>1298</v>
      </c>
      <c r="Q239" t="s">
        <v>1299</v>
      </c>
      <c r="R239" t="s">
        <v>1300</v>
      </c>
      <c r="S239" t="s">
        <v>1301</v>
      </c>
      <c r="T239" t="s">
        <v>93</v>
      </c>
      <c r="V239" t="s">
        <v>93</v>
      </c>
      <c r="W239">
        <v>27</v>
      </c>
      <c r="X239" t="s">
        <v>514</v>
      </c>
      <c r="Y239" t="s">
        <v>645</v>
      </c>
      <c r="Z239" t="s">
        <v>93</v>
      </c>
      <c r="AA239" t="s">
        <v>93</v>
      </c>
      <c r="AB239" t="s">
        <v>514</v>
      </c>
    </row>
    <row r="240" spans="1:28" x14ac:dyDescent="0.3">
      <c r="A240" t="s">
        <v>790</v>
      </c>
      <c r="B240" t="s">
        <v>791</v>
      </c>
      <c r="C240" t="s">
        <v>792</v>
      </c>
      <c r="D240" t="s">
        <v>793</v>
      </c>
      <c r="E240" t="s">
        <v>794</v>
      </c>
      <c r="F240" t="s">
        <v>795</v>
      </c>
      <c r="G240">
        <v>2023</v>
      </c>
      <c r="I240" t="s">
        <v>93</v>
      </c>
      <c r="J240">
        <v>1</v>
      </c>
      <c r="K240">
        <v>5</v>
      </c>
      <c r="L240" t="s">
        <v>93</v>
      </c>
      <c r="M240" t="s">
        <v>796</v>
      </c>
      <c r="N240" t="s">
        <v>515</v>
      </c>
      <c r="O240" t="s">
        <v>797</v>
      </c>
      <c r="P240" t="s">
        <v>93</v>
      </c>
      <c r="Q240" t="s">
        <v>798</v>
      </c>
      <c r="R240" t="s">
        <v>799</v>
      </c>
      <c r="S240" t="s">
        <v>800</v>
      </c>
      <c r="T240" t="s">
        <v>93</v>
      </c>
      <c r="V240" t="s">
        <v>93</v>
      </c>
      <c r="W240">
        <v>22</v>
      </c>
      <c r="X240" t="s">
        <v>514</v>
      </c>
      <c r="Y240" t="s">
        <v>794</v>
      </c>
      <c r="Z240" t="s">
        <v>93</v>
      </c>
      <c r="AA240" t="s">
        <v>93</v>
      </c>
      <c r="AB240" t="s">
        <v>514</v>
      </c>
    </row>
    <row r="241" spans="1:28" x14ac:dyDescent="0.3">
      <c r="A241" t="s">
        <v>1848</v>
      </c>
      <c r="B241" t="s">
        <v>1849</v>
      </c>
      <c r="C241" t="s">
        <v>1850</v>
      </c>
      <c r="D241" t="s">
        <v>1851</v>
      </c>
      <c r="E241" t="s">
        <v>645</v>
      </c>
      <c r="F241" t="s">
        <v>1852</v>
      </c>
      <c r="G241">
        <v>2023</v>
      </c>
      <c r="J241">
        <v>1303</v>
      </c>
      <c r="K241">
        <v>1309</v>
      </c>
      <c r="L241" t="s">
        <v>93</v>
      </c>
      <c r="M241" t="s">
        <v>1853</v>
      </c>
      <c r="N241" t="s">
        <v>515</v>
      </c>
      <c r="O241" t="s">
        <v>1854</v>
      </c>
      <c r="P241" t="s">
        <v>93</v>
      </c>
      <c r="Q241" t="s">
        <v>1855</v>
      </c>
      <c r="R241" t="s">
        <v>1856</v>
      </c>
      <c r="S241" t="s">
        <v>1857</v>
      </c>
      <c r="T241" t="s">
        <v>93</v>
      </c>
      <c r="U241">
        <v>1</v>
      </c>
      <c r="V241" t="s">
        <v>93</v>
      </c>
      <c r="W241">
        <v>16</v>
      </c>
      <c r="X241" t="s">
        <v>514</v>
      </c>
      <c r="Y241" t="s">
        <v>645</v>
      </c>
      <c r="Z241" t="s">
        <v>93</v>
      </c>
      <c r="AA241" t="s">
        <v>93</v>
      </c>
      <c r="AB241" t="s">
        <v>514</v>
      </c>
    </row>
    <row r="242" spans="1:28" x14ac:dyDescent="0.3">
      <c r="A242" t="s">
        <v>1604</v>
      </c>
      <c r="B242" t="s">
        <v>1605</v>
      </c>
      <c r="C242" t="s">
        <v>1606</v>
      </c>
      <c r="D242" t="s">
        <v>1607</v>
      </c>
      <c r="E242" t="s">
        <v>1608</v>
      </c>
      <c r="F242" t="s">
        <v>1609</v>
      </c>
      <c r="G242">
        <v>2024</v>
      </c>
      <c r="J242">
        <v>1</v>
      </c>
      <c r="K242">
        <v>6</v>
      </c>
      <c r="L242" t="s">
        <v>93</v>
      </c>
      <c r="M242" t="s">
        <v>1610</v>
      </c>
      <c r="N242" t="s">
        <v>515</v>
      </c>
      <c r="O242" t="s">
        <v>1611</v>
      </c>
      <c r="P242" t="s">
        <v>93</v>
      </c>
      <c r="Q242" t="s">
        <v>1612</v>
      </c>
      <c r="R242" t="s">
        <v>1613</v>
      </c>
      <c r="S242" t="s">
        <v>1614</v>
      </c>
      <c r="T242" t="s">
        <v>93</v>
      </c>
      <c r="V242" t="s">
        <v>93</v>
      </c>
      <c r="W242">
        <v>19</v>
      </c>
      <c r="X242" t="s">
        <v>514</v>
      </c>
      <c r="Y242" t="s">
        <v>1608</v>
      </c>
      <c r="Z242" t="s">
        <v>93</v>
      </c>
      <c r="AA242" t="s">
        <v>93</v>
      </c>
      <c r="AB242" t="s">
        <v>514</v>
      </c>
    </row>
    <row r="243" spans="1:28" x14ac:dyDescent="0.3">
      <c r="A243" t="s">
        <v>2192</v>
      </c>
      <c r="B243" t="s">
        <v>2193</v>
      </c>
      <c r="C243" t="s">
        <v>2194</v>
      </c>
      <c r="D243" t="s">
        <v>2195</v>
      </c>
      <c r="E243" t="s">
        <v>2196</v>
      </c>
      <c r="F243" t="s">
        <v>2197</v>
      </c>
      <c r="G243">
        <v>2023</v>
      </c>
      <c r="J243">
        <v>1</v>
      </c>
      <c r="K243">
        <v>6</v>
      </c>
      <c r="L243" t="s">
        <v>2198</v>
      </c>
      <c r="M243" t="s">
        <v>2199</v>
      </c>
      <c r="N243" t="s">
        <v>515</v>
      </c>
      <c r="O243" t="s">
        <v>2200</v>
      </c>
      <c r="P243" t="s">
        <v>93</v>
      </c>
      <c r="Q243" t="s">
        <v>2201</v>
      </c>
      <c r="R243" t="s">
        <v>2202</v>
      </c>
      <c r="S243" t="s">
        <v>2203</v>
      </c>
      <c r="T243" t="s">
        <v>93</v>
      </c>
      <c r="V243" t="s">
        <v>93</v>
      </c>
      <c r="W243">
        <v>10</v>
      </c>
      <c r="X243" t="s">
        <v>514</v>
      </c>
      <c r="Y243" t="s">
        <v>2196</v>
      </c>
      <c r="Z243" t="s">
        <v>93</v>
      </c>
      <c r="AA243" t="s">
        <v>93</v>
      </c>
      <c r="AB243" t="s">
        <v>514</v>
      </c>
    </row>
    <row r="244" spans="1:28" x14ac:dyDescent="0.3">
      <c r="A244" t="s">
        <v>968</v>
      </c>
      <c r="B244" t="s">
        <v>969</v>
      </c>
      <c r="C244" t="s">
        <v>970</v>
      </c>
      <c r="D244" t="s">
        <v>971</v>
      </c>
      <c r="E244" t="s">
        <v>972</v>
      </c>
      <c r="F244" t="s">
        <v>973</v>
      </c>
      <c r="G244">
        <v>2024</v>
      </c>
      <c r="I244" t="s">
        <v>93</v>
      </c>
      <c r="J244">
        <v>1</v>
      </c>
      <c r="K244">
        <v>6</v>
      </c>
      <c r="L244" t="s">
        <v>93</v>
      </c>
      <c r="M244" t="s">
        <v>974</v>
      </c>
      <c r="N244" t="s">
        <v>515</v>
      </c>
      <c r="O244" t="s">
        <v>975</v>
      </c>
      <c r="P244" t="s">
        <v>93</v>
      </c>
      <c r="Q244" t="s">
        <v>976</v>
      </c>
      <c r="R244" t="s">
        <v>977</v>
      </c>
      <c r="S244" t="s">
        <v>978</v>
      </c>
      <c r="T244" t="s">
        <v>93</v>
      </c>
      <c r="V244" t="s">
        <v>93</v>
      </c>
      <c r="W244">
        <v>16</v>
      </c>
      <c r="X244" t="s">
        <v>514</v>
      </c>
      <c r="Y244" t="s">
        <v>972</v>
      </c>
      <c r="Z244" t="s">
        <v>93</v>
      </c>
      <c r="AA244" t="s">
        <v>93</v>
      </c>
      <c r="AB244" t="s">
        <v>514</v>
      </c>
    </row>
    <row r="245" spans="1:28" x14ac:dyDescent="0.3">
      <c r="A245" t="s">
        <v>2536</v>
      </c>
      <c r="B245" t="s">
        <v>2537</v>
      </c>
      <c r="C245" t="s">
        <v>2538</v>
      </c>
      <c r="D245" t="s">
        <v>1215</v>
      </c>
      <c r="E245" t="s">
        <v>1216</v>
      </c>
      <c r="F245" t="s">
        <v>2539</v>
      </c>
      <c r="G245">
        <v>2023</v>
      </c>
      <c r="J245">
        <v>1317</v>
      </c>
      <c r="K245">
        <v>1322</v>
      </c>
      <c r="L245" t="s">
        <v>93</v>
      </c>
      <c r="M245" t="s">
        <v>1218</v>
      </c>
      <c r="N245" t="s">
        <v>515</v>
      </c>
      <c r="O245" t="s">
        <v>2540</v>
      </c>
      <c r="P245" t="s">
        <v>93</v>
      </c>
      <c r="Q245" t="s">
        <v>2541</v>
      </c>
      <c r="R245" t="s">
        <v>2542</v>
      </c>
      <c r="S245" t="s">
        <v>2543</v>
      </c>
      <c r="T245" t="s">
        <v>93</v>
      </c>
      <c r="U245">
        <v>1</v>
      </c>
      <c r="V245" t="s">
        <v>93</v>
      </c>
      <c r="W245">
        <v>15</v>
      </c>
      <c r="X245" t="s">
        <v>514</v>
      </c>
      <c r="Y245" t="s">
        <v>1216</v>
      </c>
      <c r="Z245" t="s">
        <v>93</v>
      </c>
      <c r="AA245" t="s">
        <v>93</v>
      </c>
      <c r="AB245" t="s">
        <v>514</v>
      </c>
    </row>
    <row r="246" spans="1:28" x14ac:dyDescent="0.3">
      <c r="A246" t="s">
        <v>2182</v>
      </c>
      <c r="B246" t="s">
        <v>2183</v>
      </c>
      <c r="C246" t="s">
        <v>2184</v>
      </c>
      <c r="D246" t="s">
        <v>2185</v>
      </c>
      <c r="E246" t="s">
        <v>1095</v>
      </c>
      <c r="F246" t="s">
        <v>2186</v>
      </c>
      <c r="G246">
        <v>2024</v>
      </c>
      <c r="J246">
        <v>101</v>
      </c>
      <c r="K246">
        <v>106</v>
      </c>
      <c r="L246" t="s">
        <v>93</v>
      </c>
      <c r="M246" t="s">
        <v>2187</v>
      </c>
      <c r="N246" t="s">
        <v>515</v>
      </c>
      <c r="O246" t="s">
        <v>2188</v>
      </c>
      <c r="P246" t="s">
        <v>93</v>
      </c>
      <c r="Q246" t="s">
        <v>2189</v>
      </c>
      <c r="R246" t="s">
        <v>2190</v>
      </c>
      <c r="S246" t="s">
        <v>2191</v>
      </c>
      <c r="T246" t="s">
        <v>93</v>
      </c>
      <c r="V246" t="s">
        <v>93</v>
      </c>
      <c r="W246">
        <v>10</v>
      </c>
      <c r="X246" t="s">
        <v>514</v>
      </c>
      <c r="Y246" t="s">
        <v>1095</v>
      </c>
      <c r="Z246" t="s">
        <v>93</v>
      </c>
      <c r="AA246" t="s">
        <v>93</v>
      </c>
      <c r="AB246" t="s">
        <v>514</v>
      </c>
    </row>
    <row r="247" spans="1:28" x14ac:dyDescent="0.3">
      <c r="A247" t="s">
        <v>1615</v>
      </c>
      <c r="B247" t="s">
        <v>1616</v>
      </c>
      <c r="C247" t="s">
        <v>1617</v>
      </c>
      <c r="D247" t="s">
        <v>1618</v>
      </c>
      <c r="E247" t="s">
        <v>1462</v>
      </c>
      <c r="F247" t="s">
        <v>1619</v>
      </c>
      <c r="G247">
        <v>2023</v>
      </c>
      <c r="J247">
        <v>539</v>
      </c>
      <c r="K247">
        <v>546</v>
      </c>
      <c r="L247" t="s">
        <v>93</v>
      </c>
      <c r="M247" t="s">
        <v>1620</v>
      </c>
      <c r="N247" t="s">
        <v>515</v>
      </c>
      <c r="O247" t="s">
        <v>1621</v>
      </c>
      <c r="P247" t="s">
        <v>93</v>
      </c>
      <c r="Q247" t="s">
        <v>1622</v>
      </c>
      <c r="R247" t="s">
        <v>1623</v>
      </c>
      <c r="S247" t="s">
        <v>1624</v>
      </c>
      <c r="T247" t="s">
        <v>93</v>
      </c>
      <c r="V247" t="s">
        <v>93</v>
      </c>
      <c r="W247">
        <v>20</v>
      </c>
      <c r="X247" t="s">
        <v>514</v>
      </c>
      <c r="Y247" t="s">
        <v>1462</v>
      </c>
      <c r="Z247" t="s">
        <v>93</v>
      </c>
      <c r="AA247" t="s">
        <v>93</v>
      </c>
      <c r="AB247" t="s">
        <v>514</v>
      </c>
    </row>
    <row r="248" spans="1:28" x14ac:dyDescent="0.3">
      <c r="A248" t="s">
        <v>3133</v>
      </c>
      <c r="B248" t="s">
        <v>3134</v>
      </c>
      <c r="C248" t="s">
        <v>3135</v>
      </c>
      <c r="D248" t="s">
        <v>3136</v>
      </c>
      <c r="E248" t="s">
        <v>3087</v>
      </c>
      <c r="F248" t="s">
        <v>3137</v>
      </c>
      <c r="G248">
        <v>2022</v>
      </c>
      <c r="H248" t="s">
        <v>93</v>
      </c>
      <c r="J248">
        <v>1</v>
      </c>
      <c r="K248">
        <v>7</v>
      </c>
      <c r="L248" t="s">
        <v>93</v>
      </c>
      <c r="M248" t="s">
        <v>3138</v>
      </c>
      <c r="N248" t="s">
        <v>515</v>
      </c>
      <c r="O248" t="s">
        <v>3139</v>
      </c>
      <c r="P248" t="s">
        <v>3140</v>
      </c>
      <c r="Q248" t="s">
        <v>3141</v>
      </c>
      <c r="R248" t="s">
        <v>3142</v>
      </c>
      <c r="S248" t="s">
        <v>3143</v>
      </c>
      <c r="T248" t="s">
        <v>93</v>
      </c>
      <c r="V248" t="s">
        <v>93</v>
      </c>
      <c r="W248">
        <v>16</v>
      </c>
      <c r="X248" t="s">
        <v>514</v>
      </c>
      <c r="Y248" t="s">
        <v>3087</v>
      </c>
      <c r="Z248" t="s">
        <v>93</v>
      </c>
      <c r="AA248" t="s">
        <v>93</v>
      </c>
      <c r="AB248" t="s">
        <v>514</v>
      </c>
    </row>
    <row r="249" spans="1:28" x14ac:dyDescent="0.3">
      <c r="A249" t="s">
        <v>2042</v>
      </c>
      <c r="B249" t="s">
        <v>2043</v>
      </c>
      <c r="C249" t="s">
        <v>2044</v>
      </c>
      <c r="D249" t="s">
        <v>2045</v>
      </c>
      <c r="E249" t="s">
        <v>2046</v>
      </c>
      <c r="F249" t="s">
        <v>2047</v>
      </c>
      <c r="G249">
        <v>2024</v>
      </c>
      <c r="J249">
        <v>407</v>
      </c>
      <c r="K249">
        <v>413</v>
      </c>
      <c r="L249" t="s">
        <v>93</v>
      </c>
      <c r="M249" t="s">
        <v>2048</v>
      </c>
      <c r="N249" t="s">
        <v>515</v>
      </c>
      <c r="O249" t="s">
        <v>2049</v>
      </c>
      <c r="P249" t="s">
        <v>93</v>
      </c>
      <c r="Q249" t="s">
        <v>2050</v>
      </c>
      <c r="R249" t="s">
        <v>2051</v>
      </c>
      <c r="S249" t="s">
        <v>2052</v>
      </c>
      <c r="T249" t="s">
        <v>93</v>
      </c>
      <c r="V249" t="s">
        <v>93</v>
      </c>
      <c r="W249">
        <v>23</v>
      </c>
      <c r="X249" t="s">
        <v>514</v>
      </c>
      <c r="Y249" t="s">
        <v>2046</v>
      </c>
      <c r="Z249" t="s">
        <v>93</v>
      </c>
      <c r="AA249" t="s">
        <v>93</v>
      </c>
      <c r="AB249" t="s">
        <v>514</v>
      </c>
    </row>
    <row r="250" spans="1:28" x14ac:dyDescent="0.3">
      <c r="A250" t="s">
        <v>2053</v>
      </c>
      <c r="B250" t="s">
        <v>2054</v>
      </c>
      <c r="C250" t="s">
        <v>2055</v>
      </c>
      <c r="D250" t="s">
        <v>2056</v>
      </c>
      <c r="E250" t="s">
        <v>2057</v>
      </c>
      <c r="F250" t="s">
        <v>2058</v>
      </c>
      <c r="G250">
        <v>2022</v>
      </c>
      <c r="J250">
        <v>1</v>
      </c>
      <c r="K250">
        <v>4</v>
      </c>
      <c r="L250" t="s">
        <v>93</v>
      </c>
      <c r="M250" t="s">
        <v>2059</v>
      </c>
      <c r="N250" t="s">
        <v>515</v>
      </c>
      <c r="O250" t="s">
        <v>2060</v>
      </c>
      <c r="P250" t="s">
        <v>93</v>
      </c>
      <c r="Q250" t="s">
        <v>2061</v>
      </c>
      <c r="R250" t="s">
        <v>2062</v>
      </c>
      <c r="S250" t="s">
        <v>2063</v>
      </c>
      <c r="T250" t="s">
        <v>93</v>
      </c>
      <c r="U250">
        <v>2</v>
      </c>
      <c r="V250" t="s">
        <v>93</v>
      </c>
      <c r="W250">
        <v>16</v>
      </c>
      <c r="X250" t="s">
        <v>514</v>
      </c>
      <c r="Y250" t="s">
        <v>2057</v>
      </c>
      <c r="Z250" t="s">
        <v>93</v>
      </c>
      <c r="AA250" t="s">
        <v>93</v>
      </c>
      <c r="AB250" t="s">
        <v>514</v>
      </c>
    </row>
    <row r="251" spans="1:28" x14ac:dyDescent="0.3">
      <c r="A251" t="s">
        <v>9188</v>
      </c>
      <c r="B251" t="s">
        <v>3197</v>
      </c>
      <c r="C251" t="s">
        <v>3198</v>
      </c>
      <c r="D251" t="s">
        <v>1753</v>
      </c>
      <c r="E251" t="s">
        <v>93</v>
      </c>
      <c r="F251" t="s">
        <v>3199</v>
      </c>
      <c r="G251">
        <v>2025</v>
      </c>
      <c r="H251" t="s">
        <v>2896</v>
      </c>
      <c r="I251">
        <v>99</v>
      </c>
      <c r="J251">
        <v>1</v>
      </c>
      <c r="K251">
        <v>16</v>
      </c>
      <c r="L251" t="s">
        <v>1756</v>
      </c>
      <c r="M251" t="s">
        <v>93</v>
      </c>
      <c r="N251" t="s">
        <v>2903</v>
      </c>
      <c r="O251" t="s">
        <v>3200</v>
      </c>
      <c r="P251" t="s">
        <v>93</v>
      </c>
      <c r="Q251" t="s">
        <v>3201</v>
      </c>
      <c r="R251" t="s">
        <v>3202</v>
      </c>
      <c r="S251" t="s">
        <v>3203</v>
      </c>
      <c r="T251" t="s">
        <v>93</v>
      </c>
      <c r="V251" t="s">
        <v>93</v>
      </c>
      <c r="X251" t="s">
        <v>514</v>
      </c>
      <c r="Y251" t="s">
        <v>3204</v>
      </c>
      <c r="Z251" t="s">
        <v>93</v>
      </c>
      <c r="AA251" t="s">
        <v>93</v>
      </c>
      <c r="AB251" t="s">
        <v>514</v>
      </c>
    </row>
    <row r="252" spans="1:28" x14ac:dyDescent="0.3">
      <c r="A252" t="s">
        <v>3205</v>
      </c>
      <c r="B252" t="s">
        <v>3206</v>
      </c>
      <c r="C252" t="s">
        <v>3207</v>
      </c>
      <c r="D252" t="s">
        <v>3208</v>
      </c>
      <c r="E252" t="s">
        <v>3209</v>
      </c>
      <c r="F252" t="s">
        <v>3211</v>
      </c>
      <c r="G252">
        <v>2024</v>
      </c>
      <c r="H252" t="s">
        <v>3210</v>
      </c>
      <c r="I252">
        <v>5</v>
      </c>
      <c r="J252">
        <v>142</v>
      </c>
      <c r="K252">
        <v>147</v>
      </c>
      <c r="L252" t="s">
        <v>3212</v>
      </c>
      <c r="M252" t="s">
        <v>93</v>
      </c>
      <c r="N252" t="s">
        <v>2860</v>
      </c>
      <c r="O252" t="s">
        <v>3213</v>
      </c>
      <c r="P252" t="s">
        <v>3214</v>
      </c>
      <c r="Q252" t="s">
        <v>3215</v>
      </c>
      <c r="R252" t="s">
        <v>93</v>
      </c>
      <c r="S252" t="s">
        <v>3216</v>
      </c>
      <c r="T252" t="s">
        <v>93</v>
      </c>
      <c r="V252" t="s">
        <v>93</v>
      </c>
      <c r="W252">
        <v>15</v>
      </c>
      <c r="X252" t="s">
        <v>514</v>
      </c>
      <c r="Y252" t="s">
        <v>3217</v>
      </c>
      <c r="Z252" t="s">
        <v>93</v>
      </c>
      <c r="AA252" t="s">
        <v>93</v>
      </c>
      <c r="AB252" t="s">
        <v>514</v>
      </c>
    </row>
    <row r="253" spans="1:28" x14ac:dyDescent="0.3">
      <c r="A253" t="s">
        <v>1964</v>
      </c>
      <c r="B253" t="s">
        <v>1965</v>
      </c>
      <c r="C253" t="s">
        <v>1966</v>
      </c>
      <c r="D253" t="s">
        <v>1794</v>
      </c>
      <c r="E253" t="s">
        <v>529</v>
      </c>
      <c r="F253" t="s">
        <v>1967</v>
      </c>
      <c r="G253">
        <v>2023</v>
      </c>
      <c r="J253">
        <v>1394</v>
      </c>
      <c r="K253">
        <v>1399</v>
      </c>
      <c r="L253" t="s">
        <v>1796</v>
      </c>
      <c r="M253" t="s">
        <v>1797</v>
      </c>
      <c r="N253" t="s">
        <v>515</v>
      </c>
      <c r="O253" t="s">
        <v>1968</v>
      </c>
      <c r="P253" t="s">
        <v>93</v>
      </c>
      <c r="Q253" t="s">
        <v>1969</v>
      </c>
      <c r="R253" t="s">
        <v>1970</v>
      </c>
      <c r="S253" t="s">
        <v>1971</v>
      </c>
      <c r="T253" t="s">
        <v>93</v>
      </c>
      <c r="U253">
        <v>1</v>
      </c>
      <c r="V253" t="s">
        <v>93</v>
      </c>
      <c r="W253">
        <v>13</v>
      </c>
      <c r="X253" t="s">
        <v>514</v>
      </c>
      <c r="Y253" t="s">
        <v>529</v>
      </c>
      <c r="Z253" t="s">
        <v>93</v>
      </c>
      <c r="AA253" t="s">
        <v>93</v>
      </c>
      <c r="AB253" t="s">
        <v>514</v>
      </c>
    </row>
    <row r="254" spans="1:28" x14ac:dyDescent="0.3">
      <c r="A254" t="s">
        <v>1470</v>
      </c>
      <c r="B254" t="s">
        <v>1471</v>
      </c>
      <c r="C254" t="s">
        <v>1472</v>
      </c>
      <c r="D254" t="s">
        <v>1473</v>
      </c>
      <c r="E254" t="s">
        <v>1474</v>
      </c>
      <c r="F254" t="s">
        <v>1475</v>
      </c>
      <c r="G254">
        <v>2024</v>
      </c>
      <c r="I254" t="s">
        <v>93</v>
      </c>
      <c r="J254">
        <v>1442</v>
      </c>
      <c r="K254">
        <v>1448</v>
      </c>
      <c r="L254" t="s">
        <v>93</v>
      </c>
      <c r="M254" t="s">
        <v>1476</v>
      </c>
      <c r="N254" t="s">
        <v>515</v>
      </c>
      <c r="O254" t="s">
        <v>1477</v>
      </c>
      <c r="P254" t="s">
        <v>93</v>
      </c>
      <c r="Q254" t="s">
        <v>1478</v>
      </c>
      <c r="R254" t="s">
        <v>1479</v>
      </c>
      <c r="S254" t="s">
        <v>1480</v>
      </c>
      <c r="T254" t="s">
        <v>93</v>
      </c>
      <c r="V254" t="s">
        <v>93</v>
      </c>
      <c r="W254">
        <v>15</v>
      </c>
      <c r="X254" t="s">
        <v>514</v>
      </c>
      <c r="Y254" t="s">
        <v>1474</v>
      </c>
      <c r="Z254" t="s">
        <v>93</v>
      </c>
      <c r="AA254" t="s">
        <v>93</v>
      </c>
      <c r="AB254" t="s">
        <v>514</v>
      </c>
    </row>
    <row r="255" spans="1:28" x14ac:dyDescent="0.3">
      <c r="A255" t="s">
        <v>3144</v>
      </c>
      <c r="B255" t="s">
        <v>3145</v>
      </c>
      <c r="C255" t="s">
        <v>3146</v>
      </c>
      <c r="D255" t="s">
        <v>3147</v>
      </c>
      <c r="E255" t="s">
        <v>3148</v>
      </c>
      <c r="F255" t="s">
        <v>3149</v>
      </c>
      <c r="G255">
        <v>2023</v>
      </c>
      <c r="H255" t="s">
        <v>93</v>
      </c>
      <c r="J255">
        <v>683</v>
      </c>
      <c r="K255">
        <v>690</v>
      </c>
      <c r="L255" t="s">
        <v>3150</v>
      </c>
      <c r="M255" t="s">
        <v>3151</v>
      </c>
      <c r="N255" t="s">
        <v>515</v>
      </c>
      <c r="O255" t="s">
        <v>3152</v>
      </c>
      <c r="P255" t="s">
        <v>3153</v>
      </c>
      <c r="Q255" t="s">
        <v>3154</v>
      </c>
      <c r="R255" t="s">
        <v>3155</v>
      </c>
      <c r="S255" t="s">
        <v>3156</v>
      </c>
      <c r="T255" t="s">
        <v>93</v>
      </c>
      <c r="V255" t="s">
        <v>93</v>
      </c>
      <c r="W255">
        <v>31</v>
      </c>
      <c r="X255" t="s">
        <v>514</v>
      </c>
      <c r="Y255" t="s">
        <v>3148</v>
      </c>
      <c r="Z255" t="s">
        <v>93</v>
      </c>
      <c r="AA255" t="s">
        <v>93</v>
      </c>
      <c r="AB255" t="s">
        <v>514</v>
      </c>
    </row>
    <row r="256" spans="1:28" x14ac:dyDescent="0.3">
      <c r="A256" t="s">
        <v>3157</v>
      </c>
      <c r="B256" t="s">
        <v>3158</v>
      </c>
      <c r="C256" t="s">
        <v>3159</v>
      </c>
      <c r="D256" t="s">
        <v>2716</v>
      </c>
      <c r="E256" t="s">
        <v>2717</v>
      </c>
      <c r="F256" t="s">
        <v>3160</v>
      </c>
      <c r="G256">
        <v>2024</v>
      </c>
      <c r="H256" t="s">
        <v>93</v>
      </c>
      <c r="J256">
        <v>1</v>
      </c>
      <c r="K256">
        <v>9</v>
      </c>
      <c r="L256" t="s">
        <v>2719</v>
      </c>
      <c r="M256" t="s">
        <v>2720</v>
      </c>
      <c r="N256" t="s">
        <v>515</v>
      </c>
      <c r="O256" t="s">
        <v>3161</v>
      </c>
      <c r="P256" t="s">
        <v>93</v>
      </c>
      <c r="Q256" t="s">
        <v>3162</v>
      </c>
      <c r="R256" t="s">
        <v>3163</v>
      </c>
      <c r="S256" t="s">
        <v>3164</v>
      </c>
      <c r="T256" t="s">
        <v>93</v>
      </c>
      <c r="V256" t="s">
        <v>93</v>
      </c>
      <c r="W256">
        <v>25</v>
      </c>
      <c r="X256" t="s">
        <v>514</v>
      </c>
      <c r="Y256" t="s">
        <v>2717</v>
      </c>
      <c r="Z256" t="s">
        <v>93</v>
      </c>
      <c r="AA256" t="s">
        <v>93</v>
      </c>
      <c r="AB256" t="s">
        <v>514</v>
      </c>
    </row>
    <row r="257" spans="1:28" x14ac:dyDescent="0.3">
      <c r="A257" t="s">
        <v>2250</v>
      </c>
      <c r="B257" t="s">
        <v>2251</v>
      </c>
      <c r="C257" t="s">
        <v>2252</v>
      </c>
      <c r="D257" t="s">
        <v>2229</v>
      </c>
      <c r="E257" t="s">
        <v>2253</v>
      </c>
      <c r="F257" t="s">
        <v>2254</v>
      </c>
      <c r="G257">
        <v>2024</v>
      </c>
      <c r="H257">
        <v>21</v>
      </c>
      <c r="I257">
        <v>4</v>
      </c>
      <c r="J257">
        <v>3357</v>
      </c>
      <c r="K257">
        <v>3374</v>
      </c>
      <c r="L257" t="s">
        <v>2232</v>
      </c>
      <c r="M257" t="s">
        <v>93</v>
      </c>
      <c r="N257" t="s">
        <v>1405</v>
      </c>
      <c r="O257" t="s">
        <v>2255</v>
      </c>
      <c r="P257" t="s">
        <v>2256</v>
      </c>
      <c r="Q257" t="s">
        <v>2257</v>
      </c>
      <c r="R257" t="s">
        <v>2258</v>
      </c>
      <c r="S257" t="s">
        <v>2259</v>
      </c>
      <c r="T257" t="s">
        <v>93</v>
      </c>
      <c r="V257" t="s">
        <v>93</v>
      </c>
      <c r="W257">
        <v>48</v>
      </c>
      <c r="X257" t="s">
        <v>514</v>
      </c>
      <c r="Y257" t="s">
        <v>2260</v>
      </c>
      <c r="Z257" t="s">
        <v>93</v>
      </c>
      <c r="AA257" t="s">
        <v>93</v>
      </c>
      <c r="AB257" t="s">
        <v>514</v>
      </c>
    </row>
    <row r="258" spans="1:28" x14ac:dyDescent="0.3">
      <c r="A258" t="s">
        <v>2625</v>
      </c>
      <c r="B258" t="s">
        <v>2626</v>
      </c>
      <c r="C258" t="s">
        <v>2627</v>
      </c>
      <c r="D258" t="s">
        <v>2628</v>
      </c>
      <c r="E258" t="s">
        <v>2629</v>
      </c>
      <c r="F258" t="s">
        <v>2630</v>
      </c>
      <c r="G258">
        <v>2022</v>
      </c>
      <c r="H258" t="s">
        <v>93</v>
      </c>
      <c r="J258">
        <v>129</v>
      </c>
      <c r="K258">
        <v>138</v>
      </c>
      <c r="L258" t="s">
        <v>2244</v>
      </c>
      <c r="M258" t="s">
        <v>2631</v>
      </c>
      <c r="N258" t="s">
        <v>515</v>
      </c>
      <c r="O258" t="s">
        <v>2632</v>
      </c>
      <c r="P258" t="s">
        <v>93</v>
      </c>
      <c r="Q258" t="s">
        <v>2633</v>
      </c>
      <c r="R258" t="s">
        <v>2634</v>
      </c>
      <c r="S258" t="s">
        <v>2635</v>
      </c>
      <c r="T258" t="s">
        <v>93</v>
      </c>
      <c r="U258">
        <v>2</v>
      </c>
      <c r="V258" t="s">
        <v>93</v>
      </c>
      <c r="W258">
        <v>8</v>
      </c>
      <c r="X258" t="s">
        <v>514</v>
      </c>
      <c r="Y258" t="s">
        <v>2629</v>
      </c>
      <c r="Z258" t="s">
        <v>93</v>
      </c>
      <c r="AA258" t="s">
        <v>93</v>
      </c>
      <c r="AB258" t="s">
        <v>514</v>
      </c>
    </row>
    <row r="259" spans="1:28" x14ac:dyDescent="0.3">
      <c r="A259" t="s">
        <v>516</v>
      </c>
      <c r="B259" t="s">
        <v>517</v>
      </c>
      <c r="C259" t="s">
        <v>518</v>
      </c>
      <c r="D259" t="s">
        <v>519</v>
      </c>
      <c r="E259" t="s">
        <v>520</v>
      </c>
      <c r="F259" t="s">
        <v>521</v>
      </c>
      <c r="G259">
        <v>2024</v>
      </c>
      <c r="I259" t="s">
        <v>93</v>
      </c>
      <c r="J259">
        <v>1</v>
      </c>
      <c r="K259">
        <v>6</v>
      </c>
      <c r="L259" t="s">
        <v>93</v>
      </c>
      <c r="M259" t="s">
        <v>522</v>
      </c>
      <c r="N259" t="s">
        <v>515</v>
      </c>
      <c r="O259" t="s">
        <v>523</v>
      </c>
      <c r="P259" t="s">
        <v>93</v>
      </c>
      <c r="Q259" t="s">
        <v>524</v>
      </c>
      <c r="R259" t="s">
        <v>525</v>
      </c>
      <c r="S259" t="s">
        <v>526</v>
      </c>
      <c r="T259" t="s">
        <v>93</v>
      </c>
      <c r="V259" t="s">
        <v>93</v>
      </c>
      <c r="W259">
        <v>12</v>
      </c>
      <c r="X259" t="s">
        <v>514</v>
      </c>
      <c r="Y259" t="s">
        <v>520</v>
      </c>
      <c r="Z259" t="s">
        <v>93</v>
      </c>
      <c r="AA259" t="s">
        <v>93</v>
      </c>
      <c r="AB259" t="s">
        <v>514</v>
      </c>
    </row>
    <row r="260" spans="1:28" x14ac:dyDescent="0.3">
      <c r="A260" t="s">
        <v>1943</v>
      </c>
      <c r="B260" t="s">
        <v>1944</v>
      </c>
      <c r="C260" t="s">
        <v>1945</v>
      </c>
      <c r="D260" t="s">
        <v>1946</v>
      </c>
      <c r="E260" t="s">
        <v>827</v>
      </c>
      <c r="F260" t="s">
        <v>1947</v>
      </c>
      <c r="G260">
        <v>2024</v>
      </c>
      <c r="J260">
        <v>1</v>
      </c>
      <c r="K260">
        <v>7</v>
      </c>
      <c r="L260" t="s">
        <v>93</v>
      </c>
      <c r="M260" t="s">
        <v>1948</v>
      </c>
      <c r="N260" t="s">
        <v>515</v>
      </c>
      <c r="O260" t="s">
        <v>1949</v>
      </c>
      <c r="P260" t="s">
        <v>93</v>
      </c>
      <c r="Q260" t="s">
        <v>1950</v>
      </c>
      <c r="R260" t="s">
        <v>1951</v>
      </c>
      <c r="S260" t="s">
        <v>1952</v>
      </c>
      <c r="T260" t="s">
        <v>93</v>
      </c>
      <c r="V260" t="s">
        <v>93</v>
      </c>
      <c r="W260">
        <v>38</v>
      </c>
      <c r="X260" t="s">
        <v>514</v>
      </c>
      <c r="Y260" t="s">
        <v>827</v>
      </c>
      <c r="Z260" t="s">
        <v>93</v>
      </c>
      <c r="AA260" t="s">
        <v>93</v>
      </c>
      <c r="AB260" t="s">
        <v>514</v>
      </c>
    </row>
    <row r="261" spans="1:28" x14ac:dyDescent="0.3">
      <c r="A261" t="s">
        <v>1234</v>
      </c>
      <c r="B261" t="s">
        <v>1235</v>
      </c>
      <c r="C261" t="s">
        <v>1236</v>
      </c>
      <c r="D261" t="s">
        <v>1237</v>
      </c>
      <c r="E261" t="s">
        <v>1238</v>
      </c>
      <c r="F261" t="s">
        <v>1239</v>
      </c>
      <c r="G261">
        <v>2023</v>
      </c>
      <c r="I261" t="s">
        <v>93</v>
      </c>
      <c r="J261">
        <v>1</v>
      </c>
      <c r="K261">
        <v>5</v>
      </c>
      <c r="L261" t="s">
        <v>93</v>
      </c>
      <c r="M261" t="s">
        <v>1240</v>
      </c>
      <c r="N261" t="s">
        <v>515</v>
      </c>
      <c r="O261" t="s">
        <v>1241</v>
      </c>
      <c r="P261" t="s">
        <v>93</v>
      </c>
      <c r="Q261" t="s">
        <v>1242</v>
      </c>
      <c r="R261" t="s">
        <v>1243</v>
      </c>
      <c r="S261" t="s">
        <v>1244</v>
      </c>
      <c r="T261" t="s">
        <v>93</v>
      </c>
      <c r="U261">
        <v>1</v>
      </c>
      <c r="V261" t="s">
        <v>93</v>
      </c>
      <c r="W261">
        <v>32</v>
      </c>
      <c r="X261" t="s">
        <v>514</v>
      </c>
      <c r="Y261" t="s">
        <v>1238</v>
      </c>
      <c r="Z261" t="s">
        <v>93</v>
      </c>
      <c r="AA261" t="s">
        <v>93</v>
      </c>
      <c r="AB261" t="s">
        <v>514</v>
      </c>
    </row>
    <row r="262" spans="1:28" x14ac:dyDescent="0.3">
      <c r="A262" t="s">
        <v>563</v>
      </c>
      <c r="B262" t="s">
        <v>564</v>
      </c>
      <c r="C262" t="s">
        <v>565</v>
      </c>
      <c r="D262" t="s">
        <v>566</v>
      </c>
      <c r="E262" t="s">
        <v>567</v>
      </c>
      <c r="F262" t="s">
        <v>568</v>
      </c>
      <c r="G262">
        <v>2022</v>
      </c>
      <c r="I262" t="s">
        <v>93</v>
      </c>
      <c r="J262">
        <v>1</v>
      </c>
      <c r="K262">
        <v>5</v>
      </c>
      <c r="L262" t="s">
        <v>93</v>
      </c>
      <c r="M262" t="s">
        <v>569</v>
      </c>
      <c r="N262" t="s">
        <v>515</v>
      </c>
      <c r="O262" t="s">
        <v>570</v>
      </c>
      <c r="P262" t="s">
        <v>93</v>
      </c>
      <c r="Q262" t="s">
        <v>571</v>
      </c>
      <c r="R262" t="s">
        <v>572</v>
      </c>
      <c r="S262" t="s">
        <v>573</v>
      </c>
      <c r="T262" t="s">
        <v>93</v>
      </c>
      <c r="U262">
        <v>8</v>
      </c>
      <c r="V262" t="s">
        <v>93</v>
      </c>
      <c r="W262">
        <v>30</v>
      </c>
      <c r="X262" t="s">
        <v>514</v>
      </c>
      <c r="Y262" t="s">
        <v>567</v>
      </c>
      <c r="Z262" t="s">
        <v>93</v>
      </c>
      <c r="AA262" t="s">
        <v>93</v>
      </c>
      <c r="AB262" t="s">
        <v>514</v>
      </c>
    </row>
    <row r="263" spans="1:28" x14ac:dyDescent="0.3">
      <c r="A263" t="s">
        <v>1200</v>
      </c>
      <c r="B263" t="s">
        <v>1201</v>
      </c>
      <c r="C263" t="s">
        <v>1202</v>
      </c>
      <c r="D263" t="s">
        <v>1203</v>
      </c>
      <c r="E263" t="s">
        <v>1204</v>
      </c>
      <c r="F263" t="s">
        <v>1205</v>
      </c>
      <c r="G263">
        <v>2022</v>
      </c>
      <c r="I263" t="s">
        <v>93</v>
      </c>
      <c r="J263">
        <v>663</v>
      </c>
      <c r="K263">
        <v>666</v>
      </c>
      <c r="L263" t="s">
        <v>1206</v>
      </c>
      <c r="M263" t="s">
        <v>1207</v>
      </c>
      <c r="N263" t="s">
        <v>515</v>
      </c>
      <c r="O263" t="s">
        <v>1208</v>
      </c>
      <c r="P263" t="s">
        <v>93</v>
      </c>
      <c r="Q263" t="s">
        <v>1209</v>
      </c>
      <c r="R263" t="s">
        <v>1210</v>
      </c>
      <c r="S263" t="s">
        <v>1211</v>
      </c>
      <c r="T263" t="s">
        <v>93</v>
      </c>
      <c r="U263">
        <v>1</v>
      </c>
      <c r="V263" t="s">
        <v>93</v>
      </c>
      <c r="W263">
        <v>23</v>
      </c>
      <c r="X263" t="s">
        <v>514</v>
      </c>
      <c r="Y263" t="s">
        <v>1204</v>
      </c>
      <c r="Z263" t="s">
        <v>93</v>
      </c>
      <c r="AA263" t="s">
        <v>93</v>
      </c>
      <c r="AB263" t="s">
        <v>514</v>
      </c>
    </row>
    <row r="264" spans="1:28" x14ac:dyDescent="0.3">
      <c r="A264" t="s">
        <v>2787</v>
      </c>
      <c r="B264" t="s">
        <v>2788</v>
      </c>
      <c r="C264" t="s">
        <v>2789</v>
      </c>
      <c r="D264" t="s">
        <v>2790</v>
      </c>
      <c r="E264" t="s">
        <v>2791</v>
      </c>
      <c r="F264" t="s">
        <v>2792</v>
      </c>
      <c r="G264">
        <v>2023</v>
      </c>
      <c r="H264" t="s">
        <v>93</v>
      </c>
      <c r="J264">
        <v>1</v>
      </c>
      <c r="K264">
        <v>6</v>
      </c>
      <c r="L264" t="s">
        <v>2793</v>
      </c>
      <c r="M264" t="s">
        <v>2794</v>
      </c>
      <c r="N264" t="s">
        <v>515</v>
      </c>
      <c r="O264" t="s">
        <v>2795</v>
      </c>
      <c r="P264" t="s">
        <v>93</v>
      </c>
      <c r="Q264" t="s">
        <v>2796</v>
      </c>
      <c r="R264" t="s">
        <v>2797</v>
      </c>
      <c r="S264" t="s">
        <v>2798</v>
      </c>
      <c r="T264" t="s">
        <v>93</v>
      </c>
      <c r="V264" t="s">
        <v>93</v>
      </c>
      <c r="W264">
        <v>20</v>
      </c>
      <c r="X264" t="s">
        <v>514</v>
      </c>
      <c r="Y264" t="s">
        <v>2791</v>
      </c>
      <c r="Z264" t="s">
        <v>93</v>
      </c>
      <c r="AA264" t="s">
        <v>93</v>
      </c>
      <c r="AB264" t="s">
        <v>514</v>
      </c>
    </row>
    <row r="265" spans="1:28" x14ac:dyDescent="0.3">
      <c r="A265" t="s">
        <v>3052</v>
      </c>
      <c r="B265" t="s">
        <v>3053</v>
      </c>
      <c r="C265" t="s">
        <v>3054</v>
      </c>
      <c r="D265" t="s">
        <v>895</v>
      </c>
      <c r="E265" t="s">
        <v>684</v>
      </c>
      <c r="F265" t="s">
        <v>3055</v>
      </c>
      <c r="G265">
        <v>2024</v>
      </c>
      <c r="H265" t="s">
        <v>93</v>
      </c>
      <c r="J265">
        <v>1</v>
      </c>
      <c r="K265">
        <v>6</v>
      </c>
      <c r="L265" t="s">
        <v>93</v>
      </c>
      <c r="M265" t="s">
        <v>897</v>
      </c>
      <c r="N265" t="s">
        <v>515</v>
      </c>
      <c r="O265" t="s">
        <v>3056</v>
      </c>
      <c r="P265" t="s">
        <v>93</v>
      </c>
      <c r="Q265" t="s">
        <v>3057</v>
      </c>
      <c r="R265" t="s">
        <v>3058</v>
      </c>
      <c r="S265" t="s">
        <v>3059</v>
      </c>
      <c r="T265" t="s">
        <v>93</v>
      </c>
      <c r="V265" t="s">
        <v>93</v>
      </c>
      <c r="W265">
        <v>20</v>
      </c>
      <c r="X265" t="s">
        <v>514</v>
      </c>
      <c r="Y265" t="s">
        <v>684</v>
      </c>
      <c r="Z265" t="s">
        <v>93</v>
      </c>
      <c r="AA265" t="s">
        <v>93</v>
      </c>
      <c r="AB265" t="s">
        <v>514</v>
      </c>
    </row>
    <row r="266" spans="1:28" x14ac:dyDescent="0.3">
      <c r="A266" t="s">
        <v>1091</v>
      </c>
      <c r="B266" t="s">
        <v>1092</v>
      </c>
      <c r="C266" t="s">
        <v>1093</v>
      </c>
      <c r="D266" t="s">
        <v>1094</v>
      </c>
      <c r="E266" t="s">
        <v>1095</v>
      </c>
      <c r="F266" t="s">
        <v>1096</v>
      </c>
      <c r="G266">
        <v>2024</v>
      </c>
      <c r="I266" t="s">
        <v>93</v>
      </c>
      <c r="J266">
        <v>580</v>
      </c>
      <c r="K266">
        <v>584</v>
      </c>
      <c r="L266" t="s">
        <v>93</v>
      </c>
      <c r="M266" t="s">
        <v>1097</v>
      </c>
      <c r="N266" t="s">
        <v>515</v>
      </c>
      <c r="O266" t="s">
        <v>1098</v>
      </c>
      <c r="P266" t="s">
        <v>93</v>
      </c>
      <c r="Q266" t="s">
        <v>1099</v>
      </c>
      <c r="R266" t="s">
        <v>1100</v>
      </c>
      <c r="S266" t="s">
        <v>1101</v>
      </c>
      <c r="T266" t="s">
        <v>93</v>
      </c>
      <c r="V266" t="s">
        <v>93</v>
      </c>
      <c r="W266">
        <v>15</v>
      </c>
      <c r="X266" t="s">
        <v>514</v>
      </c>
      <c r="Y266" t="s">
        <v>1095</v>
      </c>
      <c r="Z266" t="s">
        <v>93</v>
      </c>
      <c r="AA266" t="s">
        <v>93</v>
      </c>
      <c r="AB266" t="s">
        <v>514</v>
      </c>
    </row>
    <row r="267" spans="1:28" x14ac:dyDescent="0.3">
      <c r="A267" t="s">
        <v>2613</v>
      </c>
      <c r="B267" t="s">
        <v>2614</v>
      </c>
      <c r="C267" t="s">
        <v>2615</v>
      </c>
      <c r="D267" t="s">
        <v>2616</v>
      </c>
      <c r="E267" t="s">
        <v>2617</v>
      </c>
      <c r="F267" t="s">
        <v>2619</v>
      </c>
      <c r="G267">
        <v>2023</v>
      </c>
      <c r="H267" t="s">
        <v>2618</v>
      </c>
      <c r="J267">
        <v>1226</v>
      </c>
      <c r="K267">
        <v>1231</v>
      </c>
      <c r="L267" t="s">
        <v>93</v>
      </c>
      <c r="M267" t="s">
        <v>2620</v>
      </c>
      <c r="N267" t="s">
        <v>515</v>
      </c>
      <c r="O267" t="s">
        <v>2621</v>
      </c>
      <c r="P267" t="s">
        <v>93</v>
      </c>
      <c r="Q267" t="s">
        <v>2622</v>
      </c>
      <c r="R267" t="s">
        <v>2623</v>
      </c>
      <c r="S267" t="s">
        <v>2624</v>
      </c>
      <c r="T267" t="s">
        <v>93</v>
      </c>
      <c r="V267" t="s">
        <v>93</v>
      </c>
      <c r="W267">
        <v>18</v>
      </c>
      <c r="X267" t="s">
        <v>514</v>
      </c>
      <c r="Y267" t="s">
        <v>2617</v>
      </c>
      <c r="Z267" t="s">
        <v>93</v>
      </c>
      <c r="AA267" t="s">
        <v>93</v>
      </c>
      <c r="AB267" t="s">
        <v>514</v>
      </c>
    </row>
    <row r="268" spans="1:28" x14ac:dyDescent="0.3">
      <c r="A268" t="s">
        <v>2947</v>
      </c>
      <c r="B268" t="s">
        <v>2948</v>
      </c>
      <c r="C268" t="s">
        <v>2949</v>
      </c>
      <c r="D268" t="s">
        <v>2950</v>
      </c>
      <c r="E268" t="s">
        <v>2951</v>
      </c>
      <c r="F268" t="s">
        <v>2952</v>
      </c>
      <c r="G268">
        <v>2022</v>
      </c>
      <c r="H268" t="s">
        <v>93</v>
      </c>
      <c r="J268">
        <v>2585</v>
      </c>
      <c r="K268">
        <v>2590</v>
      </c>
      <c r="L268" t="s">
        <v>2953</v>
      </c>
      <c r="M268" t="s">
        <v>2954</v>
      </c>
      <c r="N268" t="s">
        <v>515</v>
      </c>
      <c r="O268" t="s">
        <v>2955</v>
      </c>
      <c r="P268" t="s">
        <v>2956</v>
      </c>
      <c r="Q268" t="s">
        <v>2957</v>
      </c>
      <c r="R268" t="s">
        <v>2958</v>
      </c>
      <c r="S268" t="s">
        <v>2959</v>
      </c>
      <c r="T268" t="s">
        <v>93</v>
      </c>
      <c r="U268">
        <v>5</v>
      </c>
      <c r="V268" t="s">
        <v>93</v>
      </c>
      <c r="W268">
        <v>15</v>
      </c>
      <c r="X268" t="s">
        <v>514</v>
      </c>
      <c r="Y268" t="s">
        <v>2951</v>
      </c>
      <c r="Z268" t="s">
        <v>93</v>
      </c>
      <c r="AA268" t="s">
        <v>93</v>
      </c>
      <c r="AB268" t="s">
        <v>514</v>
      </c>
    </row>
    <row r="269" spans="1:28" x14ac:dyDescent="0.3">
      <c r="A269" t="s">
        <v>3236</v>
      </c>
      <c r="B269" t="s">
        <v>3237</v>
      </c>
      <c r="C269" t="s">
        <v>3238</v>
      </c>
      <c r="D269" t="s">
        <v>3239</v>
      </c>
      <c r="E269" t="s">
        <v>3240</v>
      </c>
      <c r="F269" t="s">
        <v>3241</v>
      </c>
      <c r="G269">
        <v>2024</v>
      </c>
      <c r="H269" t="s">
        <v>93</v>
      </c>
      <c r="J269">
        <v>100</v>
      </c>
      <c r="K269">
        <v>107</v>
      </c>
      <c r="L269" t="s">
        <v>93</v>
      </c>
      <c r="M269" t="s">
        <v>3242</v>
      </c>
      <c r="N269" t="s">
        <v>515</v>
      </c>
      <c r="O269" t="s">
        <v>3243</v>
      </c>
      <c r="P269" t="s">
        <v>93</v>
      </c>
      <c r="Q269" t="s">
        <v>3244</v>
      </c>
      <c r="R269" t="s">
        <v>3245</v>
      </c>
      <c r="S269" t="s">
        <v>3246</v>
      </c>
      <c r="T269" t="s">
        <v>93</v>
      </c>
      <c r="V269" t="s">
        <v>93</v>
      </c>
      <c r="W269">
        <v>18</v>
      </c>
      <c r="X269" t="s">
        <v>514</v>
      </c>
      <c r="Y269" t="s">
        <v>3240</v>
      </c>
      <c r="Z269" t="s">
        <v>93</v>
      </c>
      <c r="AA269" t="s">
        <v>93</v>
      </c>
      <c r="AB269" t="s">
        <v>514</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0883D-EC2B-43CA-ACF6-DFD386917E23}">
  <sheetPr codeName="Hoja4"/>
  <dimension ref="A1:CI19"/>
  <sheetViews>
    <sheetView topLeftCell="B1" workbookViewId="0"/>
  </sheetViews>
  <sheetFormatPr baseColWidth="10" defaultRowHeight="14.4" x14ac:dyDescent="0.3"/>
  <cols>
    <col min="1" max="1" width="9.88671875" hidden="1" customWidth="1"/>
    <col min="2" max="3" width="80.88671875" bestFit="1" customWidth="1"/>
    <col min="4" max="4" width="23.109375" bestFit="1" customWidth="1"/>
    <col min="5" max="5" width="16.77734375" bestFit="1" customWidth="1"/>
    <col min="6" max="6" width="14.88671875" bestFit="1" customWidth="1"/>
    <col min="7" max="9" width="11.5546875" hidden="1" customWidth="1"/>
    <col min="10" max="10" width="28.109375" customWidth="1"/>
    <col min="11" max="11" width="16.77734375" hidden="1" customWidth="1"/>
    <col min="12" max="12" width="7.109375" hidden="1" customWidth="1"/>
    <col min="13" max="13" width="11.5546875" hidden="1" customWidth="1"/>
    <col min="14" max="14" width="80.88671875" hidden="1" customWidth="1"/>
    <col min="15" max="15" width="14.77734375" hidden="1" customWidth="1"/>
    <col min="16" max="16" width="10.33203125" hidden="1" customWidth="1"/>
    <col min="17" max="19" width="15.5546875" hidden="1" customWidth="1"/>
    <col min="20" max="20" width="12" hidden="1" customWidth="1"/>
    <col min="21" max="21" width="12.6640625" hidden="1" customWidth="1"/>
    <col min="22" max="22" width="7.44140625" hidden="1" customWidth="1"/>
    <col min="23" max="23" width="9.77734375" hidden="1" customWidth="1"/>
    <col min="24" max="24" width="20.44140625" hidden="1" customWidth="1"/>
    <col min="25" max="25" width="20.77734375" hidden="1" customWidth="1"/>
    <col min="26" max="26" width="76.5546875" hidden="1" customWidth="1"/>
    <col min="27" max="27" width="8.109375" hidden="1" customWidth="1"/>
    <col min="28" max="28" width="15.44140625" hidden="1" customWidth="1"/>
    <col min="29" max="30" width="12.109375" hidden="1" customWidth="1"/>
    <col min="31" max="31" width="80.88671875" hidden="1" customWidth="1"/>
    <col min="32" max="33" width="11.33203125" hidden="1" customWidth="1"/>
    <col min="34" max="34" width="8.33203125" hidden="1" customWidth="1"/>
    <col min="35" max="35" width="9.6640625" hidden="1" customWidth="1"/>
    <col min="36" max="36" width="9.5546875" hidden="1" customWidth="1"/>
    <col min="37" max="37" width="17.21875" hidden="1" customWidth="1"/>
    <col min="38" max="38" width="15.77734375" hidden="1" customWidth="1"/>
    <col min="39" max="39" width="13.5546875" hidden="1" customWidth="1"/>
    <col min="40" max="40" width="63" hidden="1" customWidth="1"/>
    <col min="41" max="41" width="8.109375" hidden="1" customWidth="1"/>
    <col min="42" max="42" width="80.88671875" hidden="1" customWidth="1"/>
    <col min="43" max="43" width="17.88671875" hidden="1" customWidth="1"/>
    <col min="44" max="44" width="13.88671875" hidden="1" customWidth="1"/>
    <col min="45" max="45" width="16.21875" hidden="1" customWidth="1"/>
    <col min="46" max="46" width="8.21875" hidden="1" customWidth="1"/>
    <col min="47" max="47" width="13.5546875" hidden="1" customWidth="1"/>
    <col min="48" max="48" width="11.6640625" hidden="1" customWidth="1"/>
    <col min="49" max="49" width="13" hidden="1" customWidth="1"/>
    <col min="50" max="50" width="16.109375" hidden="1" customWidth="1"/>
    <col min="51" max="51" width="13.88671875" hidden="1" customWidth="1"/>
    <col min="52" max="52" width="14.44140625" hidden="1" customWidth="1"/>
    <col min="53" max="53" width="13.21875" hidden="1" customWidth="1"/>
    <col min="54" max="54" width="11.77734375" hidden="1" customWidth="1"/>
    <col min="55" max="55" width="12.109375" hidden="1" customWidth="1"/>
    <col min="56" max="56" width="9.88671875" hidden="1" customWidth="1"/>
    <col min="57" max="57" width="12.77734375" hidden="1" customWidth="1"/>
    <col min="58" max="58" width="10.88671875" hidden="1" customWidth="1"/>
    <col min="59" max="59" width="11" hidden="1" customWidth="1"/>
    <col min="60" max="60" width="17.6640625" hidden="1" customWidth="1"/>
    <col min="61" max="61" width="12.88671875" hidden="1" customWidth="1"/>
    <col min="62" max="62" width="11.21875" hidden="1" customWidth="1"/>
    <col min="63" max="63" width="8" hidden="1" customWidth="1"/>
    <col min="64" max="64" width="10.109375" hidden="1" customWidth="1"/>
    <col min="65" max="65" width="9.109375" hidden="1" customWidth="1"/>
    <col min="66" max="66" width="14.77734375" hidden="1" customWidth="1"/>
    <col min="67" max="67" width="7.5546875" hidden="1" customWidth="1"/>
    <col min="68" max="68" width="10.33203125" hidden="1" customWidth="1"/>
    <col min="69" max="69" width="13.6640625" hidden="1" customWidth="1"/>
    <col min="70" max="70" width="11.88671875" hidden="1" customWidth="1"/>
    <col min="71" max="71" width="20.21875" hidden="1" customWidth="1"/>
    <col min="72" max="72" width="10.5546875" hidden="1" customWidth="1"/>
    <col min="73" max="73" width="17.44140625" hidden="1" customWidth="1"/>
    <col min="74" max="74" width="10" hidden="1" customWidth="1"/>
    <col min="75" max="75" width="15.6640625" hidden="1" customWidth="1"/>
    <col min="76" max="76" width="77.6640625" hidden="1" customWidth="1"/>
    <col min="77" max="77" width="7.88671875" hidden="1" customWidth="1"/>
    <col min="78" max="78" width="12.44140625" hidden="1" customWidth="1"/>
    <col min="79" max="79" width="10.5546875" hidden="1" customWidth="1"/>
    <col min="80" max="80" width="13.21875" hidden="1" customWidth="1"/>
    <col min="81" max="81" width="17.44140625" hidden="1" customWidth="1"/>
    <col min="82" max="82" width="23.44140625" hidden="1" customWidth="1"/>
    <col min="83" max="83" width="9.5546875" hidden="1" customWidth="1"/>
    <col min="84" max="84" width="9.33203125" hidden="1" customWidth="1"/>
    <col min="85" max="85" width="7.5546875" hidden="1" customWidth="1"/>
    <col min="86" max="86" width="14.88671875" hidden="1" customWidth="1"/>
    <col min="87" max="87" width="9.44140625" hidden="1" customWidth="1"/>
    <col min="88" max="88" width="9.44140625" customWidth="1"/>
    <col min="89" max="89" width="12.5546875" customWidth="1"/>
    <col min="90" max="90" width="9.109375" customWidth="1"/>
    <col min="91" max="91" width="16.6640625" customWidth="1"/>
  </cols>
  <sheetData>
    <row r="1" spans="1:87" x14ac:dyDescent="0.3">
      <c r="A1" t="s">
        <v>0</v>
      </c>
      <c r="B1" t="s">
        <v>4</v>
      </c>
      <c r="C1" t="s">
        <v>3</v>
      </c>
      <c r="D1" t="s">
        <v>10</v>
      </c>
      <c r="E1" t="s">
        <v>2</v>
      </c>
      <c r="F1" t="s">
        <v>1</v>
      </c>
      <c r="G1" t="s">
        <v>5</v>
      </c>
      <c r="H1" t="s">
        <v>6</v>
      </c>
      <c r="I1" t="s">
        <v>7</v>
      </c>
      <c r="J1" t="s">
        <v>8</v>
      </c>
      <c r="K1" t="s">
        <v>9</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row>
    <row r="2" spans="1:87" x14ac:dyDescent="0.3">
      <c r="A2" t="s">
        <v>3326</v>
      </c>
      <c r="B2" t="s">
        <v>3328</v>
      </c>
      <c r="C2" t="s">
        <v>3327</v>
      </c>
      <c r="D2" t="s">
        <v>93</v>
      </c>
      <c r="E2">
        <v>2023</v>
      </c>
      <c r="F2" t="s">
        <v>176</v>
      </c>
      <c r="G2" t="s">
        <v>3329</v>
      </c>
      <c r="H2" t="s">
        <v>93</v>
      </c>
      <c r="I2" t="s">
        <v>93</v>
      </c>
      <c r="J2" t="s">
        <v>93</v>
      </c>
      <c r="K2" t="s">
        <v>3330</v>
      </c>
      <c r="L2" t="s">
        <v>97</v>
      </c>
      <c r="M2" s="1">
        <v>45730.94222222222</v>
      </c>
      <c r="N2" s="1">
        <v>45730.94222222222</v>
      </c>
      <c r="O2" s="1">
        <v>45730.941828703704</v>
      </c>
      <c r="P2" t="s">
        <v>3331</v>
      </c>
      <c r="Q2" t="s">
        <v>93</v>
      </c>
      <c r="R2">
        <v>3</v>
      </c>
      <c r="S2">
        <v>15</v>
      </c>
      <c r="T2" t="s">
        <v>93</v>
      </c>
      <c r="U2" t="s">
        <v>93</v>
      </c>
      <c r="V2" t="s">
        <v>93</v>
      </c>
      <c r="W2" t="s">
        <v>93</v>
      </c>
      <c r="X2" t="s">
        <v>93</v>
      </c>
      <c r="Y2" t="s">
        <v>93</v>
      </c>
      <c r="Z2" t="s">
        <v>93</v>
      </c>
      <c r="AA2" t="s">
        <v>93</v>
      </c>
      <c r="AB2" t="s">
        <v>93</v>
      </c>
      <c r="AC2" t="s">
        <v>93</v>
      </c>
      <c r="AD2" t="s">
        <v>93</v>
      </c>
      <c r="AE2" t="s">
        <v>93</v>
      </c>
      <c r="AF2" t="s">
        <v>93</v>
      </c>
      <c r="AG2" t="s">
        <v>93</v>
      </c>
      <c r="AH2" t="s">
        <v>3332</v>
      </c>
      <c r="AI2" t="s">
        <v>93</v>
      </c>
      <c r="AJ2" t="s">
        <v>93</v>
      </c>
      <c r="AK2" t="s">
        <v>93</v>
      </c>
      <c r="AL2" t="s">
        <v>3333</v>
      </c>
      <c r="AM2" t="s">
        <v>93</v>
      </c>
      <c r="AN2" t="s">
        <v>93</v>
      </c>
      <c r="AO2" t="s">
        <v>93</v>
      </c>
      <c r="AP2" t="s">
        <v>93</v>
      </c>
      <c r="AQ2" t="s">
        <v>93</v>
      </c>
      <c r="AR2" t="s">
        <v>93</v>
      </c>
      <c r="AS2" t="s">
        <v>93</v>
      </c>
      <c r="AT2" t="s">
        <v>93</v>
      </c>
      <c r="AU2" t="s">
        <v>93</v>
      </c>
      <c r="AV2" t="s">
        <v>93</v>
      </c>
      <c r="AW2" t="s">
        <v>93</v>
      </c>
      <c r="AX2" t="s">
        <v>93</v>
      </c>
      <c r="AY2" t="s">
        <v>93</v>
      </c>
      <c r="AZ2" t="s">
        <v>93</v>
      </c>
      <c r="BA2" t="s">
        <v>93</v>
      </c>
      <c r="BB2" t="s">
        <v>93</v>
      </c>
      <c r="BC2" t="s">
        <v>93</v>
      </c>
      <c r="BD2" t="s">
        <v>93</v>
      </c>
      <c r="BE2" t="s">
        <v>93</v>
      </c>
      <c r="BF2" t="s">
        <v>93</v>
      </c>
      <c r="BG2" t="s">
        <v>93</v>
      </c>
      <c r="BH2" t="s">
        <v>93</v>
      </c>
      <c r="BI2" t="s">
        <v>93</v>
      </c>
      <c r="BJ2" t="s">
        <v>93</v>
      </c>
      <c r="BK2" t="s">
        <v>93</v>
      </c>
      <c r="BL2" t="s">
        <v>93</v>
      </c>
      <c r="BM2" t="s">
        <v>93</v>
      </c>
      <c r="BN2" t="s">
        <v>93</v>
      </c>
      <c r="BO2" t="s">
        <v>93</v>
      </c>
      <c r="BP2" t="s">
        <v>93</v>
      </c>
      <c r="BQ2" t="s">
        <v>93</v>
      </c>
      <c r="BR2" t="s">
        <v>93</v>
      </c>
      <c r="BS2" t="s">
        <v>93</v>
      </c>
      <c r="BT2" t="s">
        <v>93</v>
      </c>
      <c r="BU2" t="s">
        <v>93</v>
      </c>
      <c r="BV2" t="s">
        <v>93</v>
      </c>
      <c r="BW2" t="s">
        <v>93</v>
      </c>
      <c r="BX2" t="s">
        <v>93</v>
      </c>
      <c r="BY2" t="s">
        <v>93</v>
      </c>
      <c r="BZ2" t="s">
        <v>93</v>
      </c>
      <c r="CA2" t="s">
        <v>93</v>
      </c>
      <c r="CB2" t="s">
        <v>93</v>
      </c>
      <c r="CC2" t="s">
        <v>93</v>
      </c>
      <c r="CD2" t="s">
        <v>93</v>
      </c>
      <c r="CE2" t="s">
        <v>93</v>
      </c>
      <c r="CF2" t="s">
        <v>93</v>
      </c>
      <c r="CG2" t="s">
        <v>93</v>
      </c>
      <c r="CH2" t="s">
        <v>93</v>
      </c>
      <c r="CI2" t="s">
        <v>93</v>
      </c>
    </row>
    <row r="3" spans="1:87" x14ac:dyDescent="0.3">
      <c r="A3" t="s">
        <v>3380</v>
      </c>
      <c r="B3" t="s">
        <v>312</v>
      </c>
      <c r="C3" t="s">
        <v>311</v>
      </c>
      <c r="D3" t="s">
        <v>93</v>
      </c>
      <c r="E3">
        <v>2023</v>
      </c>
      <c r="F3" t="s">
        <v>88</v>
      </c>
      <c r="G3" t="s">
        <v>313</v>
      </c>
      <c r="H3" t="s">
        <v>314</v>
      </c>
      <c r="I3" t="s">
        <v>93</v>
      </c>
      <c r="J3" t="s">
        <v>315</v>
      </c>
      <c r="K3" t="s">
        <v>3381</v>
      </c>
      <c r="L3" t="s">
        <v>3382</v>
      </c>
      <c r="M3" s="1">
        <v>45730.94222222222</v>
      </c>
      <c r="N3" s="1">
        <v>45730.94222222222</v>
      </c>
      <c r="O3" s="1">
        <v>45730.941979166666</v>
      </c>
      <c r="P3" t="s">
        <v>3383</v>
      </c>
      <c r="Q3" t="s">
        <v>93</v>
      </c>
      <c r="T3" t="s">
        <v>93</v>
      </c>
      <c r="U3" t="s">
        <v>93</v>
      </c>
      <c r="V3" t="s">
        <v>3384</v>
      </c>
      <c r="W3" t="s">
        <v>93</v>
      </c>
      <c r="X3" t="s">
        <v>93</v>
      </c>
      <c r="Y3" t="s">
        <v>93</v>
      </c>
      <c r="Z3" t="s">
        <v>93</v>
      </c>
      <c r="AA3" t="s">
        <v>3385</v>
      </c>
      <c r="AB3" t="s">
        <v>3386</v>
      </c>
      <c r="AC3" t="s">
        <v>415</v>
      </c>
      <c r="AD3" t="s">
        <v>93</v>
      </c>
      <c r="AE3" t="s">
        <v>93</v>
      </c>
      <c r="AF3" t="s">
        <v>93</v>
      </c>
      <c r="AG3" t="s">
        <v>93</v>
      </c>
      <c r="AH3" t="s">
        <v>3387</v>
      </c>
      <c r="AI3" t="s">
        <v>93</v>
      </c>
      <c r="AJ3" t="s">
        <v>93</v>
      </c>
      <c r="AK3" t="s">
        <v>93</v>
      </c>
      <c r="AL3" t="s">
        <v>93</v>
      </c>
      <c r="AM3" t="s">
        <v>93</v>
      </c>
      <c r="AN3" t="s">
        <v>93</v>
      </c>
      <c r="AO3" t="s">
        <v>93</v>
      </c>
      <c r="AP3" t="s">
        <v>93</v>
      </c>
      <c r="AQ3" t="s">
        <v>93</v>
      </c>
      <c r="AR3" t="s">
        <v>93</v>
      </c>
      <c r="AS3" t="s">
        <v>93</v>
      </c>
      <c r="AT3" t="s">
        <v>93</v>
      </c>
      <c r="AU3" t="s">
        <v>93</v>
      </c>
      <c r="AV3" t="s">
        <v>93</v>
      </c>
      <c r="AW3" t="s">
        <v>93</v>
      </c>
      <c r="AX3" t="s">
        <v>93</v>
      </c>
      <c r="AY3" t="s">
        <v>93</v>
      </c>
      <c r="AZ3" t="s">
        <v>93</v>
      </c>
      <c r="BA3" t="s">
        <v>93</v>
      </c>
      <c r="BB3" t="s">
        <v>93</v>
      </c>
      <c r="BC3" t="s">
        <v>93</v>
      </c>
      <c r="BD3" t="s">
        <v>93</v>
      </c>
      <c r="BE3" t="s">
        <v>93</v>
      </c>
      <c r="BF3" t="s">
        <v>93</v>
      </c>
      <c r="BG3" t="s">
        <v>93</v>
      </c>
      <c r="BH3" t="s">
        <v>93</v>
      </c>
      <c r="BI3" t="s">
        <v>93</v>
      </c>
      <c r="BJ3" t="s">
        <v>93</v>
      </c>
      <c r="BK3" t="s">
        <v>93</v>
      </c>
      <c r="BL3" t="s">
        <v>93</v>
      </c>
      <c r="BM3" t="s">
        <v>93</v>
      </c>
      <c r="BN3" t="s">
        <v>93</v>
      </c>
      <c r="BO3" t="s">
        <v>93</v>
      </c>
      <c r="BP3" t="s">
        <v>93</v>
      </c>
      <c r="BQ3" t="s">
        <v>93</v>
      </c>
      <c r="BR3" t="s">
        <v>93</v>
      </c>
      <c r="BS3" t="s">
        <v>93</v>
      </c>
      <c r="BT3" t="s">
        <v>3388</v>
      </c>
      <c r="BU3" t="s">
        <v>93</v>
      </c>
      <c r="BV3" t="s">
        <v>93</v>
      </c>
      <c r="BW3" t="s">
        <v>93</v>
      </c>
      <c r="BX3" t="s">
        <v>93</v>
      </c>
      <c r="BY3" t="s">
        <v>93</v>
      </c>
      <c r="BZ3" t="s">
        <v>93</v>
      </c>
      <c r="CA3" t="s">
        <v>93</v>
      </c>
      <c r="CB3" t="s">
        <v>93</v>
      </c>
      <c r="CC3" t="s">
        <v>93</v>
      </c>
      <c r="CD3" t="s">
        <v>93</v>
      </c>
      <c r="CE3" t="s">
        <v>93</v>
      </c>
      <c r="CF3" t="s">
        <v>93</v>
      </c>
      <c r="CG3" t="s">
        <v>93</v>
      </c>
      <c r="CH3" t="s">
        <v>93</v>
      </c>
      <c r="CI3" t="s">
        <v>93</v>
      </c>
    </row>
    <row r="4" spans="1:87" x14ac:dyDescent="0.3">
      <c r="A4" t="s">
        <v>3350</v>
      </c>
      <c r="B4" t="s">
        <v>3352</v>
      </c>
      <c r="C4" t="s">
        <v>3351</v>
      </c>
      <c r="D4" t="s">
        <v>93</v>
      </c>
      <c r="E4">
        <v>2025</v>
      </c>
      <c r="F4" t="s">
        <v>176</v>
      </c>
      <c r="G4" t="s">
        <v>93</v>
      </c>
      <c r="H4" t="s">
        <v>93</v>
      </c>
      <c r="I4" t="s">
        <v>93</v>
      </c>
      <c r="J4" t="s">
        <v>93</v>
      </c>
      <c r="K4" t="s">
        <v>3353</v>
      </c>
      <c r="L4" t="s">
        <v>123</v>
      </c>
      <c r="M4" s="1">
        <v>45730.94222222222</v>
      </c>
      <c r="N4" s="1">
        <v>45730.94222222222</v>
      </c>
      <c r="O4" s="1">
        <v>45730.94189814815</v>
      </c>
      <c r="P4" t="s">
        <v>93</v>
      </c>
      <c r="Q4" t="s">
        <v>93</v>
      </c>
      <c r="T4" t="s">
        <v>93</v>
      </c>
      <c r="U4" t="s">
        <v>93</v>
      </c>
      <c r="V4" t="s">
        <v>3354</v>
      </c>
      <c r="W4" t="s">
        <v>93</v>
      </c>
      <c r="X4" t="s">
        <v>93</v>
      </c>
      <c r="Y4" t="s">
        <v>93</v>
      </c>
      <c r="Z4" t="s">
        <v>93</v>
      </c>
      <c r="AA4" t="s">
        <v>93</v>
      </c>
      <c r="AB4" t="s">
        <v>93</v>
      </c>
      <c r="AC4" t="s">
        <v>93</v>
      </c>
      <c r="AD4" t="s">
        <v>93</v>
      </c>
      <c r="AE4" t="s">
        <v>93</v>
      </c>
      <c r="AF4" t="s">
        <v>93</v>
      </c>
      <c r="AG4" t="s">
        <v>93</v>
      </c>
      <c r="AH4" t="s">
        <v>3332</v>
      </c>
      <c r="AI4" t="s">
        <v>93</v>
      </c>
      <c r="AJ4" t="s">
        <v>93</v>
      </c>
      <c r="AK4" t="s">
        <v>93</v>
      </c>
      <c r="AL4" t="s">
        <v>3355</v>
      </c>
      <c r="AM4" t="s">
        <v>93</v>
      </c>
      <c r="AN4" t="s">
        <v>93</v>
      </c>
      <c r="AO4" t="s">
        <v>93</v>
      </c>
      <c r="AP4" t="s">
        <v>93</v>
      </c>
      <c r="AQ4" t="s">
        <v>93</v>
      </c>
      <c r="AR4" t="s">
        <v>93</v>
      </c>
      <c r="AS4" t="s">
        <v>93</v>
      </c>
      <c r="AT4" t="s">
        <v>93</v>
      </c>
      <c r="AU4" t="s">
        <v>93</v>
      </c>
      <c r="AV4" t="s">
        <v>93</v>
      </c>
      <c r="AW4" t="s">
        <v>93</v>
      </c>
      <c r="AX4" t="s">
        <v>93</v>
      </c>
      <c r="AY4" t="s">
        <v>93</v>
      </c>
      <c r="AZ4" t="s">
        <v>93</v>
      </c>
      <c r="BA4" t="s">
        <v>93</v>
      </c>
      <c r="BB4" t="s">
        <v>93</v>
      </c>
      <c r="BC4" t="s">
        <v>93</v>
      </c>
      <c r="BD4" t="s">
        <v>93</v>
      </c>
      <c r="BE4" t="s">
        <v>93</v>
      </c>
      <c r="BF4" t="s">
        <v>93</v>
      </c>
      <c r="BG4" t="s">
        <v>93</v>
      </c>
      <c r="BH4" t="s">
        <v>93</v>
      </c>
      <c r="BI4" t="s">
        <v>93</v>
      </c>
      <c r="BJ4" t="s">
        <v>93</v>
      </c>
      <c r="BK4" t="s">
        <v>93</v>
      </c>
      <c r="BL4" t="s">
        <v>93</v>
      </c>
      <c r="BM4" t="s">
        <v>93</v>
      </c>
      <c r="BN4" t="s">
        <v>93</v>
      </c>
      <c r="BO4" t="s">
        <v>93</v>
      </c>
      <c r="BP4" t="s">
        <v>93</v>
      </c>
      <c r="BQ4" t="s">
        <v>93</v>
      </c>
      <c r="BR4" t="s">
        <v>93</v>
      </c>
      <c r="BS4" t="s">
        <v>93</v>
      </c>
      <c r="BT4" t="s">
        <v>93</v>
      </c>
      <c r="BU4" t="s">
        <v>93</v>
      </c>
      <c r="BV4" t="s">
        <v>93</v>
      </c>
      <c r="BW4" t="s">
        <v>93</v>
      </c>
      <c r="BX4" t="s">
        <v>93</v>
      </c>
      <c r="BY4" t="s">
        <v>93</v>
      </c>
      <c r="BZ4" t="s">
        <v>93</v>
      </c>
      <c r="CA4" t="s">
        <v>93</v>
      </c>
      <c r="CB4" t="s">
        <v>93</v>
      </c>
      <c r="CC4" t="s">
        <v>93</v>
      </c>
      <c r="CD4" t="s">
        <v>93</v>
      </c>
      <c r="CE4" t="s">
        <v>93</v>
      </c>
      <c r="CF4" t="s">
        <v>93</v>
      </c>
      <c r="CG4" t="s">
        <v>93</v>
      </c>
      <c r="CH4" t="s">
        <v>93</v>
      </c>
      <c r="CI4" t="s">
        <v>93</v>
      </c>
    </row>
    <row r="5" spans="1:87" x14ac:dyDescent="0.3">
      <c r="A5" t="s">
        <v>3445</v>
      </c>
      <c r="B5" t="s">
        <v>3447</v>
      </c>
      <c r="C5" t="s">
        <v>3446</v>
      </c>
      <c r="D5" t="s">
        <v>93</v>
      </c>
      <c r="E5">
        <v>2023</v>
      </c>
      <c r="F5" t="s">
        <v>176</v>
      </c>
      <c r="G5" t="s">
        <v>93</v>
      </c>
      <c r="H5" t="s">
        <v>93</v>
      </c>
      <c r="I5" t="s">
        <v>93</v>
      </c>
      <c r="J5" t="s">
        <v>93</v>
      </c>
      <c r="K5" t="s">
        <v>3448</v>
      </c>
      <c r="L5" t="s">
        <v>97</v>
      </c>
      <c r="M5" s="1">
        <v>45730.94222222222</v>
      </c>
      <c r="N5" s="1">
        <v>45730.94222222222</v>
      </c>
      <c r="O5" s="1">
        <v>45730.942199074074</v>
      </c>
      <c r="P5" t="s">
        <v>93</v>
      </c>
      <c r="Q5" t="s">
        <v>93</v>
      </c>
      <c r="T5" t="s">
        <v>93</v>
      </c>
      <c r="U5" t="s">
        <v>93</v>
      </c>
      <c r="V5" t="s">
        <v>3449</v>
      </c>
      <c r="W5" t="s">
        <v>93</v>
      </c>
      <c r="X5" t="s">
        <v>93</v>
      </c>
      <c r="Y5" t="s">
        <v>93</v>
      </c>
      <c r="Z5" t="s">
        <v>93</v>
      </c>
      <c r="AA5" t="s">
        <v>93</v>
      </c>
      <c r="AB5" t="s">
        <v>93</v>
      </c>
      <c r="AC5" t="s">
        <v>93</v>
      </c>
      <c r="AD5" t="s">
        <v>93</v>
      </c>
      <c r="AE5" t="s">
        <v>93</v>
      </c>
      <c r="AF5" t="s">
        <v>93</v>
      </c>
      <c r="AG5" t="s">
        <v>93</v>
      </c>
      <c r="AH5" t="s">
        <v>3332</v>
      </c>
      <c r="AI5" t="s">
        <v>93</v>
      </c>
      <c r="AJ5" t="s">
        <v>3450</v>
      </c>
      <c r="AK5" t="s">
        <v>93</v>
      </c>
      <c r="AL5" t="s">
        <v>3451</v>
      </c>
      <c r="AM5" t="s">
        <v>93</v>
      </c>
      <c r="AN5" t="s">
        <v>93</v>
      </c>
      <c r="AO5" t="s">
        <v>93</v>
      </c>
      <c r="AP5" t="s">
        <v>93</v>
      </c>
      <c r="AQ5" t="s">
        <v>93</v>
      </c>
      <c r="AR5" t="s">
        <v>93</v>
      </c>
      <c r="AS5" t="s">
        <v>93</v>
      </c>
      <c r="AT5" t="s">
        <v>93</v>
      </c>
      <c r="AU5" t="s">
        <v>93</v>
      </c>
      <c r="AV5" t="s">
        <v>93</v>
      </c>
      <c r="AW5" t="s">
        <v>93</v>
      </c>
      <c r="AX5" t="s">
        <v>93</v>
      </c>
      <c r="AY5" t="s">
        <v>93</v>
      </c>
      <c r="AZ5" t="s">
        <v>93</v>
      </c>
      <c r="BA5" t="s">
        <v>93</v>
      </c>
      <c r="BB5" t="s">
        <v>93</v>
      </c>
      <c r="BC5" t="s">
        <v>93</v>
      </c>
      <c r="BD5" t="s">
        <v>93</v>
      </c>
      <c r="BE5" t="s">
        <v>93</v>
      </c>
      <c r="BF5" t="s">
        <v>93</v>
      </c>
      <c r="BG5" t="s">
        <v>93</v>
      </c>
      <c r="BH5" t="s">
        <v>93</v>
      </c>
      <c r="BI5" t="s">
        <v>93</v>
      </c>
      <c r="BJ5" t="s">
        <v>93</v>
      </c>
      <c r="BK5" t="s">
        <v>93</v>
      </c>
      <c r="BL5" t="s">
        <v>93</v>
      </c>
      <c r="BM5" t="s">
        <v>93</v>
      </c>
      <c r="BN5" t="s">
        <v>93</v>
      </c>
      <c r="BO5" t="s">
        <v>93</v>
      </c>
      <c r="BP5" t="s">
        <v>93</v>
      </c>
      <c r="BQ5" t="s">
        <v>93</v>
      </c>
      <c r="BR5" t="s">
        <v>93</v>
      </c>
      <c r="BS5" t="s">
        <v>93</v>
      </c>
      <c r="BT5" t="s">
        <v>93</v>
      </c>
      <c r="BU5" t="s">
        <v>93</v>
      </c>
      <c r="BV5" t="s">
        <v>93</v>
      </c>
      <c r="BW5" t="s">
        <v>93</v>
      </c>
      <c r="BX5" t="s">
        <v>93</v>
      </c>
      <c r="BY5" t="s">
        <v>93</v>
      </c>
      <c r="BZ5" t="s">
        <v>93</v>
      </c>
      <c r="CA5" t="s">
        <v>93</v>
      </c>
      <c r="CB5" t="s">
        <v>93</v>
      </c>
      <c r="CC5" t="s">
        <v>93</v>
      </c>
      <c r="CD5" t="s">
        <v>93</v>
      </c>
      <c r="CE5" t="s">
        <v>93</v>
      </c>
      <c r="CF5" t="s">
        <v>93</v>
      </c>
      <c r="CG5" t="s">
        <v>93</v>
      </c>
      <c r="CH5" t="s">
        <v>93</v>
      </c>
      <c r="CI5" t="s">
        <v>93</v>
      </c>
    </row>
    <row r="6" spans="1:87" x14ac:dyDescent="0.3">
      <c r="A6" t="s">
        <v>3334</v>
      </c>
      <c r="B6" t="s">
        <v>3336</v>
      </c>
      <c r="C6" t="s">
        <v>3335</v>
      </c>
      <c r="D6" t="s">
        <v>93</v>
      </c>
      <c r="E6">
        <v>2023</v>
      </c>
      <c r="F6" t="s">
        <v>176</v>
      </c>
      <c r="G6" t="s">
        <v>3337</v>
      </c>
      <c r="H6" t="s">
        <v>93</v>
      </c>
      <c r="I6" t="s">
        <v>93</v>
      </c>
      <c r="J6" t="s">
        <v>93</v>
      </c>
      <c r="K6" t="s">
        <v>3338</v>
      </c>
      <c r="L6" t="s">
        <v>97</v>
      </c>
      <c r="M6" s="1">
        <v>45730.94222222222</v>
      </c>
      <c r="N6" s="1">
        <v>45730.94222222222</v>
      </c>
      <c r="O6" s="1">
        <v>45730.941851851851</v>
      </c>
      <c r="P6" t="s">
        <v>3339</v>
      </c>
      <c r="Q6" t="s">
        <v>93</v>
      </c>
      <c r="S6">
        <v>1</v>
      </c>
      <c r="T6" t="s">
        <v>93</v>
      </c>
      <c r="U6" t="s">
        <v>93</v>
      </c>
      <c r="V6" t="s">
        <v>3340</v>
      </c>
      <c r="W6" t="s">
        <v>93</v>
      </c>
      <c r="X6" t="s">
        <v>93</v>
      </c>
      <c r="Y6" t="s">
        <v>93</v>
      </c>
      <c r="Z6" t="s">
        <v>93</v>
      </c>
      <c r="AA6" t="s">
        <v>93</v>
      </c>
      <c r="AB6" t="s">
        <v>93</v>
      </c>
      <c r="AC6" t="s">
        <v>93</v>
      </c>
      <c r="AD6" t="s">
        <v>93</v>
      </c>
      <c r="AE6" t="s">
        <v>93</v>
      </c>
      <c r="AF6" t="s">
        <v>93</v>
      </c>
      <c r="AG6" t="s">
        <v>93</v>
      </c>
      <c r="AH6" t="s">
        <v>3332</v>
      </c>
      <c r="AI6" t="s">
        <v>93</v>
      </c>
      <c r="AJ6" t="s">
        <v>3341</v>
      </c>
      <c r="AK6" t="s">
        <v>93</v>
      </c>
      <c r="AL6" t="s">
        <v>93</v>
      </c>
      <c r="AM6" t="s">
        <v>93</v>
      </c>
      <c r="AN6" t="s">
        <v>93</v>
      </c>
      <c r="AO6" t="s">
        <v>93</v>
      </c>
      <c r="AP6" t="s">
        <v>93</v>
      </c>
      <c r="AQ6" t="s">
        <v>93</v>
      </c>
      <c r="AR6" t="s">
        <v>93</v>
      </c>
      <c r="AS6" t="s">
        <v>93</v>
      </c>
      <c r="AT6" t="s">
        <v>93</v>
      </c>
      <c r="AU6" t="s">
        <v>93</v>
      </c>
      <c r="AV6" t="s">
        <v>93</v>
      </c>
      <c r="AW6" t="s">
        <v>93</v>
      </c>
      <c r="AX6" t="s">
        <v>93</v>
      </c>
      <c r="AY6" t="s">
        <v>93</v>
      </c>
      <c r="AZ6" t="s">
        <v>93</v>
      </c>
      <c r="BA6" t="s">
        <v>93</v>
      </c>
      <c r="BB6" t="s">
        <v>93</v>
      </c>
      <c r="BC6" t="s">
        <v>93</v>
      </c>
      <c r="BD6" t="s">
        <v>93</v>
      </c>
      <c r="BE6" t="s">
        <v>93</v>
      </c>
      <c r="BF6" t="s">
        <v>93</v>
      </c>
      <c r="BG6" t="s">
        <v>93</v>
      </c>
      <c r="BH6" t="s">
        <v>93</v>
      </c>
      <c r="BI6" t="s">
        <v>93</v>
      </c>
      <c r="BJ6" t="s">
        <v>93</v>
      </c>
      <c r="BK6" t="s">
        <v>93</v>
      </c>
      <c r="BL6" t="s">
        <v>93</v>
      </c>
      <c r="BM6" t="s">
        <v>93</v>
      </c>
      <c r="BN6" t="s">
        <v>93</v>
      </c>
      <c r="BO6" t="s">
        <v>93</v>
      </c>
      <c r="BP6" t="s">
        <v>93</v>
      </c>
      <c r="BQ6" t="s">
        <v>93</v>
      </c>
      <c r="BR6" t="s">
        <v>93</v>
      </c>
      <c r="BS6" t="s">
        <v>93</v>
      </c>
      <c r="BT6" t="s">
        <v>93</v>
      </c>
      <c r="BU6" t="s">
        <v>93</v>
      </c>
      <c r="BV6" t="s">
        <v>93</v>
      </c>
      <c r="BW6" t="s">
        <v>93</v>
      </c>
      <c r="BX6" t="s">
        <v>93</v>
      </c>
      <c r="BY6" t="s">
        <v>93</v>
      </c>
      <c r="BZ6" t="s">
        <v>93</v>
      </c>
      <c r="CA6" t="s">
        <v>93</v>
      </c>
      <c r="CB6" t="s">
        <v>93</v>
      </c>
      <c r="CC6" t="s">
        <v>93</v>
      </c>
      <c r="CD6" t="s">
        <v>93</v>
      </c>
      <c r="CE6" t="s">
        <v>93</v>
      </c>
      <c r="CF6" t="s">
        <v>93</v>
      </c>
      <c r="CG6" t="s">
        <v>93</v>
      </c>
      <c r="CH6" t="s">
        <v>93</v>
      </c>
      <c r="CI6" t="s">
        <v>93</v>
      </c>
    </row>
    <row r="7" spans="1:87" x14ac:dyDescent="0.3">
      <c r="A7" t="s">
        <v>3417</v>
      </c>
      <c r="B7" t="s">
        <v>3419</v>
      </c>
      <c r="C7" t="s">
        <v>3418</v>
      </c>
      <c r="D7" t="s">
        <v>93</v>
      </c>
      <c r="E7">
        <v>2023</v>
      </c>
      <c r="F7" t="s">
        <v>176</v>
      </c>
      <c r="G7" t="s">
        <v>3420</v>
      </c>
      <c r="H7" t="s">
        <v>93</v>
      </c>
      <c r="I7" t="s">
        <v>93</v>
      </c>
      <c r="J7" t="s">
        <v>93</v>
      </c>
      <c r="K7" t="s">
        <v>3421</v>
      </c>
      <c r="L7" t="s">
        <v>97</v>
      </c>
      <c r="M7" s="1">
        <v>45730.94222222222</v>
      </c>
      <c r="N7" s="1">
        <v>45730.94222222222</v>
      </c>
      <c r="O7" s="1">
        <v>45730.942106481481</v>
      </c>
      <c r="P7" t="s">
        <v>3422</v>
      </c>
      <c r="Q7" t="s">
        <v>93</v>
      </c>
      <c r="S7">
        <v>11</v>
      </c>
      <c r="T7" t="s">
        <v>93</v>
      </c>
      <c r="U7" t="s">
        <v>93</v>
      </c>
      <c r="V7" t="s">
        <v>3423</v>
      </c>
      <c r="W7" t="s">
        <v>93</v>
      </c>
      <c r="X7" t="s">
        <v>93</v>
      </c>
      <c r="Y7" t="s">
        <v>93</v>
      </c>
      <c r="Z7" t="s">
        <v>93</v>
      </c>
      <c r="AA7" t="s">
        <v>93</v>
      </c>
      <c r="AB7" t="s">
        <v>93</v>
      </c>
      <c r="AC7" t="s">
        <v>93</v>
      </c>
      <c r="AD7" t="s">
        <v>93</v>
      </c>
      <c r="AE7" t="s">
        <v>93</v>
      </c>
      <c r="AF7" t="s">
        <v>93</v>
      </c>
      <c r="AG7" t="s">
        <v>93</v>
      </c>
      <c r="AH7" t="s">
        <v>3332</v>
      </c>
      <c r="AI7" t="s">
        <v>93</v>
      </c>
      <c r="AJ7" t="s">
        <v>454</v>
      </c>
      <c r="AK7" t="s">
        <v>93</v>
      </c>
      <c r="AL7" t="s">
        <v>93</v>
      </c>
      <c r="AM7" t="s">
        <v>93</v>
      </c>
      <c r="AN7" t="s">
        <v>93</v>
      </c>
      <c r="AO7" t="s">
        <v>93</v>
      </c>
      <c r="AP7" t="s">
        <v>93</v>
      </c>
      <c r="AQ7" t="s">
        <v>93</v>
      </c>
      <c r="AR7" t="s">
        <v>93</v>
      </c>
      <c r="AS7" t="s">
        <v>93</v>
      </c>
      <c r="AT7" t="s">
        <v>93</v>
      </c>
      <c r="AU7" t="s">
        <v>93</v>
      </c>
      <c r="AV7" t="s">
        <v>93</v>
      </c>
      <c r="AW7" t="s">
        <v>93</v>
      </c>
      <c r="AX7" t="s">
        <v>93</v>
      </c>
      <c r="AY7" t="s">
        <v>93</v>
      </c>
      <c r="AZ7" t="s">
        <v>93</v>
      </c>
      <c r="BA7" t="s">
        <v>93</v>
      </c>
      <c r="BB7" t="s">
        <v>93</v>
      </c>
      <c r="BC7" t="s">
        <v>93</v>
      </c>
      <c r="BD7" t="s">
        <v>93</v>
      </c>
      <c r="BE7" t="s">
        <v>93</v>
      </c>
      <c r="BF7" t="s">
        <v>93</v>
      </c>
      <c r="BG7" t="s">
        <v>93</v>
      </c>
      <c r="BH7" t="s">
        <v>93</v>
      </c>
      <c r="BI7" t="s">
        <v>93</v>
      </c>
      <c r="BJ7" t="s">
        <v>93</v>
      </c>
      <c r="BK7" t="s">
        <v>93</v>
      </c>
      <c r="BL7" t="s">
        <v>93</v>
      </c>
      <c r="BM7" t="s">
        <v>93</v>
      </c>
      <c r="BN7" t="s">
        <v>93</v>
      </c>
      <c r="BO7" t="s">
        <v>93</v>
      </c>
      <c r="BP7" t="s">
        <v>93</v>
      </c>
      <c r="BQ7" t="s">
        <v>93</v>
      </c>
      <c r="BR7" t="s">
        <v>93</v>
      </c>
      <c r="BS7" t="s">
        <v>93</v>
      </c>
      <c r="BT7" t="s">
        <v>93</v>
      </c>
      <c r="BU7" t="s">
        <v>93</v>
      </c>
      <c r="BV7" t="s">
        <v>93</v>
      </c>
      <c r="BW7" t="s">
        <v>93</v>
      </c>
      <c r="BX7" t="s">
        <v>93</v>
      </c>
      <c r="BY7" t="s">
        <v>93</v>
      </c>
      <c r="BZ7" t="s">
        <v>93</v>
      </c>
      <c r="CA7" t="s">
        <v>93</v>
      </c>
      <c r="CB7" t="s">
        <v>93</v>
      </c>
      <c r="CC7" t="s">
        <v>93</v>
      </c>
      <c r="CD7" t="s">
        <v>93</v>
      </c>
      <c r="CE7" t="s">
        <v>93</v>
      </c>
      <c r="CF7" t="s">
        <v>93</v>
      </c>
      <c r="CG7" t="s">
        <v>93</v>
      </c>
      <c r="CH7" t="s">
        <v>93</v>
      </c>
      <c r="CI7" t="s">
        <v>93</v>
      </c>
    </row>
    <row r="8" spans="1:87" x14ac:dyDescent="0.3">
      <c r="A8" t="s">
        <v>3342</v>
      </c>
      <c r="B8" t="s">
        <v>3345</v>
      </c>
      <c r="C8" t="s">
        <v>3344</v>
      </c>
      <c r="D8" t="s">
        <v>93</v>
      </c>
      <c r="E8">
        <v>2022</v>
      </c>
      <c r="F8" t="s">
        <v>3343</v>
      </c>
      <c r="G8" t="s">
        <v>93</v>
      </c>
      <c r="H8" t="s">
        <v>93</v>
      </c>
      <c r="I8" t="s">
        <v>93</v>
      </c>
      <c r="J8" t="s">
        <v>93</v>
      </c>
      <c r="K8" t="s">
        <v>3346</v>
      </c>
      <c r="L8" t="s">
        <v>194</v>
      </c>
      <c r="M8" s="1">
        <v>45730.94222222222</v>
      </c>
      <c r="N8" s="1">
        <v>45730.94222222222</v>
      </c>
      <c r="O8" s="1">
        <v>45730.941874999997</v>
      </c>
      <c r="P8" t="s">
        <v>93</v>
      </c>
      <c r="Q8" t="s">
        <v>93</v>
      </c>
      <c r="T8" t="s">
        <v>93</v>
      </c>
      <c r="U8" t="s">
        <v>93</v>
      </c>
      <c r="V8" t="s">
        <v>3347</v>
      </c>
      <c r="W8" t="s">
        <v>93</v>
      </c>
      <c r="X8" t="s">
        <v>93</v>
      </c>
      <c r="Y8" t="s">
        <v>93</v>
      </c>
      <c r="Z8" t="s">
        <v>93</v>
      </c>
      <c r="AA8" t="s">
        <v>3348</v>
      </c>
      <c r="AB8" t="s">
        <v>93</v>
      </c>
      <c r="AC8" t="s">
        <v>93</v>
      </c>
      <c r="AD8" t="s">
        <v>93</v>
      </c>
      <c r="AE8" t="s">
        <v>3349</v>
      </c>
      <c r="AF8" t="s">
        <v>93</v>
      </c>
      <c r="AG8" t="s">
        <v>93</v>
      </c>
      <c r="AH8" t="s">
        <v>3332</v>
      </c>
      <c r="AI8" t="s">
        <v>93</v>
      </c>
      <c r="AJ8" t="s">
        <v>93</v>
      </c>
      <c r="AK8" t="s">
        <v>93</v>
      </c>
      <c r="AL8" t="s">
        <v>93</v>
      </c>
      <c r="AM8" t="s">
        <v>93</v>
      </c>
      <c r="AN8" t="s">
        <v>93</v>
      </c>
      <c r="AO8" t="s">
        <v>93</v>
      </c>
      <c r="AP8" t="s">
        <v>93</v>
      </c>
      <c r="AQ8" t="s">
        <v>93</v>
      </c>
      <c r="AR8" t="s">
        <v>93</v>
      </c>
      <c r="AS8" t="s">
        <v>93</v>
      </c>
      <c r="AT8" t="s">
        <v>93</v>
      </c>
      <c r="AU8" t="s">
        <v>93</v>
      </c>
      <c r="AV8" t="s">
        <v>93</v>
      </c>
      <c r="AW8" t="s">
        <v>93</v>
      </c>
      <c r="AX8" t="s">
        <v>93</v>
      </c>
      <c r="AY8" t="s">
        <v>93</v>
      </c>
      <c r="AZ8" t="s">
        <v>93</v>
      </c>
      <c r="BA8" t="s">
        <v>93</v>
      </c>
      <c r="BB8" t="s">
        <v>93</v>
      </c>
      <c r="BC8" t="s">
        <v>93</v>
      </c>
      <c r="BD8" t="s">
        <v>93</v>
      </c>
      <c r="BE8" t="s">
        <v>93</v>
      </c>
      <c r="BF8" t="s">
        <v>93</v>
      </c>
      <c r="BG8" t="s">
        <v>93</v>
      </c>
      <c r="BH8" t="s">
        <v>93</v>
      </c>
      <c r="BI8" t="s">
        <v>93</v>
      </c>
      <c r="BJ8" t="s">
        <v>93</v>
      </c>
      <c r="BK8" t="s">
        <v>93</v>
      </c>
      <c r="BL8" t="s">
        <v>93</v>
      </c>
      <c r="BM8" t="s">
        <v>93</v>
      </c>
      <c r="BN8" t="s">
        <v>93</v>
      </c>
      <c r="BO8" t="s">
        <v>93</v>
      </c>
      <c r="BP8" t="s">
        <v>93</v>
      </c>
      <c r="BQ8" t="s">
        <v>93</v>
      </c>
      <c r="BR8" t="s">
        <v>93</v>
      </c>
      <c r="BS8" t="s">
        <v>93</v>
      </c>
      <c r="BT8" t="s">
        <v>93</v>
      </c>
      <c r="BU8" t="s">
        <v>93</v>
      </c>
      <c r="BV8" t="s">
        <v>93</v>
      </c>
      <c r="BW8" t="s">
        <v>93</v>
      </c>
      <c r="BX8" t="s">
        <v>93</v>
      </c>
      <c r="BY8" t="s">
        <v>93</v>
      </c>
      <c r="BZ8" t="s">
        <v>93</v>
      </c>
      <c r="CA8" t="s">
        <v>93</v>
      </c>
      <c r="CB8" t="s">
        <v>93</v>
      </c>
      <c r="CC8" t="s">
        <v>93</v>
      </c>
      <c r="CD8" t="s">
        <v>93</v>
      </c>
      <c r="CE8" t="s">
        <v>93</v>
      </c>
      <c r="CF8" t="s">
        <v>93</v>
      </c>
      <c r="CG8" t="s">
        <v>93</v>
      </c>
      <c r="CH8" t="s">
        <v>93</v>
      </c>
      <c r="CI8" t="s">
        <v>93</v>
      </c>
    </row>
    <row r="9" spans="1:87" x14ac:dyDescent="0.3">
      <c r="A9" t="s">
        <v>3389</v>
      </c>
      <c r="B9" t="s">
        <v>3391</v>
      </c>
      <c r="C9" t="s">
        <v>3390</v>
      </c>
      <c r="D9" t="s">
        <v>93</v>
      </c>
      <c r="E9">
        <v>2023</v>
      </c>
      <c r="F9" t="s">
        <v>176</v>
      </c>
      <c r="G9" t="s">
        <v>3392</v>
      </c>
      <c r="H9" t="s">
        <v>93</v>
      </c>
      <c r="I9" t="s">
        <v>93</v>
      </c>
      <c r="J9" t="s">
        <v>93</v>
      </c>
      <c r="K9" t="s">
        <v>3393</v>
      </c>
      <c r="L9" t="s">
        <v>97</v>
      </c>
      <c r="M9" s="1">
        <v>45730.94222222222</v>
      </c>
      <c r="N9" s="1">
        <v>45730.94222222222</v>
      </c>
      <c r="O9" s="1">
        <v>45730.941990740743</v>
      </c>
      <c r="P9" t="s">
        <v>3394</v>
      </c>
      <c r="Q9" t="s">
        <v>93</v>
      </c>
      <c r="R9">
        <v>2</v>
      </c>
      <c r="S9">
        <v>11</v>
      </c>
      <c r="T9" t="s">
        <v>93</v>
      </c>
      <c r="U9" t="s">
        <v>93</v>
      </c>
      <c r="V9" t="s">
        <v>3395</v>
      </c>
      <c r="W9" t="s">
        <v>93</v>
      </c>
      <c r="X9" t="s">
        <v>93</v>
      </c>
      <c r="Y9" t="s">
        <v>93</v>
      </c>
      <c r="Z9" t="s">
        <v>93</v>
      </c>
      <c r="AA9" t="s">
        <v>93</v>
      </c>
      <c r="AB9" t="s">
        <v>93</v>
      </c>
      <c r="AC9" t="s">
        <v>93</v>
      </c>
      <c r="AD9" t="s">
        <v>93</v>
      </c>
      <c r="AE9" t="s">
        <v>93</v>
      </c>
      <c r="AF9" t="s">
        <v>93</v>
      </c>
      <c r="AG9" t="s">
        <v>93</v>
      </c>
      <c r="AH9" t="s">
        <v>3332</v>
      </c>
      <c r="AI9" t="s">
        <v>93</v>
      </c>
      <c r="AJ9" t="s">
        <v>3396</v>
      </c>
      <c r="AK9" t="s">
        <v>93</v>
      </c>
      <c r="AL9" t="s">
        <v>3397</v>
      </c>
      <c r="AM9" t="s">
        <v>93</v>
      </c>
      <c r="AN9" t="s">
        <v>93</v>
      </c>
      <c r="AO9" t="s">
        <v>93</v>
      </c>
      <c r="AP9" t="s">
        <v>93</v>
      </c>
      <c r="AQ9" t="s">
        <v>93</v>
      </c>
      <c r="AR9" t="s">
        <v>93</v>
      </c>
      <c r="AS9" t="s">
        <v>93</v>
      </c>
      <c r="AT9" t="s">
        <v>93</v>
      </c>
      <c r="AU9" t="s">
        <v>93</v>
      </c>
      <c r="AV9" t="s">
        <v>93</v>
      </c>
      <c r="AW9" t="s">
        <v>93</v>
      </c>
      <c r="AX9" t="s">
        <v>93</v>
      </c>
      <c r="AY9" t="s">
        <v>93</v>
      </c>
      <c r="AZ9" t="s">
        <v>93</v>
      </c>
      <c r="BA9" t="s">
        <v>93</v>
      </c>
      <c r="BB9" t="s">
        <v>93</v>
      </c>
      <c r="BC9" t="s">
        <v>93</v>
      </c>
      <c r="BD9" t="s">
        <v>93</v>
      </c>
      <c r="BE9" t="s">
        <v>93</v>
      </c>
      <c r="BF9" t="s">
        <v>93</v>
      </c>
      <c r="BG9" t="s">
        <v>93</v>
      </c>
      <c r="BH9" t="s">
        <v>93</v>
      </c>
      <c r="BI9" t="s">
        <v>93</v>
      </c>
      <c r="BJ9" t="s">
        <v>93</v>
      </c>
      <c r="BK9" t="s">
        <v>93</v>
      </c>
      <c r="BL9" t="s">
        <v>93</v>
      </c>
      <c r="BM9" t="s">
        <v>93</v>
      </c>
      <c r="BN9" t="s">
        <v>93</v>
      </c>
      <c r="BO9" t="s">
        <v>93</v>
      </c>
      <c r="BP9" t="s">
        <v>93</v>
      </c>
      <c r="BQ9" t="s">
        <v>93</v>
      </c>
      <c r="BR9" t="s">
        <v>93</v>
      </c>
      <c r="BS9" t="s">
        <v>93</v>
      </c>
      <c r="BT9" t="s">
        <v>93</v>
      </c>
      <c r="BU9" t="s">
        <v>93</v>
      </c>
      <c r="BV9" t="s">
        <v>93</v>
      </c>
      <c r="BW9" t="s">
        <v>93</v>
      </c>
      <c r="BX9" t="s">
        <v>93</v>
      </c>
      <c r="BY9" t="s">
        <v>93</v>
      </c>
      <c r="BZ9" t="s">
        <v>93</v>
      </c>
      <c r="CA9" t="s">
        <v>93</v>
      </c>
      <c r="CB9" t="s">
        <v>93</v>
      </c>
      <c r="CC9" t="s">
        <v>93</v>
      </c>
      <c r="CD9" t="s">
        <v>93</v>
      </c>
      <c r="CE9" t="s">
        <v>93</v>
      </c>
      <c r="CF9" t="s">
        <v>93</v>
      </c>
      <c r="CG9" t="s">
        <v>93</v>
      </c>
      <c r="CH9" t="s">
        <v>93</v>
      </c>
      <c r="CI9" t="s">
        <v>93</v>
      </c>
    </row>
    <row r="10" spans="1:87" x14ac:dyDescent="0.3">
      <c r="A10" t="s">
        <v>3356</v>
      </c>
      <c r="B10" t="s">
        <v>3358</v>
      </c>
      <c r="C10" t="s">
        <v>3357</v>
      </c>
      <c r="D10" t="s">
        <v>93</v>
      </c>
      <c r="E10">
        <v>2022</v>
      </c>
      <c r="F10" t="s">
        <v>176</v>
      </c>
      <c r="G10" t="s">
        <v>3359</v>
      </c>
      <c r="H10" t="s">
        <v>93</v>
      </c>
      <c r="I10" t="s">
        <v>93</v>
      </c>
      <c r="J10" t="s">
        <v>93</v>
      </c>
      <c r="K10" t="s">
        <v>3360</v>
      </c>
      <c r="L10" t="s">
        <v>194</v>
      </c>
      <c r="M10" s="1">
        <v>45730.94222222222</v>
      </c>
      <c r="N10" s="1">
        <v>45730.94222222222</v>
      </c>
      <c r="O10" s="1">
        <v>45730.941921296297</v>
      </c>
      <c r="P10" t="s">
        <v>3361</v>
      </c>
      <c r="Q10" t="s">
        <v>93</v>
      </c>
      <c r="R10">
        <v>19</v>
      </c>
      <c r="S10">
        <v>14</v>
      </c>
      <c r="T10" t="s">
        <v>93</v>
      </c>
      <c r="U10" t="s">
        <v>93</v>
      </c>
      <c r="V10" t="s">
        <v>3362</v>
      </c>
      <c r="W10" t="s">
        <v>93</v>
      </c>
      <c r="X10" t="s">
        <v>93</v>
      </c>
      <c r="Y10" t="s">
        <v>93</v>
      </c>
      <c r="Z10" t="s">
        <v>93</v>
      </c>
      <c r="AA10" t="s">
        <v>93</v>
      </c>
      <c r="AB10" t="s">
        <v>93</v>
      </c>
      <c r="AC10" t="s">
        <v>93</v>
      </c>
      <c r="AD10" t="s">
        <v>93</v>
      </c>
      <c r="AE10" t="s">
        <v>93</v>
      </c>
      <c r="AF10" t="s">
        <v>93</v>
      </c>
      <c r="AG10" t="s">
        <v>93</v>
      </c>
      <c r="AH10" t="s">
        <v>3332</v>
      </c>
      <c r="AI10" t="s">
        <v>93</v>
      </c>
      <c r="AJ10" t="s">
        <v>3363</v>
      </c>
      <c r="AK10" t="s">
        <v>93</v>
      </c>
      <c r="AL10" t="s">
        <v>3364</v>
      </c>
      <c r="AM10" t="s">
        <v>93</v>
      </c>
      <c r="AN10" t="s">
        <v>93</v>
      </c>
      <c r="AO10" t="s">
        <v>93</v>
      </c>
      <c r="AP10" t="s">
        <v>93</v>
      </c>
      <c r="AQ10" t="s">
        <v>93</v>
      </c>
      <c r="AR10" t="s">
        <v>93</v>
      </c>
      <c r="AS10" t="s">
        <v>93</v>
      </c>
      <c r="AT10" t="s">
        <v>93</v>
      </c>
      <c r="AU10" t="s">
        <v>93</v>
      </c>
      <c r="AV10" t="s">
        <v>93</v>
      </c>
      <c r="AW10" t="s">
        <v>93</v>
      </c>
      <c r="AX10" t="s">
        <v>93</v>
      </c>
      <c r="AY10" t="s">
        <v>93</v>
      </c>
      <c r="AZ10" t="s">
        <v>93</v>
      </c>
      <c r="BA10" t="s">
        <v>93</v>
      </c>
      <c r="BB10" t="s">
        <v>93</v>
      </c>
      <c r="BC10" t="s">
        <v>93</v>
      </c>
      <c r="BD10" t="s">
        <v>93</v>
      </c>
      <c r="BE10" t="s">
        <v>93</v>
      </c>
      <c r="BF10" t="s">
        <v>93</v>
      </c>
      <c r="BG10" t="s">
        <v>93</v>
      </c>
      <c r="BH10" t="s">
        <v>93</v>
      </c>
      <c r="BI10" t="s">
        <v>93</v>
      </c>
      <c r="BJ10" t="s">
        <v>93</v>
      </c>
      <c r="BK10" t="s">
        <v>93</v>
      </c>
      <c r="BL10" t="s">
        <v>93</v>
      </c>
      <c r="BM10" t="s">
        <v>93</v>
      </c>
      <c r="BN10" t="s">
        <v>93</v>
      </c>
      <c r="BO10" t="s">
        <v>93</v>
      </c>
      <c r="BP10" t="s">
        <v>93</v>
      </c>
      <c r="BQ10" t="s">
        <v>93</v>
      </c>
      <c r="BR10" t="s">
        <v>93</v>
      </c>
      <c r="BS10" t="s">
        <v>93</v>
      </c>
      <c r="BT10" t="s">
        <v>93</v>
      </c>
      <c r="BU10" t="s">
        <v>93</v>
      </c>
      <c r="BV10" t="s">
        <v>93</v>
      </c>
      <c r="BW10" t="s">
        <v>93</v>
      </c>
      <c r="BX10" t="s">
        <v>93</v>
      </c>
      <c r="BY10" t="s">
        <v>93</v>
      </c>
      <c r="BZ10" t="s">
        <v>93</v>
      </c>
      <c r="CA10" t="s">
        <v>93</v>
      </c>
      <c r="CB10" t="s">
        <v>93</v>
      </c>
      <c r="CC10" t="s">
        <v>93</v>
      </c>
      <c r="CD10" t="s">
        <v>93</v>
      </c>
      <c r="CE10" t="s">
        <v>93</v>
      </c>
      <c r="CF10" t="s">
        <v>93</v>
      </c>
      <c r="CG10" t="s">
        <v>93</v>
      </c>
      <c r="CH10" t="s">
        <v>93</v>
      </c>
      <c r="CI10" t="s">
        <v>93</v>
      </c>
    </row>
    <row r="11" spans="1:87" x14ac:dyDescent="0.3">
      <c r="A11" t="s">
        <v>3437</v>
      </c>
      <c r="B11" t="s">
        <v>3439</v>
      </c>
      <c r="C11" t="s">
        <v>3438</v>
      </c>
      <c r="D11" t="s">
        <v>93</v>
      </c>
      <c r="E11">
        <v>2023</v>
      </c>
      <c r="F11" t="s">
        <v>176</v>
      </c>
      <c r="G11" t="s">
        <v>3440</v>
      </c>
      <c r="H11" t="s">
        <v>93</v>
      </c>
      <c r="I11" t="s">
        <v>93</v>
      </c>
      <c r="J11" t="s">
        <v>93</v>
      </c>
      <c r="K11" t="s">
        <v>3441</v>
      </c>
      <c r="L11" t="s">
        <v>97</v>
      </c>
      <c r="M11" s="1">
        <v>45730.94222222222</v>
      </c>
      <c r="N11" s="1">
        <v>45730.94222222222</v>
      </c>
      <c r="O11" s="1">
        <v>45730.942175925928</v>
      </c>
      <c r="P11" t="s">
        <v>3442</v>
      </c>
      <c r="Q11" t="s">
        <v>93</v>
      </c>
      <c r="R11">
        <v>3</v>
      </c>
      <c r="S11">
        <v>31</v>
      </c>
      <c r="T11" t="s">
        <v>93</v>
      </c>
      <c r="U11" t="s">
        <v>93</v>
      </c>
      <c r="V11" t="s">
        <v>3443</v>
      </c>
      <c r="W11" t="s">
        <v>93</v>
      </c>
      <c r="X11" t="s">
        <v>93</v>
      </c>
      <c r="Y11" t="s">
        <v>93</v>
      </c>
      <c r="Z11" t="s">
        <v>93</v>
      </c>
      <c r="AA11" t="s">
        <v>93</v>
      </c>
      <c r="AB11" t="s">
        <v>93</v>
      </c>
      <c r="AC11" t="s">
        <v>93</v>
      </c>
      <c r="AD11" t="s">
        <v>93</v>
      </c>
      <c r="AE11" t="s">
        <v>93</v>
      </c>
      <c r="AF11" t="s">
        <v>93</v>
      </c>
      <c r="AG11" t="s">
        <v>93</v>
      </c>
      <c r="AH11" t="s">
        <v>3332</v>
      </c>
      <c r="AI11" t="s">
        <v>93</v>
      </c>
      <c r="AJ11" t="s">
        <v>93</v>
      </c>
      <c r="AK11" t="s">
        <v>93</v>
      </c>
      <c r="AL11" t="s">
        <v>3444</v>
      </c>
      <c r="AM11" t="s">
        <v>93</v>
      </c>
      <c r="AN11" t="s">
        <v>93</v>
      </c>
      <c r="AO11" t="s">
        <v>93</v>
      </c>
      <c r="AP11" t="s">
        <v>93</v>
      </c>
      <c r="AQ11" t="s">
        <v>93</v>
      </c>
      <c r="AR11" t="s">
        <v>93</v>
      </c>
      <c r="AS11" t="s">
        <v>93</v>
      </c>
      <c r="AT11" t="s">
        <v>93</v>
      </c>
      <c r="AU11" t="s">
        <v>93</v>
      </c>
      <c r="AV11" t="s">
        <v>93</v>
      </c>
      <c r="AW11" t="s">
        <v>93</v>
      </c>
      <c r="AX11" t="s">
        <v>93</v>
      </c>
      <c r="AY11" t="s">
        <v>93</v>
      </c>
      <c r="AZ11" t="s">
        <v>93</v>
      </c>
      <c r="BA11" t="s">
        <v>93</v>
      </c>
      <c r="BB11" t="s">
        <v>93</v>
      </c>
      <c r="BC11" t="s">
        <v>93</v>
      </c>
      <c r="BD11" t="s">
        <v>93</v>
      </c>
      <c r="BE11" t="s">
        <v>93</v>
      </c>
      <c r="BF11" t="s">
        <v>93</v>
      </c>
      <c r="BG11" t="s">
        <v>93</v>
      </c>
      <c r="BH11" t="s">
        <v>93</v>
      </c>
      <c r="BI11" t="s">
        <v>93</v>
      </c>
      <c r="BJ11" t="s">
        <v>93</v>
      </c>
      <c r="BK11" t="s">
        <v>93</v>
      </c>
      <c r="BL11" t="s">
        <v>93</v>
      </c>
      <c r="BM11" t="s">
        <v>93</v>
      </c>
      <c r="BN11" t="s">
        <v>93</v>
      </c>
      <c r="BO11" t="s">
        <v>93</v>
      </c>
      <c r="BP11" t="s">
        <v>93</v>
      </c>
      <c r="BQ11" t="s">
        <v>93</v>
      </c>
      <c r="BR11" t="s">
        <v>93</v>
      </c>
      <c r="BS11" t="s">
        <v>93</v>
      </c>
      <c r="BT11" t="s">
        <v>93</v>
      </c>
      <c r="BU11" t="s">
        <v>93</v>
      </c>
      <c r="BV11" t="s">
        <v>93</v>
      </c>
      <c r="BW11" t="s">
        <v>93</v>
      </c>
      <c r="BX11" t="s">
        <v>93</v>
      </c>
      <c r="BY11" t="s">
        <v>93</v>
      </c>
      <c r="BZ11" t="s">
        <v>93</v>
      </c>
      <c r="CA11" t="s">
        <v>93</v>
      </c>
      <c r="CB11" t="s">
        <v>93</v>
      </c>
      <c r="CC11" t="s">
        <v>93</v>
      </c>
      <c r="CD11" t="s">
        <v>93</v>
      </c>
      <c r="CE11" t="s">
        <v>93</v>
      </c>
      <c r="CF11" t="s">
        <v>93</v>
      </c>
      <c r="CG11" t="s">
        <v>93</v>
      </c>
      <c r="CH11" t="s">
        <v>93</v>
      </c>
      <c r="CI11" t="s">
        <v>93</v>
      </c>
    </row>
    <row r="12" spans="1:87" x14ac:dyDescent="0.3">
      <c r="A12" t="s">
        <v>3372</v>
      </c>
      <c r="B12" t="s">
        <v>3374</v>
      </c>
      <c r="C12" t="s">
        <v>3373</v>
      </c>
      <c r="D12" t="s">
        <v>93</v>
      </c>
      <c r="E12">
        <v>2024</v>
      </c>
      <c r="F12" t="s">
        <v>176</v>
      </c>
      <c r="G12" t="s">
        <v>3375</v>
      </c>
      <c r="H12" t="s">
        <v>93</v>
      </c>
      <c r="I12" t="s">
        <v>93</v>
      </c>
      <c r="J12" t="s">
        <v>93</v>
      </c>
      <c r="K12" t="s">
        <v>3376</v>
      </c>
      <c r="L12" t="s">
        <v>111</v>
      </c>
      <c r="M12" s="1">
        <v>45730.94222222222</v>
      </c>
      <c r="N12" s="1">
        <v>45730.94222222222</v>
      </c>
      <c r="O12" s="1">
        <v>45730.941967592589</v>
      </c>
      <c r="P12" t="s">
        <v>3377</v>
      </c>
      <c r="Q12" t="s">
        <v>93</v>
      </c>
      <c r="R12">
        <v>2</v>
      </c>
      <c r="S12">
        <v>5</v>
      </c>
      <c r="T12" t="s">
        <v>93</v>
      </c>
      <c r="U12" t="s">
        <v>93</v>
      </c>
      <c r="V12" t="s">
        <v>3378</v>
      </c>
      <c r="W12" t="s">
        <v>93</v>
      </c>
      <c r="X12" t="s">
        <v>93</v>
      </c>
      <c r="Y12" t="s">
        <v>93</v>
      </c>
      <c r="Z12" t="s">
        <v>93</v>
      </c>
      <c r="AA12" t="s">
        <v>93</v>
      </c>
      <c r="AB12" t="s">
        <v>93</v>
      </c>
      <c r="AC12" t="s">
        <v>93</v>
      </c>
      <c r="AD12" t="s">
        <v>93</v>
      </c>
      <c r="AE12" t="s">
        <v>93</v>
      </c>
      <c r="AF12" t="s">
        <v>93</v>
      </c>
      <c r="AG12" t="s">
        <v>93</v>
      </c>
      <c r="AH12" t="s">
        <v>3332</v>
      </c>
      <c r="AI12" t="s">
        <v>93</v>
      </c>
      <c r="AJ12" t="s">
        <v>93</v>
      </c>
      <c r="AK12" t="s">
        <v>93</v>
      </c>
      <c r="AL12" t="s">
        <v>3379</v>
      </c>
      <c r="AM12" t="s">
        <v>93</v>
      </c>
      <c r="AN12" t="s">
        <v>93</v>
      </c>
      <c r="AO12" t="s">
        <v>93</v>
      </c>
      <c r="AP12" t="s">
        <v>93</v>
      </c>
      <c r="AQ12" t="s">
        <v>93</v>
      </c>
      <c r="AR12" t="s">
        <v>93</v>
      </c>
      <c r="AS12" t="s">
        <v>93</v>
      </c>
      <c r="AT12" t="s">
        <v>93</v>
      </c>
      <c r="AU12" t="s">
        <v>93</v>
      </c>
      <c r="AV12" t="s">
        <v>93</v>
      </c>
      <c r="AW12" t="s">
        <v>93</v>
      </c>
      <c r="AX12" t="s">
        <v>93</v>
      </c>
      <c r="AY12" t="s">
        <v>93</v>
      </c>
      <c r="AZ12" t="s">
        <v>93</v>
      </c>
      <c r="BA12" t="s">
        <v>93</v>
      </c>
      <c r="BB12" t="s">
        <v>93</v>
      </c>
      <c r="BC12" t="s">
        <v>93</v>
      </c>
      <c r="BD12" t="s">
        <v>93</v>
      </c>
      <c r="BE12" t="s">
        <v>93</v>
      </c>
      <c r="BF12" t="s">
        <v>93</v>
      </c>
      <c r="BG12" t="s">
        <v>93</v>
      </c>
      <c r="BH12" t="s">
        <v>93</v>
      </c>
      <c r="BI12" t="s">
        <v>93</v>
      </c>
      <c r="BJ12" t="s">
        <v>93</v>
      </c>
      <c r="BK12" t="s">
        <v>93</v>
      </c>
      <c r="BL12" t="s">
        <v>93</v>
      </c>
      <c r="BM12" t="s">
        <v>93</v>
      </c>
      <c r="BN12" t="s">
        <v>93</v>
      </c>
      <c r="BO12" t="s">
        <v>93</v>
      </c>
      <c r="BP12" t="s">
        <v>93</v>
      </c>
      <c r="BQ12" t="s">
        <v>93</v>
      </c>
      <c r="BR12" t="s">
        <v>93</v>
      </c>
      <c r="BS12" t="s">
        <v>93</v>
      </c>
      <c r="BT12" t="s">
        <v>93</v>
      </c>
      <c r="BU12" t="s">
        <v>93</v>
      </c>
      <c r="BV12" t="s">
        <v>93</v>
      </c>
      <c r="BW12" t="s">
        <v>93</v>
      </c>
      <c r="BX12" t="s">
        <v>93</v>
      </c>
      <c r="BY12" t="s">
        <v>93</v>
      </c>
      <c r="BZ12" t="s">
        <v>93</v>
      </c>
      <c r="CA12" t="s">
        <v>93</v>
      </c>
      <c r="CB12" t="s">
        <v>93</v>
      </c>
      <c r="CC12" t="s">
        <v>93</v>
      </c>
      <c r="CD12" t="s">
        <v>93</v>
      </c>
      <c r="CE12" t="s">
        <v>93</v>
      </c>
      <c r="CF12" t="s">
        <v>93</v>
      </c>
      <c r="CG12" t="s">
        <v>93</v>
      </c>
      <c r="CH12" t="s">
        <v>93</v>
      </c>
      <c r="CI12" t="s">
        <v>93</v>
      </c>
    </row>
    <row r="13" spans="1:87" x14ac:dyDescent="0.3">
      <c r="A13" t="s">
        <v>3365</v>
      </c>
      <c r="B13" t="s">
        <v>3367</v>
      </c>
      <c r="C13" t="s">
        <v>3366</v>
      </c>
      <c r="D13" t="s">
        <v>93</v>
      </c>
      <c r="E13">
        <v>2025</v>
      </c>
      <c r="F13" t="s">
        <v>176</v>
      </c>
      <c r="G13" t="s">
        <v>3368</v>
      </c>
      <c r="H13" t="s">
        <v>93</v>
      </c>
      <c r="I13" t="s">
        <v>93</v>
      </c>
      <c r="J13" t="s">
        <v>93</v>
      </c>
      <c r="K13" t="s">
        <v>3369</v>
      </c>
      <c r="L13" t="s">
        <v>123</v>
      </c>
      <c r="M13" s="1">
        <v>45730.94222222222</v>
      </c>
      <c r="N13" s="1">
        <v>45730.94222222222</v>
      </c>
      <c r="O13" s="1">
        <v>45730.941944444443</v>
      </c>
      <c r="P13" t="s">
        <v>3370</v>
      </c>
      <c r="Q13" t="s">
        <v>93</v>
      </c>
      <c r="R13">
        <v>2</v>
      </c>
      <c r="S13">
        <v>15</v>
      </c>
      <c r="T13" t="s">
        <v>93</v>
      </c>
      <c r="U13" t="s">
        <v>93</v>
      </c>
      <c r="V13" t="s">
        <v>93</v>
      </c>
      <c r="W13" t="s">
        <v>93</v>
      </c>
      <c r="X13" t="s">
        <v>93</v>
      </c>
      <c r="Y13" t="s">
        <v>93</v>
      </c>
      <c r="Z13" t="s">
        <v>93</v>
      </c>
      <c r="AA13" t="s">
        <v>93</v>
      </c>
      <c r="AB13" t="s">
        <v>93</v>
      </c>
      <c r="AC13" t="s">
        <v>93</v>
      </c>
      <c r="AD13" t="s">
        <v>93</v>
      </c>
      <c r="AE13" t="s">
        <v>93</v>
      </c>
      <c r="AF13" t="s">
        <v>93</v>
      </c>
      <c r="AG13" t="s">
        <v>93</v>
      </c>
      <c r="AH13" t="s">
        <v>3332</v>
      </c>
      <c r="AI13" t="s">
        <v>93</v>
      </c>
      <c r="AJ13" t="s">
        <v>3363</v>
      </c>
      <c r="AK13" t="s">
        <v>93</v>
      </c>
      <c r="AL13" t="s">
        <v>3371</v>
      </c>
      <c r="AM13" t="s">
        <v>93</v>
      </c>
      <c r="AN13" t="s">
        <v>93</v>
      </c>
      <c r="AO13" t="s">
        <v>93</v>
      </c>
      <c r="AP13" t="s">
        <v>93</v>
      </c>
      <c r="AQ13" t="s">
        <v>93</v>
      </c>
      <c r="AR13" t="s">
        <v>93</v>
      </c>
      <c r="AS13" t="s">
        <v>93</v>
      </c>
      <c r="AT13" t="s">
        <v>93</v>
      </c>
      <c r="AU13" t="s">
        <v>93</v>
      </c>
      <c r="AV13" t="s">
        <v>93</v>
      </c>
      <c r="AW13" t="s">
        <v>93</v>
      </c>
      <c r="AX13" t="s">
        <v>93</v>
      </c>
      <c r="AY13" t="s">
        <v>93</v>
      </c>
      <c r="AZ13" t="s">
        <v>93</v>
      </c>
      <c r="BA13" t="s">
        <v>93</v>
      </c>
      <c r="BB13" t="s">
        <v>93</v>
      </c>
      <c r="BC13" t="s">
        <v>93</v>
      </c>
      <c r="BD13" t="s">
        <v>93</v>
      </c>
      <c r="BE13" t="s">
        <v>93</v>
      </c>
      <c r="BF13" t="s">
        <v>93</v>
      </c>
      <c r="BG13" t="s">
        <v>93</v>
      </c>
      <c r="BH13" t="s">
        <v>93</v>
      </c>
      <c r="BI13" t="s">
        <v>93</v>
      </c>
      <c r="BJ13" t="s">
        <v>93</v>
      </c>
      <c r="BK13" t="s">
        <v>93</v>
      </c>
      <c r="BL13" t="s">
        <v>93</v>
      </c>
      <c r="BM13" t="s">
        <v>93</v>
      </c>
      <c r="BN13" t="s">
        <v>93</v>
      </c>
      <c r="BO13" t="s">
        <v>93</v>
      </c>
      <c r="BP13" t="s">
        <v>93</v>
      </c>
      <c r="BQ13" t="s">
        <v>93</v>
      </c>
      <c r="BR13" t="s">
        <v>93</v>
      </c>
      <c r="BS13" t="s">
        <v>93</v>
      </c>
      <c r="BT13" t="s">
        <v>93</v>
      </c>
      <c r="BU13" t="s">
        <v>93</v>
      </c>
      <c r="BV13" t="s">
        <v>93</v>
      </c>
      <c r="BW13" t="s">
        <v>93</v>
      </c>
      <c r="BX13" t="s">
        <v>93</v>
      </c>
      <c r="BY13" t="s">
        <v>93</v>
      </c>
      <c r="BZ13" t="s">
        <v>93</v>
      </c>
      <c r="CA13" t="s">
        <v>93</v>
      </c>
      <c r="CB13" t="s">
        <v>93</v>
      </c>
      <c r="CC13" t="s">
        <v>93</v>
      </c>
      <c r="CD13" t="s">
        <v>93</v>
      </c>
      <c r="CE13" t="s">
        <v>93</v>
      </c>
      <c r="CF13" t="s">
        <v>93</v>
      </c>
      <c r="CG13" t="s">
        <v>93</v>
      </c>
      <c r="CH13" t="s">
        <v>93</v>
      </c>
      <c r="CI13" t="s">
        <v>93</v>
      </c>
    </row>
    <row r="14" spans="1:87" x14ac:dyDescent="0.3">
      <c r="A14" t="s">
        <v>3430</v>
      </c>
      <c r="B14" t="s">
        <v>3433</v>
      </c>
      <c r="C14" t="s">
        <v>3432</v>
      </c>
      <c r="D14" t="s">
        <v>93</v>
      </c>
      <c r="E14">
        <v>2024</v>
      </c>
      <c r="F14" t="s">
        <v>3431</v>
      </c>
      <c r="G14" t="s">
        <v>93</v>
      </c>
      <c r="H14" t="s">
        <v>93</v>
      </c>
      <c r="I14" t="s">
        <v>93</v>
      </c>
      <c r="J14" t="s">
        <v>93</v>
      </c>
      <c r="K14" t="s">
        <v>3434</v>
      </c>
      <c r="L14" t="s">
        <v>111</v>
      </c>
      <c r="M14" s="1">
        <v>45730.94222222222</v>
      </c>
      <c r="N14" s="1">
        <v>45730.94222222222</v>
      </c>
      <c r="O14" s="1">
        <v>45730.942152777781</v>
      </c>
      <c r="P14" t="s">
        <v>93</v>
      </c>
      <c r="Q14" t="s">
        <v>93</v>
      </c>
      <c r="T14" t="s">
        <v>93</v>
      </c>
      <c r="U14" t="s">
        <v>93</v>
      </c>
      <c r="V14" t="s">
        <v>3435</v>
      </c>
      <c r="W14" t="s">
        <v>93</v>
      </c>
      <c r="X14" t="s">
        <v>93</v>
      </c>
      <c r="Y14" t="s">
        <v>93</v>
      </c>
      <c r="Z14" t="s">
        <v>93</v>
      </c>
      <c r="AA14" t="s">
        <v>3436</v>
      </c>
      <c r="AB14" t="s">
        <v>93</v>
      </c>
      <c r="AC14" t="s">
        <v>93</v>
      </c>
      <c r="AD14" t="s">
        <v>93</v>
      </c>
      <c r="AE14" t="s">
        <v>93</v>
      </c>
      <c r="AF14" t="s">
        <v>93</v>
      </c>
      <c r="AG14" t="s">
        <v>93</v>
      </c>
      <c r="AH14" t="s">
        <v>3332</v>
      </c>
      <c r="AI14" t="s">
        <v>93</v>
      </c>
      <c r="AJ14" t="s">
        <v>93</v>
      </c>
      <c r="AK14" t="s">
        <v>93</v>
      </c>
      <c r="AL14" t="s">
        <v>93</v>
      </c>
      <c r="AM14" t="s">
        <v>93</v>
      </c>
      <c r="AN14" t="s">
        <v>93</v>
      </c>
      <c r="AO14" t="s">
        <v>93</v>
      </c>
      <c r="AP14" t="s">
        <v>93</v>
      </c>
      <c r="AQ14" t="s">
        <v>93</v>
      </c>
      <c r="AR14" t="s">
        <v>93</v>
      </c>
      <c r="AS14" t="s">
        <v>93</v>
      </c>
      <c r="AT14" t="s">
        <v>93</v>
      </c>
      <c r="AU14" t="s">
        <v>93</v>
      </c>
      <c r="AV14" t="s">
        <v>93</v>
      </c>
      <c r="AW14" t="s">
        <v>93</v>
      </c>
      <c r="AX14" t="s">
        <v>93</v>
      </c>
      <c r="AY14" t="s">
        <v>93</v>
      </c>
      <c r="AZ14" t="s">
        <v>93</v>
      </c>
      <c r="BA14" t="s">
        <v>93</v>
      </c>
      <c r="BB14" t="s">
        <v>93</v>
      </c>
      <c r="BC14" t="s">
        <v>93</v>
      </c>
      <c r="BD14" t="s">
        <v>93</v>
      </c>
      <c r="BE14" t="s">
        <v>93</v>
      </c>
      <c r="BF14" t="s">
        <v>93</v>
      </c>
      <c r="BG14" t="s">
        <v>93</v>
      </c>
      <c r="BH14" t="s">
        <v>93</v>
      </c>
      <c r="BI14" t="s">
        <v>93</v>
      </c>
      <c r="BJ14" t="s">
        <v>93</v>
      </c>
      <c r="BK14" t="s">
        <v>93</v>
      </c>
      <c r="BL14" t="s">
        <v>93</v>
      </c>
      <c r="BM14" t="s">
        <v>93</v>
      </c>
      <c r="BN14" t="s">
        <v>93</v>
      </c>
      <c r="BO14" t="s">
        <v>93</v>
      </c>
      <c r="BP14" t="s">
        <v>93</v>
      </c>
      <c r="BQ14" t="s">
        <v>93</v>
      </c>
      <c r="BR14" t="s">
        <v>93</v>
      </c>
      <c r="BS14" t="s">
        <v>93</v>
      </c>
      <c r="BT14" t="s">
        <v>93</v>
      </c>
      <c r="BU14" t="s">
        <v>93</v>
      </c>
      <c r="BV14" t="s">
        <v>93</v>
      </c>
      <c r="BW14" t="s">
        <v>93</v>
      </c>
      <c r="BX14" t="s">
        <v>93</v>
      </c>
      <c r="BY14" t="s">
        <v>93</v>
      </c>
      <c r="BZ14" t="s">
        <v>93</v>
      </c>
      <c r="CA14" t="s">
        <v>93</v>
      </c>
      <c r="CB14" t="s">
        <v>93</v>
      </c>
      <c r="CC14" t="s">
        <v>93</v>
      </c>
      <c r="CD14" t="s">
        <v>93</v>
      </c>
      <c r="CE14" t="s">
        <v>93</v>
      </c>
      <c r="CF14" t="s">
        <v>93</v>
      </c>
      <c r="CG14" t="s">
        <v>93</v>
      </c>
      <c r="CH14" t="s">
        <v>93</v>
      </c>
      <c r="CI14" t="s">
        <v>93</v>
      </c>
    </row>
    <row r="15" spans="1:87" x14ac:dyDescent="0.3">
      <c r="A15" t="s">
        <v>3409</v>
      </c>
      <c r="B15" t="s">
        <v>3411</v>
      </c>
      <c r="C15" t="s">
        <v>3410</v>
      </c>
      <c r="D15" t="s">
        <v>93</v>
      </c>
      <c r="E15">
        <v>2023</v>
      </c>
      <c r="F15" t="s">
        <v>176</v>
      </c>
      <c r="G15" t="s">
        <v>3412</v>
      </c>
      <c r="H15" t="s">
        <v>93</v>
      </c>
      <c r="I15" t="s">
        <v>93</v>
      </c>
      <c r="J15" t="s">
        <v>93</v>
      </c>
      <c r="K15" t="s">
        <v>3413</v>
      </c>
      <c r="L15" t="s">
        <v>97</v>
      </c>
      <c r="M15" s="1">
        <v>45730.94222222222</v>
      </c>
      <c r="N15" s="1">
        <v>45730.94222222222</v>
      </c>
      <c r="O15" s="1">
        <v>45730.942083333335</v>
      </c>
      <c r="P15" t="s">
        <v>3414</v>
      </c>
      <c r="Q15" t="s">
        <v>93</v>
      </c>
      <c r="S15">
        <v>84</v>
      </c>
      <c r="T15" t="s">
        <v>93</v>
      </c>
      <c r="U15" t="s">
        <v>93</v>
      </c>
      <c r="V15" t="s">
        <v>3415</v>
      </c>
      <c r="W15" t="s">
        <v>93</v>
      </c>
      <c r="X15" t="s">
        <v>93</v>
      </c>
      <c r="Y15" t="s">
        <v>93</v>
      </c>
      <c r="Z15" t="s">
        <v>93</v>
      </c>
      <c r="AA15" t="s">
        <v>93</v>
      </c>
      <c r="AB15" t="s">
        <v>93</v>
      </c>
      <c r="AC15" t="s">
        <v>93</v>
      </c>
      <c r="AD15" t="s">
        <v>93</v>
      </c>
      <c r="AE15" t="s">
        <v>93</v>
      </c>
      <c r="AF15" t="s">
        <v>93</v>
      </c>
      <c r="AG15" t="s">
        <v>93</v>
      </c>
      <c r="AH15" t="s">
        <v>3332</v>
      </c>
      <c r="AI15" t="s">
        <v>93</v>
      </c>
      <c r="AJ15" t="s">
        <v>3416</v>
      </c>
      <c r="AK15" t="s">
        <v>93</v>
      </c>
      <c r="AL15" t="s">
        <v>93</v>
      </c>
      <c r="AM15" t="s">
        <v>93</v>
      </c>
      <c r="AN15" t="s">
        <v>93</v>
      </c>
      <c r="AO15" t="s">
        <v>93</v>
      </c>
      <c r="AP15" t="s">
        <v>93</v>
      </c>
      <c r="AQ15" t="s">
        <v>93</v>
      </c>
      <c r="AR15" t="s">
        <v>93</v>
      </c>
      <c r="AS15" t="s">
        <v>93</v>
      </c>
      <c r="AT15" t="s">
        <v>93</v>
      </c>
      <c r="AU15" t="s">
        <v>93</v>
      </c>
      <c r="AV15" t="s">
        <v>93</v>
      </c>
      <c r="AW15" t="s">
        <v>93</v>
      </c>
      <c r="AX15" t="s">
        <v>93</v>
      </c>
      <c r="AY15" t="s">
        <v>93</v>
      </c>
      <c r="AZ15" t="s">
        <v>93</v>
      </c>
      <c r="BA15" t="s">
        <v>93</v>
      </c>
      <c r="BB15" t="s">
        <v>93</v>
      </c>
      <c r="BC15" t="s">
        <v>93</v>
      </c>
      <c r="BD15" t="s">
        <v>93</v>
      </c>
      <c r="BE15" t="s">
        <v>93</v>
      </c>
      <c r="BF15" t="s">
        <v>93</v>
      </c>
      <c r="BG15" t="s">
        <v>93</v>
      </c>
      <c r="BH15" t="s">
        <v>93</v>
      </c>
      <c r="BI15" t="s">
        <v>93</v>
      </c>
      <c r="BJ15" t="s">
        <v>93</v>
      </c>
      <c r="BK15" t="s">
        <v>93</v>
      </c>
      <c r="BL15" t="s">
        <v>93</v>
      </c>
      <c r="BM15" t="s">
        <v>93</v>
      </c>
      <c r="BN15" t="s">
        <v>93</v>
      </c>
      <c r="BO15" t="s">
        <v>93</v>
      </c>
      <c r="BP15" t="s">
        <v>93</v>
      </c>
      <c r="BQ15" t="s">
        <v>93</v>
      </c>
      <c r="BR15" t="s">
        <v>93</v>
      </c>
      <c r="BS15" t="s">
        <v>93</v>
      </c>
      <c r="BT15" t="s">
        <v>93</v>
      </c>
      <c r="BU15" t="s">
        <v>93</v>
      </c>
      <c r="BV15" t="s">
        <v>93</v>
      </c>
      <c r="BW15" t="s">
        <v>93</v>
      </c>
      <c r="BX15" t="s">
        <v>93</v>
      </c>
      <c r="BY15" t="s">
        <v>93</v>
      </c>
      <c r="BZ15" t="s">
        <v>93</v>
      </c>
      <c r="CA15" t="s">
        <v>93</v>
      </c>
      <c r="CB15" t="s">
        <v>93</v>
      </c>
      <c r="CC15" t="s">
        <v>93</v>
      </c>
      <c r="CD15" t="s">
        <v>93</v>
      </c>
      <c r="CE15" t="s">
        <v>93</v>
      </c>
      <c r="CF15" t="s">
        <v>93</v>
      </c>
      <c r="CG15" t="s">
        <v>93</v>
      </c>
      <c r="CH15" t="s">
        <v>93</v>
      </c>
      <c r="CI15" t="s">
        <v>93</v>
      </c>
    </row>
    <row r="16" spans="1:87" x14ac:dyDescent="0.3">
      <c r="A16" t="s">
        <v>3398</v>
      </c>
      <c r="B16" t="s">
        <v>3400</v>
      </c>
      <c r="C16" t="s">
        <v>3399</v>
      </c>
      <c r="D16" t="s">
        <v>93</v>
      </c>
      <c r="E16">
        <v>2022</v>
      </c>
      <c r="F16" t="s">
        <v>176</v>
      </c>
      <c r="G16" t="s">
        <v>3401</v>
      </c>
      <c r="H16" t="s">
        <v>93</v>
      </c>
      <c r="I16" t="s">
        <v>93</v>
      </c>
      <c r="J16" t="s">
        <v>93</v>
      </c>
      <c r="K16" t="s">
        <v>3402</v>
      </c>
      <c r="L16" t="s">
        <v>194</v>
      </c>
      <c r="M16" s="1">
        <v>45730.94222222222</v>
      </c>
      <c r="N16" s="1">
        <v>45730.94222222222</v>
      </c>
      <c r="O16" s="1">
        <v>45730.942037037035</v>
      </c>
      <c r="P16" t="s">
        <v>93</v>
      </c>
      <c r="Q16" t="s">
        <v>93</v>
      </c>
      <c r="T16" t="s">
        <v>93</v>
      </c>
      <c r="U16" t="s">
        <v>93</v>
      </c>
      <c r="V16" t="s">
        <v>3403</v>
      </c>
      <c r="W16" t="s">
        <v>93</v>
      </c>
      <c r="X16" t="s">
        <v>93</v>
      </c>
      <c r="Y16" t="s">
        <v>93</v>
      </c>
      <c r="Z16" t="s">
        <v>93</v>
      </c>
      <c r="AA16" t="s">
        <v>93</v>
      </c>
      <c r="AB16" t="s">
        <v>93</v>
      </c>
      <c r="AC16" t="s">
        <v>93</v>
      </c>
      <c r="AD16" t="s">
        <v>93</v>
      </c>
      <c r="AE16" t="s">
        <v>93</v>
      </c>
      <c r="AF16" t="s">
        <v>93</v>
      </c>
      <c r="AG16" t="s">
        <v>93</v>
      </c>
      <c r="AH16" t="s">
        <v>3332</v>
      </c>
      <c r="AI16" t="s">
        <v>93</v>
      </c>
      <c r="AJ16" t="s">
        <v>93</v>
      </c>
      <c r="AK16" t="s">
        <v>93</v>
      </c>
      <c r="AL16" t="s">
        <v>3404</v>
      </c>
      <c r="AM16" t="s">
        <v>93</v>
      </c>
      <c r="AN16" t="s">
        <v>93</v>
      </c>
      <c r="AO16" t="s">
        <v>93</v>
      </c>
      <c r="AP16" t="s">
        <v>93</v>
      </c>
      <c r="AQ16" t="s">
        <v>93</v>
      </c>
      <c r="AR16" t="s">
        <v>93</v>
      </c>
      <c r="AS16" t="s">
        <v>93</v>
      </c>
      <c r="AT16" t="s">
        <v>93</v>
      </c>
      <c r="AU16" t="s">
        <v>93</v>
      </c>
      <c r="AV16" t="s">
        <v>93</v>
      </c>
      <c r="AW16" t="s">
        <v>93</v>
      </c>
      <c r="AX16" t="s">
        <v>93</v>
      </c>
      <c r="AY16" t="s">
        <v>93</v>
      </c>
      <c r="AZ16" t="s">
        <v>93</v>
      </c>
      <c r="BA16" t="s">
        <v>93</v>
      </c>
      <c r="BB16" t="s">
        <v>93</v>
      </c>
      <c r="BC16" t="s">
        <v>93</v>
      </c>
      <c r="BD16" t="s">
        <v>93</v>
      </c>
      <c r="BE16" t="s">
        <v>93</v>
      </c>
      <c r="BF16" t="s">
        <v>93</v>
      </c>
      <c r="BG16" t="s">
        <v>93</v>
      </c>
      <c r="BH16" t="s">
        <v>93</v>
      </c>
      <c r="BI16" t="s">
        <v>93</v>
      </c>
      <c r="BJ16" t="s">
        <v>93</v>
      </c>
      <c r="BK16" t="s">
        <v>93</v>
      </c>
      <c r="BL16" t="s">
        <v>93</v>
      </c>
      <c r="BM16" t="s">
        <v>93</v>
      </c>
      <c r="BN16" t="s">
        <v>93</v>
      </c>
      <c r="BO16" t="s">
        <v>93</v>
      </c>
      <c r="BP16" t="s">
        <v>93</v>
      </c>
      <c r="BQ16" t="s">
        <v>93</v>
      </c>
      <c r="BR16" t="s">
        <v>93</v>
      </c>
      <c r="BS16" t="s">
        <v>93</v>
      </c>
      <c r="BT16" t="s">
        <v>93</v>
      </c>
      <c r="BU16" t="s">
        <v>93</v>
      </c>
      <c r="BV16" t="s">
        <v>93</v>
      </c>
      <c r="BW16" t="s">
        <v>93</v>
      </c>
      <c r="BX16" t="s">
        <v>93</v>
      </c>
      <c r="BY16" t="s">
        <v>93</v>
      </c>
      <c r="BZ16" t="s">
        <v>93</v>
      </c>
      <c r="CA16" t="s">
        <v>93</v>
      </c>
      <c r="CB16" t="s">
        <v>93</v>
      </c>
      <c r="CC16" t="s">
        <v>93</v>
      </c>
      <c r="CD16" t="s">
        <v>93</v>
      </c>
      <c r="CE16" t="s">
        <v>93</v>
      </c>
      <c r="CF16" t="s">
        <v>93</v>
      </c>
      <c r="CG16" t="s">
        <v>93</v>
      </c>
      <c r="CH16" t="s">
        <v>93</v>
      </c>
      <c r="CI16" t="s">
        <v>93</v>
      </c>
    </row>
    <row r="17" spans="1:87" x14ac:dyDescent="0.3">
      <c r="A17" t="s">
        <v>3405</v>
      </c>
      <c r="B17" t="s">
        <v>3406</v>
      </c>
      <c r="C17" t="s">
        <v>3399</v>
      </c>
      <c r="D17" t="s">
        <v>93</v>
      </c>
      <c r="E17">
        <v>2022</v>
      </c>
      <c r="F17" t="s">
        <v>176</v>
      </c>
      <c r="G17" t="s">
        <v>93</v>
      </c>
      <c r="H17" t="s">
        <v>93</v>
      </c>
      <c r="I17" t="s">
        <v>93</v>
      </c>
      <c r="J17" t="s">
        <v>93</v>
      </c>
      <c r="K17" t="s">
        <v>3407</v>
      </c>
      <c r="L17" t="s">
        <v>194</v>
      </c>
      <c r="M17" s="1">
        <v>45730.94222222222</v>
      </c>
      <c r="N17" s="1">
        <v>45730.94222222222</v>
      </c>
      <c r="O17" s="1">
        <v>45730.942060185182</v>
      </c>
      <c r="P17" t="s">
        <v>93</v>
      </c>
      <c r="Q17" t="s">
        <v>93</v>
      </c>
      <c r="T17" t="s">
        <v>93</v>
      </c>
      <c r="U17" t="s">
        <v>93</v>
      </c>
      <c r="V17" t="s">
        <v>3403</v>
      </c>
      <c r="W17" t="s">
        <v>93</v>
      </c>
      <c r="X17" t="s">
        <v>93</v>
      </c>
      <c r="Y17" t="s">
        <v>93</v>
      </c>
      <c r="Z17" t="s">
        <v>93</v>
      </c>
      <c r="AA17" t="s">
        <v>93</v>
      </c>
      <c r="AB17" t="s">
        <v>93</v>
      </c>
      <c r="AC17" t="s">
        <v>93</v>
      </c>
      <c r="AD17" t="s">
        <v>93</v>
      </c>
      <c r="AE17" t="s">
        <v>93</v>
      </c>
      <c r="AF17" t="s">
        <v>93</v>
      </c>
      <c r="AG17" t="s">
        <v>93</v>
      </c>
      <c r="AH17" t="s">
        <v>3332</v>
      </c>
      <c r="AI17" t="s">
        <v>93</v>
      </c>
      <c r="AJ17" t="s">
        <v>93</v>
      </c>
      <c r="AK17" t="s">
        <v>93</v>
      </c>
      <c r="AL17" t="s">
        <v>3408</v>
      </c>
      <c r="AM17" t="s">
        <v>93</v>
      </c>
      <c r="AN17" t="s">
        <v>93</v>
      </c>
      <c r="AO17" t="s">
        <v>93</v>
      </c>
      <c r="AP17" t="s">
        <v>93</v>
      </c>
      <c r="AQ17" t="s">
        <v>93</v>
      </c>
      <c r="AR17" t="s">
        <v>93</v>
      </c>
      <c r="AS17" t="s">
        <v>93</v>
      </c>
      <c r="AT17" t="s">
        <v>93</v>
      </c>
      <c r="AU17" t="s">
        <v>93</v>
      </c>
      <c r="AV17" t="s">
        <v>93</v>
      </c>
      <c r="AW17" t="s">
        <v>93</v>
      </c>
      <c r="AX17" t="s">
        <v>93</v>
      </c>
      <c r="AY17" t="s">
        <v>93</v>
      </c>
      <c r="AZ17" t="s">
        <v>93</v>
      </c>
      <c r="BA17" t="s">
        <v>93</v>
      </c>
      <c r="BB17" t="s">
        <v>93</v>
      </c>
      <c r="BC17" t="s">
        <v>93</v>
      </c>
      <c r="BD17" t="s">
        <v>93</v>
      </c>
      <c r="BE17" t="s">
        <v>93</v>
      </c>
      <c r="BF17" t="s">
        <v>93</v>
      </c>
      <c r="BG17" t="s">
        <v>93</v>
      </c>
      <c r="BH17" t="s">
        <v>93</v>
      </c>
      <c r="BI17" t="s">
        <v>93</v>
      </c>
      <c r="BJ17" t="s">
        <v>93</v>
      </c>
      <c r="BK17" t="s">
        <v>93</v>
      </c>
      <c r="BL17" t="s">
        <v>93</v>
      </c>
      <c r="BM17" t="s">
        <v>93</v>
      </c>
      <c r="BN17" t="s">
        <v>93</v>
      </c>
      <c r="BO17" t="s">
        <v>93</v>
      </c>
      <c r="BP17" t="s">
        <v>93</v>
      </c>
      <c r="BQ17" t="s">
        <v>93</v>
      </c>
      <c r="BR17" t="s">
        <v>93</v>
      </c>
      <c r="BS17" t="s">
        <v>93</v>
      </c>
      <c r="BT17" t="s">
        <v>93</v>
      </c>
      <c r="BU17" t="s">
        <v>93</v>
      </c>
      <c r="BV17" t="s">
        <v>93</v>
      </c>
      <c r="BW17" t="s">
        <v>93</v>
      </c>
      <c r="BX17" t="s">
        <v>93</v>
      </c>
      <c r="BY17" t="s">
        <v>93</v>
      </c>
      <c r="BZ17" t="s">
        <v>93</v>
      </c>
      <c r="CA17" t="s">
        <v>93</v>
      </c>
      <c r="CB17" t="s">
        <v>93</v>
      </c>
      <c r="CC17" t="s">
        <v>93</v>
      </c>
      <c r="CD17" t="s">
        <v>93</v>
      </c>
      <c r="CE17" t="s">
        <v>93</v>
      </c>
      <c r="CF17" t="s">
        <v>93</v>
      </c>
      <c r="CG17" t="s">
        <v>93</v>
      </c>
      <c r="CH17" t="s">
        <v>93</v>
      </c>
      <c r="CI17" t="s">
        <v>93</v>
      </c>
    </row>
    <row r="18" spans="1:87" x14ac:dyDescent="0.3">
      <c r="A18" t="s">
        <v>3452</v>
      </c>
      <c r="B18" t="s">
        <v>3454</v>
      </c>
      <c r="C18" t="s">
        <v>3453</v>
      </c>
      <c r="D18" t="s">
        <v>93</v>
      </c>
      <c r="E18">
        <v>2022</v>
      </c>
      <c r="F18" t="s">
        <v>88</v>
      </c>
      <c r="G18" t="s">
        <v>3455</v>
      </c>
      <c r="H18" t="s">
        <v>93</v>
      </c>
      <c r="I18" t="s">
        <v>93</v>
      </c>
      <c r="J18" t="s">
        <v>93</v>
      </c>
      <c r="K18" t="s">
        <v>3456</v>
      </c>
      <c r="L18" t="s">
        <v>194</v>
      </c>
      <c r="M18" s="1">
        <v>45730.94222222222</v>
      </c>
      <c r="N18" s="1">
        <v>45730.94222222222</v>
      </c>
      <c r="O18" s="1">
        <v>45730.94222222222</v>
      </c>
      <c r="P18" t="s">
        <v>3457</v>
      </c>
      <c r="Q18" t="s">
        <v>93</v>
      </c>
      <c r="S18">
        <v>9</v>
      </c>
      <c r="T18" t="s">
        <v>93</v>
      </c>
      <c r="U18" t="s">
        <v>93</v>
      </c>
      <c r="V18" t="s">
        <v>3458</v>
      </c>
      <c r="W18" t="s">
        <v>93</v>
      </c>
      <c r="X18" t="s">
        <v>93</v>
      </c>
      <c r="Y18" t="s">
        <v>93</v>
      </c>
      <c r="Z18" t="s">
        <v>93</v>
      </c>
      <c r="AA18" t="s">
        <v>3459</v>
      </c>
      <c r="AB18" t="s">
        <v>93</v>
      </c>
      <c r="AC18" t="s">
        <v>93</v>
      </c>
      <c r="AD18" t="s">
        <v>93</v>
      </c>
      <c r="AE18" t="s">
        <v>93</v>
      </c>
      <c r="AF18" t="s">
        <v>93</v>
      </c>
      <c r="AG18" t="s">
        <v>93</v>
      </c>
      <c r="AH18" t="s">
        <v>3332</v>
      </c>
      <c r="AI18" t="s">
        <v>93</v>
      </c>
      <c r="AJ18" t="s">
        <v>3460</v>
      </c>
      <c r="AK18" t="s">
        <v>93</v>
      </c>
      <c r="AL18" t="s">
        <v>93</v>
      </c>
      <c r="AM18" t="s">
        <v>93</v>
      </c>
      <c r="AN18" t="s">
        <v>93</v>
      </c>
      <c r="AO18" t="s">
        <v>93</v>
      </c>
      <c r="AP18" t="s">
        <v>93</v>
      </c>
      <c r="AQ18" t="s">
        <v>93</v>
      </c>
      <c r="AR18" t="s">
        <v>93</v>
      </c>
      <c r="AS18" t="s">
        <v>93</v>
      </c>
      <c r="AT18" t="s">
        <v>93</v>
      </c>
      <c r="AU18" t="s">
        <v>93</v>
      </c>
      <c r="AV18" t="s">
        <v>93</v>
      </c>
      <c r="AW18" t="s">
        <v>93</v>
      </c>
      <c r="AX18" t="s">
        <v>93</v>
      </c>
      <c r="AY18" t="s">
        <v>93</v>
      </c>
      <c r="AZ18" t="s">
        <v>93</v>
      </c>
      <c r="BA18" t="s">
        <v>93</v>
      </c>
      <c r="BB18" t="s">
        <v>93</v>
      </c>
      <c r="BC18" t="s">
        <v>93</v>
      </c>
      <c r="BD18" t="s">
        <v>93</v>
      </c>
      <c r="BE18" t="s">
        <v>93</v>
      </c>
      <c r="BF18" t="s">
        <v>93</v>
      </c>
      <c r="BG18" t="s">
        <v>93</v>
      </c>
      <c r="BH18" t="s">
        <v>93</v>
      </c>
      <c r="BI18" t="s">
        <v>93</v>
      </c>
      <c r="BJ18" t="s">
        <v>93</v>
      </c>
      <c r="BK18" t="s">
        <v>93</v>
      </c>
      <c r="BL18" t="s">
        <v>93</v>
      </c>
      <c r="BM18" t="s">
        <v>93</v>
      </c>
      <c r="BN18" t="s">
        <v>93</v>
      </c>
      <c r="BO18" t="s">
        <v>93</v>
      </c>
      <c r="BP18" t="s">
        <v>93</v>
      </c>
      <c r="BQ18" t="s">
        <v>93</v>
      </c>
      <c r="BR18" t="s">
        <v>93</v>
      </c>
      <c r="BS18" t="s">
        <v>93</v>
      </c>
      <c r="BT18" t="s">
        <v>93</v>
      </c>
      <c r="BU18" t="s">
        <v>93</v>
      </c>
      <c r="BV18" t="s">
        <v>93</v>
      </c>
      <c r="BW18" t="s">
        <v>93</v>
      </c>
      <c r="BX18" t="s">
        <v>93</v>
      </c>
      <c r="BY18" t="s">
        <v>93</v>
      </c>
      <c r="BZ18" t="s">
        <v>93</v>
      </c>
      <c r="CA18" t="s">
        <v>93</v>
      </c>
      <c r="CB18" t="s">
        <v>93</v>
      </c>
      <c r="CC18" t="s">
        <v>93</v>
      </c>
      <c r="CD18" t="s">
        <v>93</v>
      </c>
      <c r="CE18" t="s">
        <v>93</v>
      </c>
      <c r="CF18" t="s">
        <v>93</v>
      </c>
      <c r="CG18" t="s">
        <v>93</v>
      </c>
      <c r="CH18" t="s">
        <v>93</v>
      </c>
      <c r="CI18" t="s">
        <v>93</v>
      </c>
    </row>
    <row r="19" spans="1:87" x14ac:dyDescent="0.3">
      <c r="A19" t="s">
        <v>3424</v>
      </c>
      <c r="B19" t="s">
        <v>3426</v>
      </c>
      <c r="C19" t="s">
        <v>3425</v>
      </c>
      <c r="D19" t="s">
        <v>93</v>
      </c>
      <c r="E19">
        <v>2023</v>
      </c>
      <c r="F19" t="s">
        <v>3343</v>
      </c>
      <c r="G19" t="s">
        <v>93</v>
      </c>
      <c r="H19" t="s">
        <v>93</v>
      </c>
      <c r="I19" t="s">
        <v>93</v>
      </c>
      <c r="J19" t="s">
        <v>93</v>
      </c>
      <c r="K19" t="s">
        <v>3427</v>
      </c>
      <c r="L19" t="s">
        <v>97</v>
      </c>
      <c r="M19" s="1">
        <v>45730.94222222222</v>
      </c>
      <c r="N19" s="1">
        <v>45730.94222222222</v>
      </c>
      <c r="O19" s="1">
        <v>45730.942129629628</v>
      </c>
      <c r="P19" t="s">
        <v>93</v>
      </c>
      <c r="Q19" t="s">
        <v>93</v>
      </c>
      <c r="T19" t="s">
        <v>93</v>
      </c>
      <c r="U19" t="s">
        <v>93</v>
      </c>
      <c r="V19" t="s">
        <v>93</v>
      </c>
      <c r="W19" t="s">
        <v>93</v>
      </c>
      <c r="X19" t="s">
        <v>93</v>
      </c>
      <c r="Y19" t="s">
        <v>93</v>
      </c>
      <c r="Z19" t="s">
        <v>93</v>
      </c>
      <c r="AA19" t="s">
        <v>3428</v>
      </c>
      <c r="AB19" t="s">
        <v>93</v>
      </c>
      <c r="AC19" t="s">
        <v>93</v>
      </c>
      <c r="AD19" t="s">
        <v>93</v>
      </c>
      <c r="AE19" t="s">
        <v>3349</v>
      </c>
      <c r="AF19" t="s">
        <v>93</v>
      </c>
      <c r="AG19" t="s">
        <v>93</v>
      </c>
      <c r="AH19" t="s">
        <v>3332</v>
      </c>
      <c r="AI19" t="s">
        <v>93</v>
      </c>
      <c r="AJ19" t="s">
        <v>93</v>
      </c>
      <c r="AK19" t="s">
        <v>93</v>
      </c>
      <c r="AL19" t="s">
        <v>3429</v>
      </c>
      <c r="AM19" t="s">
        <v>93</v>
      </c>
      <c r="AN19" t="s">
        <v>93</v>
      </c>
      <c r="AO19" t="s">
        <v>93</v>
      </c>
      <c r="AP19" t="s">
        <v>93</v>
      </c>
      <c r="AQ19" t="s">
        <v>93</v>
      </c>
      <c r="AR19" t="s">
        <v>93</v>
      </c>
      <c r="AS19" t="s">
        <v>93</v>
      </c>
      <c r="AT19" t="s">
        <v>93</v>
      </c>
      <c r="AU19" t="s">
        <v>93</v>
      </c>
      <c r="AV19" t="s">
        <v>93</v>
      </c>
      <c r="AW19" t="s">
        <v>93</v>
      </c>
      <c r="AX19" t="s">
        <v>93</v>
      </c>
      <c r="AY19" t="s">
        <v>93</v>
      </c>
      <c r="AZ19" t="s">
        <v>93</v>
      </c>
      <c r="BA19" t="s">
        <v>93</v>
      </c>
      <c r="BB19" t="s">
        <v>93</v>
      </c>
      <c r="BC19" t="s">
        <v>93</v>
      </c>
      <c r="BD19" t="s">
        <v>93</v>
      </c>
      <c r="BE19" t="s">
        <v>93</v>
      </c>
      <c r="BF19" t="s">
        <v>93</v>
      </c>
      <c r="BG19" t="s">
        <v>93</v>
      </c>
      <c r="BH19" t="s">
        <v>93</v>
      </c>
      <c r="BI19" t="s">
        <v>93</v>
      </c>
      <c r="BJ19" t="s">
        <v>93</v>
      </c>
      <c r="BK19" t="s">
        <v>93</v>
      </c>
      <c r="BL19" t="s">
        <v>93</v>
      </c>
      <c r="BM19" t="s">
        <v>93</v>
      </c>
      <c r="BN19" t="s">
        <v>93</v>
      </c>
      <c r="BO19" t="s">
        <v>93</v>
      </c>
      <c r="BP19" t="s">
        <v>93</v>
      </c>
      <c r="BQ19" t="s">
        <v>93</v>
      </c>
      <c r="BR19" t="s">
        <v>93</v>
      </c>
      <c r="BS19" t="s">
        <v>93</v>
      </c>
      <c r="BT19" t="s">
        <v>93</v>
      </c>
      <c r="BU19" t="s">
        <v>93</v>
      </c>
      <c r="BV19" t="s">
        <v>93</v>
      </c>
      <c r="BW19" t="s">
        <v>93</v>
      </c>
      <c r="BX19" t="s">
        <v>93</v>
      </c>
      <c r="BY19" t="s">
        <v>93</v>
      </c>
      <c r="BZ19" t="s">
        <v>93</v>
      </c>
      <c r="CA19" t="s">
        <v>93</v>
      </c>
      <c r="CB19" t="s">
        <v>93</v>
      </c>
      <c r="CC19" t="s">
        <v>93</v>
      </c>
      <c r="CD19" t="s">
        <v>93</v>
      </c>
      <c r="CE19" t="s">
        <v>93</v>
      </c>
      <c r="CF19" t="s">
        <v>93</v>
      </c>
      <c r="CG19" t="s">
        <v>93</v>
      </c>
      <c r="CH19" t="s">
        <v>93</v>
      </c>
      <c r="CI19" t="s">
        <v>93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348F5-3F27-4171-AA5C-38BB18811EA0}">
  <sheetPr codeName="Hoja5"/>
  <dimension ref="A1:U480"/>
  <sheetViews>
    <sheetView workbookViewId="0">
      <selection activeCell="A200" sqref="A200"/>
    </sheetView>
  </sheetViews>
  <sheetFormatPr baseColWidth="10" defaultRowHeight="14.4" x14ac:dyDescent="0.3"/>
  <cols>
    <col min="1" max="3" width="80.88671875" bestFit="1" customWidth="1"/>
    <col min="5" max="5" width="42.109375" bestFit="1" customWidth="1"/>
    <col min="6" max="6" width="12.6640625" bestFit="1" customWidth="1"/>
    <col min="7" max="8" width="80.88671875" customWidth="1"/>
    <col min="9" max="9" width="11.5546875" customWidth="1"/>
    <col min="10" max="10" width="6.88671875" customWidth="1"/>
    <col min="11" max="11" width="80.88671875" customWidth="1"/>
    <col min="12" max="12" width="14" customWidth="1"/>
    <col min="13" max="13" width="12.6640625" customWidth="1"/>
    <col min="14" max="14" width="9.77734375" customWidth="1"/>
    <col min="15" max="15" width="11.5546875" customWidth="1"/>
    <col min="16" max="16" width="11" customWidth="1"/>
    <col min="17" max="17" width="11.5546875" customWidth="1"/>
    <col min="18" max="18" width="10.109375" customWidth="1"/>
    <col min="19" max="20" width="11.5546875" customWidth="1"/>
    <col min="21" max="21" width="80.88671875" customWidth="1"/>
    <col min="22" max="22" width="16.5546875" bestFit="1" customWidth="1"/>
    <col min="23" max="23" width="17.77734375" bestFit="1" customWidth="1"/>
    <col min="24" max="24" width="52.21875" bestFit="1" customWidth="1"/>
    <col min="25" max="25" width="9" bestFit="1" customWidth="1"/>
    <col min="26" max="26" width="17.77734375" bestFit="1" customWidth="1"/>
  </cols>
  <sheetData>
    <row r="1" spans="1:21" x14ac:dyDescent="0.3">
      <c r="A1" t="s">
        <v>4</v>
      </c>
      <c r="B1" t="s">
        <v>483</v>
      </c>
      <c r="C1" t="s">
        <v>488</v>
      </c>
      <c r="D1" t="s">
        <v>3463</v>
      </c>
      <c r="E1" t="s">
        <v>3471</v>
      </c>
      <c r="F1" t="s">
        <v>8</v>
      </c>
      <c r="G1" t="s">
        <v>3461</v>
      </c>
      <c r="H1" t="s">
        <v>3462</v>
      </c>
      <c r="I1" t="s">
        <v>3464</v>
      </c>
      <c r="J1" t="s">
        <v>18</v>
      </c>
      <c r="K1" t="s">
        <v>17</v>
      </c>
      <c r="L1" t="s">
        <v>3465</v>
      </c>
      <c r="M1" t="s">
        <v>3466</v>
      </c>
      <c r="N1" t="s">
        <v>3467</v>
      </c>
      <c r="O1" t="s">
        <v>3468</v>
      </c>
      <c r="P1" t="s">
        <v>3469</v>
      </c>
      <c r="Q1" t="s">
        <v>3470</v>
      </c>
      <c r="R1" t="s">
        <v>3472</v>
      </c>
      <c r="S1" t="s">
        <v>3473</v>
      </c>
      <c r="T1" t="s">
        <v>3474</v>
      </c>
      <c r="U1" t="s">
        <v>3475</v>
      </c>
    </row>
    <row r="2" spans="1:21" x14ac:dyDescent="0.3">
      <c r="A2" t="s">
        <v>3897</v>
      </c>
      <c r="B2" t="s">
        <v>3894</v>
      </c>
      <c r="C2" t="s">
        <v>3903</v>
      </c>
      <c r="D2">
        <v>2024</v>
      </c>
      <c r="E2" t="s">
        <v>3506</v>
      </c>
      <c r="F2" t="s">
        <v>3901</v>
      </c>
      <c r="G2" t="s">
        <v>3895</v>
      </c>
      <c r="H2" t="s">
        <v>3896</v>
      </c>
      <c r="I2" t="s">
        <v>3898</v>
      </c>
      <c r="J2" t="s">
        <v>3899</v>
      </c>
      <c r="K2" t="s">
        <v>93</v>
      </c>
      <c r="L2" t="s">
        <v>3900</v>
      </c>
      <c r="P2">
        <v>8</v>
      </c>
      <c r="Q2" t="s">
        <v>3902</v>
      </c>
      <c r="R2" t="s">
        <v>3483</v>
      </c>
      <c r="S2" t="s">
        <v>3588</v>
      </c>
      <c r="T2" t="s">
        <v>3484</v>
      </c>
      <c r="U2" t="s">
        <v>3904</v>
      </c>
    </row>
    <row r="3" spans="1:21" x14ac:dyDescent="0.3">
      <c r="A3" t="s">
        <v>4359</v>
      </c>
      <c r="B3" t="s">
        <v>4356</v>
      </c>
      <c r="C3" t="s">
        <v>4363</v>
      </c>
      <c r="D3">
        <v>2024</v>
      </c>
      <c r="E3" t="s">
        <v>3482</v>
      </c>
      <c r="F3" t="s">
        <v>4361</v>
      </c>
      <c r="G3" t="s">
        <v>4357</v>
      </c>
      <c r="H3" t="s">
        <v>4358</v>
      </c>
      <c r="I3" t="s">
        <v>4309</v>
      </c>
      <c r="J3" t="s">
        <v>4360</v>
      </c>
      <c r="K3" t="s">
        <v>93</v>
      </c>
      <c r="L3" t="s">
        <v>93</v>
      </c>
      <c r="M3">
        <v>44</v>
      </c>
      <c r="N3">
        <v>51</v>
      </c>
      <c r="O3">
        <v>7</v>
      </c>
      <c r="P3">
        <v>0</v>
      </c>
      <c r="Q3" t="s">
        <v>4362</v>
      </c>
      <c r="R3" t="s">
        <v>3483</v>
      </c>
      <c r="S3" t="s">
        <v>93</v>
      </c>
      <c r="T3" t="s">
        <v>3484</v>
      </c>
      <c r="U3" t="s">
        <v>4364</v>
      </c>
    </row>
    <row r="4" spans="1:21" x14ac:dyDescent="0.3">
      <c r="A4" t="s">
        <v>3772</v>
      </c>
      <c r="B4" t="s">
        <v>3769</v>
      </c>
      <c r="C4" t="s">
        <v>3778</v>
      </c>
      <c r="D4">
        <v>2024</v>
      </c>
      <c r="E4" t="s">
        <v>3506</v>
      </c>
      <c r="F4" t="s">
        <v>3776</v>
      </c>
      <c r="G4" t="s">
        <v>3770</v>
      </c>
      <c r="H4" t="s">
        <v>3771</v>
      </c>
      <c r="I4" t="s">
        <v>3773</v>
      </c>
      <c r="J4" t="s">
        <v>3774</v>
      </c>
      <c r="K4" t="s">
        <v>3775</v>
      </c>
      <c r="L4" t="s">
        <v>93</v>
      </c>
      <c r="M4">
        <v>58875</v>
      </c>
      <c r="N4">
        <v>58889</v>
      </c>
      <c r="O4">
        <v>14</v>
      </c>
      <c r="P4">
        <v>2</v>
      </c>
      <c r="Q4" t="s">
        <v>3777</v>
      </c>
      <c r="R4" t="s">
        <v>3483</v>
      </c>
      <c r="S4" t="s">
        <v>93</v>
      </c>
      <c r="T4" t="s">
        <v>3484</v>
      </c>
      <c r="U4" t="s">
        <v>3779</v>
      </c>
    </row>
    <row r="5" spans="1:21" x14ac:dyDescent="0.3">
      <c r="A5" t="s">
        <v>4850</v>
      </c>
      <c r="B5" t="s">
        <v>4847</v>
      </c>
      <c r="C5" t="s">
        <v>4854</v>
      </c>
      <c r="D5">
        <v>2024</v>
      </c>
      <c r="E5" t="s">
        <v>3482</v>
      </c>
      <c r="F5" t="s">
        <v>4852</v>
      </c>
      <c r="G5" t="s">
        <v>4848</v>
      </c>
      <c r="H5" t="s">
        <v>4849</v>
      </c>
      <c r="I5" t="s">
        <v>4309</v>
      </c>
      <c r="J5" t="s">
        <v>4851</v>
      </c>
      <c r="K5" t="s">
        <v>93</v>
      </c>
      <c r="L5" t="s">
        <v>93</v>
      </c>
      <c r="M5">
        <v>185</v>
      </c>
      <c r="N5">
        <v>197</v>
      </c>
      <c r="O5">
        <v>12</v>
      </c>
      <c r="P5">
        <v>0</v>
      </c>
      <c r="Q5" t="s">
        <v>4853</v>
      </c>
      <c r="R5" t="s">
        <v>3483</v>
      </c>
      <c r="S5" t="s">
        <v>93</v>
      </c>
      <c r="T5" t="s">
        <v>3484</v>
      </c>
      <c r="U5" t="s">
        <v>4855</v>
      </c>
    </row>
    <row r="6" spans="1:21" x14ac:dyDescent="0.3">
      <c r="A6" t="s">
        <v>6512</v>
      </c>
      <c r="B6" t="s">
        <v>6509</v>
      </c>
      <c r="C6" t="s">
        <v>6516</v>
      </c>
      <c r="D6">
        <v>2023</v>
      </c>
      <c r="E6" t="s">
        <v>3482</v>
      </c>
      <c r="F6" t="s">
        <v>6514</v>
      </c>
      <c r="G6" t="s">
        <v>6510</v>
      </c>
      <c r="H6" t="s">
        <v>6511</v>
      </c>
      <c r="I6" t="s">
        <v>4465</v>
      </c>
      <c r="J6" t="s">
        <v>6513</v>
      </c>
      <c r="K6" t="s">
        <v>93</v>
      </c>
      <c r="L6" t="s">
        <v>93</v>
      </c>
      <c r="M6">
        <v>553</v>
      </c>
      <c r="N6">
        <v>567</v>
      </c>
      <c r="O6">
        <v>14</v>
      </c>
      <c r="P6">
        <v>0</v>
      </c>
      <c r="Q6" t="s">
        <v>6515</v>
      </c>
      <c r="R6" t="s">
        <v>3483</v>
      </c>
      <c r="S6" t="s">
        <v>93</v>
      </c>
      <c r="T6" t="s">
        <v>3484</v>
      </c>
      <c r="U6" t="s">
        <v>6517</v>
      </c>
    </row>
    <row r="7" spans="1:21" x14ac:dyDescent="0.3">
      <c r="A7" t="s">
        <v>1167</v>
      </c>
      <c r="B7" t="s">
        <v>5816</v>
      </c>
      <c r="C7" t="s">
        <v>5821</v>
      </c>
      <c r="D7">
        <v>2023</v>
      </c>
      <c r="E7" t="s">
        <v>3482</v>
      </c>
      <c r="F7" t="s">
        <v>1174</v>
      </c>
      <c r="G7" t="s">
        <v>5817</v>
      </c>
      <c r="H7" t="s">
        <v>5818</v>
      </c>
      <c r="I7" t="s">
        <v>5819</v>
      </c>
      <c r="J7" t="s">
        <v>93</v>
      </c>
      <c r="K7" t="s">
        <v>93</v>
      </c>
      <c r="L7" t="s">
        <v>93</v>
      </c>
      <c r="M7">
        <v>1226</v>
      </c>
      <c r="N7">
        <v>1231</v>
      </c>
      <c r="O7">
        <v>5</v>
      </c>
      <c r="P7">
        <v>0</v>
      </c>
      <c r="Q7" t="s">
        <v>5820</v>
      </c>
      <c r="R7" t="s">
        <v>3483</v>
      </c>
      <c r="S7" t="s">
        <v>93</v>
      </c>
      <c r="T7" t="s">
        <v>3484</v>
      </c>
      <c r="U7" t="s">
        <v>5822</v>
      </c>
    </row>
    <row r="8" spans="1:21" x14ac:dyDescent="0.3">
      <c r="A8" t="s">
        <v>4223</v>
      </c>
      <c r="B8" t="s">
        <v>4220</v>
      </c>
      <c r="C8" t="s">
        <v>4227</v>
      </c>
      <c r="D8">
        <v>2024</v>
      </c>
      <c r="E8" t="s">
        <v>3482</v>
      </c>
      <c r="F8" t="s">
        <v>4225</v>
      </c>
      <c r="G8" t="s">
        <v>4221</v>
      </c>
      <c r="H8" t="s">
        <v>4222</v>
      </c>
      <c r="I8" t="s">
        <v>3626</v>
      </c>
      <c r="J8" t="s">
        <v>4224</v>
      </c>
      <c r="K8" t="s">
        <v>93</v>
      </c>
      <c r="L8" t="s">
        <v>93</v>
      </c>
      <c r="M8">
        <v>163</v>
      </c>
      <c r="N8">
        <v>173</v>
      </c>
      <c r="O8">
        <v>10</v>
      </c>
      <c r="P8">
        <v>0</v>
      </c>
      <c r="Q8" t="s">
        <v>4226</v>
      </c>
      <c r="R8" t="s">
        <v>3483</v>
      </c>
      <c r="S8" t="s">
        <v>93</v>
      </c>
      <c r="T8" t="s">
        <v>3484</v>
      </c>
      <c r="U8" t="s">
        <v>4228</v>
      </c>
    </row>
    <row r="9" spans="1:21" x14ac:dyDescent="0.3">
      <c r="A9" t="s">
        <v>3625</v>
      </c>
      <c r="B9" t="s">
        <v>3622</v>
      </c>
      <c r="C9" t="s">
        <v>3630</v>
      </c>
      <c r="D9">
        <v>2024</v>
      </c>
      <c r="E9" t="s">
        <v>3482</v>
      </c>
      <c r="F9" t="s">
        <v>3628</v>
      </c>
      <c r="G9" t="s">
        <v>3623</v>
      </c>
      <c r="H9" t="s">
        <v>3624</v>
      </c>
      <c r="I9" t="s">
        <v>3626</v>
      </c>
      <c r="J9" t="s">
        <v>3627</v>
      </c>
      <c r="K9" t="s">
        <v>93</v>
      </c>
      <c r="L9" t="s">
        <v>93</v>
      </c>
      <c r="M9">
        <v>523</v>
      </c>
      <c r="N9">
        <v>533</v>
      </c>
      <c r="O9">
        <v>10</v>
      </c>
      <c r="P9">
        <v>0</v>
      </c>
      <c r="Q9" t="s">
        <v>3629</v>
      </c>
      <c r="R9" t="s">
        <v>3483</v>
      </c>
      <c r="S9" t="s">
        <v>93</v>
      </c>
      <c r="T9" t="s">
        <v>3484</v>
      </c>
      <c r="U9" t="s">
        <v>3631</v>
      </c>
    </row>
    <row r="10" spans="1:21" x14ac:dyDescent="0.3">
      <c r="A10" t="s">
        <v>2226</v>
      </c>
      <c r="B10" t="s">
        <v>7194</v>
      </c>
      <c r="C10" t="s">
        <v>7198</v>
      </c>
      <c r="D10">
        <v>2022</v>
      </c>
      <c r="E10" t="s">
        <v>3506</v>
      </c>
      <c r="F10" t="s">
        <v>2233</v>
      </c>
      <c r="G10" t="s">
        <v>7195</v>
      </c>
      <c r="H10" t="s">
        <v>7196</v>
      </c>
      <c r="I10" t="s">
        <v>2229</v>
      </c>
      <c r="J10" t="s">
        <v>2759</v>
      </c>
      <c r="K10" t="s">
        <v>2681</v>
      </c>
      <c r="L10" t="s">
        <v>93</v>
      </c>
      <c r="M10">
        <v>119</v>
      </c>
      <c r="N10">
        <v>130</v>
      </c>
      <c r="O10">
        <v>11</v>
      </c>
      <c r="P10">
        <v>71</v>
      </c>
      <c r="Q10" t="s">
        <v>7197</v>
      </c>
      <c r="R10" t="s">
        <v>3483</v>
      </c>
      <c r="S10" t="s">
        <v>3603</v>
      </c>
      <c r="T10" t="s">
        <v>3484</v>
      </c>
      <c r="U10" t="s">
        <v>7199</v>
      </c>
    </row>
    <row r="11" spans="1:21" x14ac:dyDescent="0.3">
      <c r="A11" t="s">
        <v>1750</v>
      </c>
      <c r="B11" t="s">
        <v>6695</v>
      </c>
      <c r="C11" t="s">
        <v>6699</v>
      </c>
      <c r="D11">
        <v>2022</v>
      </c>
      <c r="E11" t="s">
        <v>3506</v>
      </c>
      <c r="F11" t="s">
        <v>1757</v>
      </c>
      <c r="G11" t="s">
        <v>6696</v>
      </c>
      <c r="H11" t="s">
        <v>6697</v>
      </c>
      <c r="I11" t="s">
        <v>1753</v>
      </c>
      <c r="J11" t="s">
        <v>6363</v>
      </c>
      <c r="K11" t="s">
        <v>452</v>
      </c>
      <c r="L11" t="s">
        <v>93</v>
      </c>
      <c r="M11">
        <v>3808</v>
      </c>
      <c r="N11">
        <v>3820</v>
      </c>
      <c r="O11">
        <v>12</v>
      </c>
      <c r="P11">
        <v>15</v>
      </c>
      <c r="Q11" t="s">
        <v>6698</v>
      </c>
      <c r="R11" t="s">
        <v>3483</v>
      </c>
      <c r="S11" t="s">
        <v>93</v>
      </c>
      <c r="T11" t="s">
        <v>3484</v>
      </c>
      <c r="U11" t="s">
        <v>6700</v>
      </c>
    </row>
    <row r="12" spans="1:21" x14ac:dyDescent="0.3">
      <c r="A12" t="s">
        <v>4425</v>
      </c>
      <c r="B12" t="s">
        <v>4422</v>
      </c>
      <c r="C12" t="s">
        <v>4429</v>
      </c>
      <c r="D12">
        <v>2024</v>
      </c>
      <c r="E12" t="s">
        <v>3482</v>
      </c>
      <c r="F12" t="s">
        <v>4427</v>
      </c>
      <c r="G12" t="s">
        <v>4423</v>
      </c>
      <c r="H12" t="s">
        <v>4424</v>
      </c>
      <c r="I12" t="s">
        <v>3626</v>
      </c>
      <c r="J12" t="s">
        <v>4426</v>
      </c>
      <c r="K12" t="s">
        <v>93</v>
      </c>
      <c r="L12" t="s">
        <v>93</v>
      </c>
      <c r="M12">
        <v>365</v>
      </c>
      <c r="N12">
        <v>379</v>
      </c>
      <c r="O12">
        <v>14</v>
      </c>
      <c r="P12">
        <v>0</v>
      </c>
      <c r="Q12" t="s">
        <v>4428</v>
      </c>
      <c r="R12" t="s">
        <v>3483</v>
      </c>
      <c r="S12" t="s">
        <v>93</v>
      </c>
      <c r="T12" t="s">
        <v>3484</v>
      </c>
      <c r="U12" t="s">
        <v>4430</v>
      </c>
    </row>
    <row r="13" spans="1:21" x14ac:dyDescent="0.3">
      <c r="A13" t="s">
        <v>6639</v>
      </c>
      <c r="B13" t="s">
        <v>6636</v>
      </c>
      <c r="C13" t="s">
        <v>6643</v>
      </c>
      <c r="D13">
        <v>2023</v>
      </c>
      <c r="E13" t="s">
        <v>3482</v>
      </c>
      <c r="F13" t="s">
        <v>6641</v>
      </c>
      <c r="G13" t="s">
        <v>6637</v>
      </c>
      <c r="H13" t="s">
        <v>6638</v>
      </c>
      <c r="I13" t="s">
        <v>4465</v>
      </c>
      <c r="J13" t="s">
        <v>6640</v>
      </c>
      <c r="K13" t="s">
        <v>93</v>
      </c>
      <c r="L13" t="s">
        <v>93</v>
      </c>
      <c r="M13">
        <v>345</v>
      </c>
      <c r="N13">
        <v>355</v>
      </c>
      <c r="O13">
        <v>10</v>
      </c>
      <c r="P13">
        <v>0</v>
      </c>
      <c r="Q13" t="s">
        <v>6642</v>
      </c>
      <c r="R13" t="s">
        <v>3483</v>
      </c>
      <c r="S13" t="s">
        <v>93</v>
      </c>
      <c r="T13" t="s">
        <v>3484</v>
      </c>
      <c r="U13" t="s">
        <v>6644</v>
      </c>
    </row>
    <row r="14" spans="1:21" x14ac:dyDescent="0.3">
      <c r="A14" t="s">
        <v>3258</v>
      </c>
      <c r="B14" t="s">
        <v>5127</v>
      </c>
      <c r="C14" t="s">
        <v>5131</v>
      </c>
      <c r="D14">
        <v>2024</v>
      </c>
      <c r="E14" t="s">
        <v>3506</v>
      </c>
      <c r="F14" t="s">
        <v>3262</v>
      </c>
      <c r="G14" t="s">
        <v>5128</v>
      </c>
      <c r="H14" t="s">
        <v>5129</v>
      </c>
      <c r="I14" t="s">
        <v>2938</v>
      </c>
      <c r="J14" t="s">
        <v>2833</v>
      </c>
      <c r="K14" t="s">
        <v>2618</v>
      </c>
      <c r="L14" t="s">
        <v>93</v>
      </c>
      <c r="M14">
        <v>8143</v>
      </c>
      <c r="N14">
        <v>8155</v>
      </c>
      <c r="O14">
        <v>12</v>
      </c>
      <c r="P14">
        <v>3</v>
      </c>
      <c r="Q14" t="s">
        <v>5130</v>
      </c>
      <c r="R14" t="s">
        <v>3483</v>
      </c>
      <c r="S14" t="s">
        <v>3613</v>
      </c>
      <c r="T14" t="s">
        <v>3484</v>
      </c>
      <c r="U14" t="s">
        <v>5132</v>
      </c>
    </row>
    <row r="15" spans="1:21" x14ac:dyDescent="0.3">
      <c r="A15" t="s">
        <v>5010</v>
      </c>
      <c r="B15" t="s">
        <v>5007</v>
      </c>
      <c r="C15" t="s">
        <v>5014</v>
      </c>
      <c r="D15">
        <v>2023</v>
      </c>
      <c r="E15" t="s">
        <v>3506</v>
      </c>
      <c r="F15" t="s">
        <v>5012</v>
      </c>
      <c r="G15" t="s">
        <v>5008</v>
      </c>
      <c r="H15" t="s">
        <v>5009</v>
      </c>
      <c r="I15" t="s">
        <v>5011</v>
      </c>
      <c r="J15" t="s">
        <v>3100</v>
      </c>
      <c r="K15" t="s">
        <v>3574</v>
      </c>
      <c r="L15" t="s">
        <v>93</v>
      </c>
      <c r="M15">
        <v>500</v>
      </c>
      <c r="N15">
        <v>521</v>
      </c>
      <c r="O15">
        <v>21</v>
      </c>
      <c r="P15">
        <v>1</v>
      </c>
      <c r="Q15" t="s">
        <v>5013</v>
      </c>
      <c r="R15" t="s">
        <v>3483</v>
      </c>
      <c r="S15" t="s">
        <v>4539</v>
      </c>
      <c r="T15" t="s">
        <v>3484</v>
      </c>
      <c r="U15" t="s">
        <v>5015</v>
      </c>
    </row>
    <row r="16" spans="1:21" x14ac:dyDescent="0.3">
      <c r="A16" t="s">
        <v>3011</v>
      </c>
      <c r="B16" t="s">
        <v>5422</v>
      </c>
      <c r="C16" t="s">
        <v>5427</v>
      </c>
      <c r="D16">
        <v>2023</v>
      </c>
      <c r="E16" t="s">
        <v>3482</v>
      </c>
      <c r="F16" t="s">
        <v>3015</v>
      </c>
      <c r="G16" t="s">
        <v>5423</v>
      </c>
      <c r="H16" t="s">
        <v>5424</v>
      </c>
      <c r="I16" t="s">
        <v>5425</v>
      </c>
      <c r="J16" t="s">
        <v>93</v>
      </c>
      <c r="K16" t="s">
        <v>93</v>
      </c>
      <c r="L16" t="s">
        <v>93</v>
      </c>
      <c r="P16">
        <v>3</v>
      </c>
      <c r="Q16" t="s">
        <v>5426</v>
      </c>
      <c r="R16" t="s">
        <v>3483</v>
      </c>
      <c r="S16" t="s">
        <v>93</v>
      </c>
      <c r="T16" t="s">
        <v>3484</v>
      </c>
      <c r="U16" t="s">
        <v>5428</v>
      </c>
    </row>
    <row r="17" spans="1:21" x14ac:dyDescent="0.3">
      <c r="A17" t="s">
        <v>6534</v>
      </c>
      <c r="B17" t="s">
        <v>6531</v>
      </c>
      <c r="C17" t="s">
        <v>6538</v>
      </c>
      <c r="D17">
        <v>2023</v>
      </c>
      <c r="E17" t="s">
        <v>3482</v>
      </c>
      <c r="F17" t="s">
        <v>6536</v>
      </c>
      <c r="G17" t="s">
        <v>6532</v>
      </c>
      <c r="H17" t="s">
        <v>6533</v>
      </c>
      <c r="I17" t="s">
        <v>6535</v>
      </c>
      <c r="J17" t="s">
        <v>93</v>
      </c>
      <c r="K17" t="s">
        <v>93</v>
      </c>
      <c r="L17" t="s">
        <v>93</v>
      </c>
      <c r="P17">
        <v>1</v>
      </c>
      <c r="Q17" t="s">
        <v>6537</v>
      </c>
      <c r="R17" t="s">
        <v>3483</v>
      </c>
      <c r="S17" t="s">
        <v>93</v>
      </c>
      <c r="T17" t="s">
        <v>3484</v>
      </c>
      <c r="U17" t="s">
        <v>6539</v>
      </c>
    </row>
    <row r="18" spans="1:21" x14ac:dyDescent="0.3">
      <c r="A18" t="s">
        <v>1721</v>
      </c>
      <c r="B18" t="s">
        <v>5459</v>
      </c>
      <c r="C18" t="s">
        <v>6266</v>
      </c>
      <c r="D18">
        <v>2022</v>
      </c>
      <c r="E18" t="s">
        <v>3482</v>
      </c>
      <c r="F18" t="s">
        <v>1725</v>
      </c>
      <c r="G18" t="s">
        <v>5460</v>
      </c>
      <c r="H18" t="s">
        <v>5461</v>
      </c>
      <c r="I18" t="s">
        <v>6264</v>
      </c>
      <c r="J18" t="s">
        <v>93</v>
      </c>
      <c r="K18" t="s">
        <v>93</v>
      </c>
      <c r="L18" t="s">
        <v>93</v>
      </c>
      <c r="P18">
        <v>3</v>
      </c>
      <c r="Q18" t="s">
        <v>6265</v>
      </c>
      <c r="R18" t="s">
        <v>3483</v>
      </c>
      <c r="S18" t="s">
        <v>93</v>
      </c>
      <c r="T18" t="s">
        <v>3484</v>
      </c>
      <c r="U18" t="s">
        <v>6267</v>
      </c>
    </row>
    <row r="19" spans="1:21" x14ac:dyDescent="0.3">
      <c r="A19" t="s">
        <v>541</v>
      </c>
      <c r="B19" t="s">
        <v>5621</v>
      </c>
      <c r="C19" t="s">
        <v>5626</v>
      </c>
      <c r="D19">
        <v>2023</v>
      </c>
      <c r="E19" t="s">
        <v>3482</v>
      </c>
      <c r="F19" t="s">
        <v>548</v>
      </c>
      <c r="G19" t="s">
        <v>5622</v>
      </c>
      <c r="H19" t="s">
        <v>5623</v>
      </c>
      <c r="I19" t="s">
        <v>5624</v>
      </c>
      <c r="J19" t="s">
        <v>93</v>
      </c>
      <c r="K19" t="s">
        <v>93</v>
      </c>
      <c r="L19" t="s">
        <v>93</v>
      </c>
      <c r="M19">
        <v>1434</v>
      </c>
      <c r="N19">
        <v>1439</v>
      </c>
      <c r="O19">
        <v>5</v>
      </c>
      <c r="P19">
        <v>4</v>
      </c>
      <c r="Q19" t="s">
        <v>5625</v>
      </c>
      <c r="R19" t="s">
        <v>3483</v>
      </c>
      <c r="S19" t="s">
        <v>93</v>
      </c>
      <c r="T19" t="s">
        <v>3484</v>
      </c>
      <c r="U19" t="s">
        <v>5627</v>
      </c>
    </row>
    <row r="20" spans="1:21" x14ac:dyDescent="0.3">
      <c r="A20" t="s">
        <v>2119</v>
      </c>
      <c r="B20" t="s">
        <v>6675</v>
      </c>
      <c r="C20" t="s">
        <v>6680</v>
      </c>
      <c r="D20">
        <v>2022</v>
      </c>
      <c r="E20" t="s">
        <v>3482</v>
      </c>
      <c r="F20" t="s">
        <v>2125</v>
      </c>
      <c r="G20" t="s">
        <v>6676</v>
      </c>
      <c r="H20" t="s">
        <v>6677</v>
      </c>
      <c r="I20" t="s">
        <v>6678</v>
      </c>
      <c r="J20" t="s">
        <v>93</v>
      </c>
      <c r="K20" t="s">
        <v>93</v>
      </c>
      <c r="L20" t="s">
        <v>93</v>
      </c>
      <c r="P20">
        <v>4</v>
      </c>
      <c r="Q20" t="s">
        <v>6679</v>
      </c>
      <c r="R20" t="s">
        <v>3483</v>
      </c>
      <c r="S20" t="s">
        <v>93</v>
      </c>
      <c r="T20" t="s">
        <v>3484</v>
      </c>
      <c r="U20" t="s">
        <v>6681</v>
      </c>
    </row>
    <row r="21" spans="1:21" x14ac:dyDescent="0.3">
      <c r="A21" t="s">
        <v>2444</v>
      </c>
      <c r="B21" t="s">
        <v>7135</v>
      </c>
      <c r="C21" t="s">
        <v>7140</v>
      </c>
      <c r="D21">
        <v>2022</v>
      </c>
      <c r="E21" t="s">
        <v>3482</v>
      </c>
      <c r="F21" t="s">
        <v>2451</v>
      </c>
      <c r="G21" t="s">
        <v>7136</v>
      </c>
      <c r="H21" t="s">
        <v>7137</v>
      </c>
      <c r="I21" t="s">
        <v>7138</v>
      </c>
      <c r="J21" t="s">
        <v>93</v>
      </c>
      <c r="K21" t="s">
        <v>93</v>
      </c>
      <c r="L21" t="s">
        <v>93</v>
      </c>
      <c r="M21">
        <v>756</v>
      </c>
      <c r="N21">
        <v>760</v>
      </c>
      <c r="O21">
        <v>4</v>
      </c>
      <c r="P21">
        <v>34</v>
      </c>
      <c r="Q21" t="s">
        <v>7139</v>
      </c>
      <c r="R21" t="s">
        <v>3483</v>
      </c>
      <c r="S21" t="s">
        <v>93</v>
      </c>
      <c r="T21" t="s">
        <v>3484</v>
      </c>
      <c r="U21" t="s">
        <v>7141</v>
      </c>
    </row>
    <row r="22" spans="1:21" x14ac:dyDescent="0.3">
      <c r="A22" t="s">
        <v>7288</v>
      </c>
      <c r="B22" t="s">
        <v>7285</v>
      </c>
      <c r="C22" t="s">
        <v>7293</v>
      </c>
      <c r="D22">
        <v>2022</v>
      </c>
      <c r="E22" t="s">
        <v>3506</v>
      </c>
      <c r="F22" t="s">
        <v>7291</v>
      </c>
      <c r="G22" t="s">
        <v>7286</v>
      </c>
      <c r="H22" t="s">
        <v>7287</v>
      </c>
      <c r="I22" t="s">
        <v>7289</v>
      </c>
      <c r="J22" t="s">
        <v>194</v>
      </c>
      <c r="K22" t="s">
        <v>93</v>
      </c>
      <c r="L22" t="s">
        <v>7290</v>
      </c>
      <c r="P22">
        <v>2</v>
      </c>
      <c r="Q22" t="s">
        <v>7292</v>
      </c>
      <c r="R22" t="s">
        <v>3483</v>
      </c>
      <c r="S22" t="s">
        <v>3588</v>
      </c>
      <c r="T22" t="s">
        <v>3484</v>
      </c>
      <c r="U22" t="s">
        <v>7294</v>
      </c>
    </row>
    <row r="23" spans="1:21" x14ac:dyDescent="0.3">
      <c r="A23" t="s">
        <v>5082</v>
      </c>
      <c r="B23" t="s">
        <v>5079</v>
      </c>
      <c r="C23" t="s">
        <v>5087</v>
      </c>
      <c r="D23">
        <v>2023</v>
      </c>
      <c r="E23" t="s">
        <v>3482</v>
      </c>
      <c r="F23" t="s">
        <v>5085</v>
      </c>
      <c r="G23" t="s">
        <v>5080</v>
      </c>
      <c r="H23" t="s">
        <v>5081</v>
      </c>
      <c r="I23" t="s">
        <v>3541</v>
      </c>
      <c r="J23" t="s">
        <v>5083</v>
      </c>
      <c r="K23" t="s">
        <v>2681</v>
      </c>
      <c r="L23" t="s">
        <v>5084</v>
      </c>
      <c r="P23">
        <v>1</v>
      </c>
      <c r="Q23" t="s">
        <v>5086</v>
      </c>
      <c r="R23" t="s">
        <v>3483</v>
      </c>
      <c r="S23" t="s">
        <v>93</v>
      </c>
      <c r="T23" t="s">
        <v>3484</v>
      </c>
      <c r="U23" t="s">
        <v>5088</v>
      </c>
    </row>
    <row r="24" spans="1:21" x14ac:dyDescent="0.3">
      <c r="A24" t="s">
        <v>2466</v>
      </c>
      <c r="B24" t="s">
        <v>4100</v>
      </c>
      <c r="C24" t="s">
        <v>4104</v>
      </c>
      <c r="D24">
        <v>2024</v>
      </c>
      <c r="E24" t="s">
        <v>3506</v>
      </c>
      <c r="F24" t="s">
        <v>2473</v>
      </c>
      <c r="G24" t="s">
        <v>4101</v>
      </c>
      <c r="H24" t="s">
        <v>4102</v>
      </c>
      <c r="I24" t="s">
        <v>2469</v>
      </c>
      <c r="J24" t="s">
        <v>3725</v>
      </c>
      <c r="K24" t="s">
        <v>3878</v>
      </c>
      <c r="L24" t="s">
        <v>93</v>
      </c>
      <c r="M24">
        <v>1063</v>
      </c>
      <c r="N24">
        <v>1076</v>
      </c>
      <c r="O24">
        <v>13</v>
      </c>
      <c r="P24">
        <v>0</v>
      </c>
      <c r="Q24" t="s">
        <v>4103</v>
      </c>
      <c r="R24" t="s">
        <v>3483</v>
      </c>
      <c r="S24" t="s">
        <v>93</v>
      </c>
      <c r="T24" t="s">
        <v>3484</v>
      </c>
      <c r="U24" t="s">
        <v>4105</v>
      </c>
    </row>
    <row r="25" spans="1:21" x14ac:dyDescent="0.3">
      <c r="A25" t="s">
        <v>5962</v>
      </c>
      <c r="B25" t="s">
        <v>5959</v>
      </c>
      <c r="C25" t="s">
        <v>5966</v>
      </c>
      <c r="D25">
        <v>2022</v>
      </c>
      <c r="E25" t="s">
        <v>3482</v>
      </c>
      <c r="F25" t="s">
        <v>5964</v>
      </c>
      <c r="G25" t="s">
        <v>5960</v>
      </c>
      <c r="H25" t="s">
        <v>5961</v>
      </c>
      <c r="I25" t="s">
        <v>4248</v>
      </c>
      <c r="J25" t="s">
        <v>3646</v>
      </c>
      <c r="K25" t="s">
        <v>3636</v>
      </c>
      <c r="L25" t="s">
        <v>5963</v>
      </c>
      <c r="P25">
        <v>19</v>
      </c>
      <c r="Q25" t="s">
        <v>5965</v>
      </c>
      <c r="R25" t="s">
        <v>3483</v>
      </c>
      <c r="S25" t="s">
        <v>93</v>
      </c>
      <c r="T25" t="s">
        <v>3484</v>
      </c>
      <c r="U25" t="s">
        <v>5967</v>
      </c>
    </row>
    <row r="26" spans="1:21" x14ac:dyDescent="0.3">
      <c r="A26" t="s">
        <v>6938</v>
      </c>
      <c r="B26" t="s">
        <v>6935</v>
      </c>
      <c r="C26" t="s">
        <v>6941</v>
      </c>
      <c r="D26">
        <v>2022</v>
      </c>
      <c r="E26" t="s">
        <v>3506</v>
      </c>
      <c r="F26" t="s">
        <v>6939</v>
      </c>
      <c r="G26" t="s">
        <v>6936</v>
      </c>
      <c r="H26" t="s">
        <v>6937</v>
      </c>
      <c r="I26" t="s">
        <v>5351</v>
      </c>
      <c r="J26" t="s">
        <v>3636</v>
      </c>
      <c r="K26" t="s">
        <v>2670</v>
      </c>
      <c r="L26" t="s">
        <v>93</v>
      </c>
      <c r="M26">
        <v>210</v>
      </c>
      <c r="N26">
        <v>222</v>
      </c>
      <c r="O26">
        <v>12</v>
      </c>
      <c r="P26">
        <v>8</v>
      </c>
      <c r="Q26" t="s">
        <v>6940</v>
      </c>
      <c r="R26" t="s">
        <v>3483</v>
      </c>
      <c r="S26" t="s">
        <v>3588</v>
      </c>
      <c r="T26" t="s">
        <v>3484</v>
      </c>
      <c r="U26" t="s">
        <v>6942</v>
      </c>
    </row>
    <row r="27" spans="1:21" x14ac:dyDescent="0.3">
      <c r="A27" t="s">
        <v>1458</v>
      </c>
      <c r="B27" t="s">
        <v>5264</v>
      </c>
      <c r="C27" t="s">
        <v>5269</v>
      </c>
      <c r="D27">
        <v>2023</v>
      </c>
      <c r="E27" t="s">
        <v>3482</v>
      </c>
      <c r="F27" t="s">
        <v>1466</v>
      </c>
      <c r="G27" t="s">
        <v>5265</v>
      </c>
      <c r="H27" t="s">
        <v>5266</v>
      </c>
      <c r="I27" t="s">
        <v>5267</v>
      </c>
      <c r="J27" t="s">
        <v>93</v>
      </c>
      <c r="K27" t="s">
        <v>93</v>
      </c>
      <c r="L27" t="s">
        <v>93</v>
      </c>
      <c r="M27">
        <v>329</v>
      </c>
      <c r="N27">
        <v>334</v>
      </c>
      <c r="O27">
        <v>5</v>
      </c>
      <c r="P27">
        <v>1</v>
      </c>
      <c r="Q27" t="s">
        <v>5268</v>
      </c>
      <c r="R27" t="s">
        <v>3483</v>
      </c>
      <c r="S27" t="s">
        <v>93</v>
      </c>
      <c r="T27" t="s">
        <v>3484</v>
      </c>
      <c r="U27" t="s">
        <v>5270</v>
      </c>
    </row>
    <row r="28" spans="1:21" x14ac:dyDescent="0.3">
      <c r="A28" t="s">
        <v>7187</v>
      </c>
      <c r="B28" t="s">
        <v>7184</v>
      </c>
      <c r="C28" t="s">
        <v>7192</v>
      </c>
      <c r="D28">
        <v>2022</v>
      </c>
      <c r="E28" t="s">
        <v>3506</v>
      </c>
      <c r="F28" t="s">
        <v>7190</v>
      </c>
      <c r="G28" t="s">
        <v>7185</v>
      </c>
      <c r="H28" t="s">
        <v>7186</v>
      </c>
      <c r="I28" t="s">
        <v>7188</v>
      </c>
      <c r="J28" t="s">
        <v>7189</v>
      </c>
      <c r="K28" t="s">
        <v>2681</v>
      </c>
      <c r="L28" t="s">
        <v>93</v>
      </c>
      <c r="M28">
        <v>417</v>
      </c>
      <c r="N28">
        <v>440</v>
      </c>
      <c r="O28">
        <v>23</v>
      </c>
      <c r="P28">
        <v>3</v>
      </c>
      <c r="Q28" t="s">
        <v>7191</v>
      </c>
      <c r="R28" t="s">
        <v>3483</v>
      </c>
      <c r="S28" t="s">
        <v>3588</v>
      </c>
      <c r="T28" t="s">
        <v>3484</v>
      </c>
      <c r="U28" t="s">
        <v>7193</v>
      </c>
    </row>
    <row r="29" spans="1:21" x14ac:dyDescent="0.3">
      <c r="A29" t="s">
        <v>1771</v>
      </c>
      <c r="B29" t="s">
        <v>6689</v>
      </c>
      <c r="C29" t="s">
        <v>6693</v>
      </c>
      <c r="D29">
        <v>2022</v>
      </c>
      <c r="E29" t="s">
        <v>3506</v>
      </c>
      <c r="F29" t="s">
        <v>1776</v>
      </c>
      <c r="G29" t="s">
        <v>6690</v>
      </c>
      <c r="H29" t="s">
        <v>6691</v>
      </c>
      <c r="I29" t="s">
        <v>473</v>
      </c>
      <c r="J29" t="s">
        <v>2670</v>
      </c>
      <c r="K29" t="s">
        <v>93</v>
      </c>
      <c r="L29" t="s">
        <v>93</v>
      </c>
      <c r="M29">
        <v>59959</v>
      </c>
      <c r="N29">
        <v>59969</v>
      </c>
      <c r="O29">
        <v>10</v>
      </c>
      <c r="P29">
        <v>42</v>
      </c>
      <c r="Q29" t="s">
        <v>6692</v>
      </c>
      <c r="R29" t="s">
        <v>3483</v>
      </c>
      <c r="S29" t="s">
        <v>3588</v>
      </c>
      <c r="T29" t="s">
        <v>3484</v>
      </c>
      <c r="U29" t="s">
        <v>6694</v>
      </c>
    </row>
    <row r="30" spans="1:21" x14ac:dyDescent="0.3">
      <c r="A30" t="s">
        <v>7145</v>
      </c>
      <c r="B30" t="s">
        <v>7142</v>
      </c>
      <c r="C30" t="s">
        <v>7149</v>
      </c>
      <c r="D30">
        <v>2022</v>
      </c>
      <c r="E30" t="s">
        <v>3482</v>
      </c>
      <c r="F30" t="s">
        <v>7147</v>
      </c>
      <c r="G30" t="s">
        <v>7143</v>
      </c>
      <c r="H30" t="s">
        <v>7144</v>
      </c>
      <c r="I30" t="s">
        <v>3626</v>
      </c>
      <c r="J30" t="s">
        <v>7146</v>
      </c>
      <c r="K30" t="s">
        <v>93</v>
      </c>
      <c r="L30" t="s">
        <v>93</v>
      </c>
      <c r="M30">
        <v>349</v>
      </c>
      <c r="N30">
        <v>354</v>
      </c>
      <c r="O30">
        <v>5</v>
      </c>
      <c r="P30">
        <v>0</v>
      </c>
      <c r="Q30" t="s">
        <v>7148</v>
      </c>
      <c r="R30" t="s">
        <v>3483</v>
      </c>
      <c r="S30" t="s">
        <v>93</v>
      </c>
      <c r="T30" t="s">
        <v>3484</v>
      </c>
      <c r="U30" t="s">
        <v>7150</v>
      </c>
    </row>
    <row r="31" spans="1:21" x14ac:dyDescent="0.3">
      <c r="A31" t="s">
        <v>6205</v>
      </c>
      <c r="B31" t="s">
        <v>6202</v>
      </c>
      <c r="C31" t="s">
        <v>6209</v>
      </c>
      <c r="D31">
        <v>2022</v>
      </c>
      <c r="E31" t="s">
        <v>3667</v>
      </c>
      <c r="F31" t="s">
        <v>6207</v>
      </c>
      <c r="G31" t="s">
        <v>6203</v>
      </c>
      <c r="H31" t="s">
        <v>6204</v>
      </c>
      <c r="I31" t="s">
        <v>6206</v>
      </c>
      <c r="J31" t="s">
        <v>93</v>
      </c>
      <c r="K31" t="s">
        <v>93</v>
      </c>
      <c r="L31" t="s">
        <v>93</v>
      </c>
      <c r="M31">
        <v>161</v>
      </c>
      <c r="N31">
        <v>171</v>
      </c>
      <c r="O31">
        <v>10</v>
      </c>
      <c r="P31">
        <v>0</v>
      </c>
      <c r="Q31" t="s">
        <v>6208</v>
      </c>
      <c r="R31" t="s">
        <v>3483</v>
      </c>
      <c r="S31" t="s">
        <v>93</v>
      </c>
      <c r="T31" t="s">
        <v>3484</v>
      </c>
      <c r="U31" t="s">
        <v>6210</v>
      </c>
    </row>
    <row r="32" spans="1:21" x14ac:dyDescent="0.3">
      <c r="A32" t="s">
        <v>6900</v>
      </c>
      <c r="B32" t="s">
        <v>6897</v>
      </c>
      <c r="C32" t="s">
        <v>6905</v>
      </c>
      <c r="D32">
        <v>2022</v>
      </c>
      <c r="E32" t="s">
        <v>3506</v>
      </c>
      <c r="F32" t="s">
        <v>6903</v>
      </c>
      <c r="G32" t="s">
        <v>6898</v>
      </c>
      <c r="H32" t="s">
        <v>6899</v>
      </c>
      <c r="I32" t="s">
        <v>6901</v>
      </c>
      <c r="J32" t="s">
        <v>194</v>
      </c>
      <c r="K32" t="s">
        <v>93</v>
      </c>
      <c r="L32" t="s">
        <v>6902</v>
      </c>
      <c r="P32">
        <v>19</v>
      </c>
      <c r="Q32" t="s">
        <v>6904</v>
      </c>
      <c r="R32" t="s">
        <v>3483</v>
      </c>
      <c r="S32" t="s">
        <v>3588</v>
      </c>
      <c r="T32" t="s">
        <v>3484</v>
      </c>
      <c r="U32" t="s">
        <v>6906</v>
      </c>
    </row>
    <row r="33" spans="1:21" x14ac:dyDescent="0.3">
      <c r="A33" t="s">
        <v>1036</v>
      </c>
      <c r="B33" t="s">
        <v>6751</v>
      </c>
      <c r="C33" t="s">
        <v>6756</v>
      </c>
      <c r="D33">
        <v>2022</v>
      </c>
      <c r="E33" t="s">
        <v>3482</v>
      </c>
      <c r="F33" t="s">
        <v>1043</v>
      </c>
      <c r="G33" t="s">
        <v>6752</v>
      </c>
      <c r="H33" t="s">
        <v>6753</v>
      </c>
      <c r="I33" t="s">
        <v>6754</v>
      </c>
      <c r="J33" t="s">
        <v>93</v>
      </c>
      <c r="K33" t="s">
        <v>93</v>
      </c>
      <c r="L33" t="s">
        <v>93</v>
      </c>
      <c r="M33">
        <v>263</v>
      </c>
      <c r="N33">
        <v>268</v>
      </c>
      <c r="O33">
        <v>5</v>
      </c>
      <c r="P33">
        <v>0</v>
      </c>
      <c r="Q33" t="s">
        <v>6755</v>
      </c>
      <c r="R33" t="s">
        <v>3483</v>
      </c>
      <c r="S33" t="s">
        <v>93</v>
      </c>
      <c r="T33" t="s">
        <v>3484</v>
      </c>
      <c r="U33" t="s">
        <v>6757</v>
      </c>
    </row>
    <row r="34" spans="1:21" x14ac:dyDescent="0.3">
      <c r="A34" t="s">
        <v>1994</v>
      </c>
      <c r="B34" t="s">
        <v>5846</v>
      </c>
      <c r="C34" t="s">
        <v>5850</v>
      </c>
      <c r="D34">
        <v>2023</v>
      </c>
      <c r="E34" t="s">
        <v>3482</v>
      </c>
      <c r="F34" t="s">
        <v>1998</v>
      </c>
      <c r="G34" t="s">
        <v>5847</v>
      </c>
      <c r="H34" t="s">
        <v>5848</v>
      </c>
      <c r="I34" t="s">
        <v>5624</v>
      </c>
      <c r="J34" t="s">
        <v>93</v>
      </c>
      <c r="K34" t="s">
        <v>93</v>
      </c>
      <c r="L34" t="s">
        <v>93</v>
      </c>
      <c r="M34">
        <v>1491</v>
      </c>
      <c r="N34">
        <v>1496</v>
      </c>
      <c r="O34">
        <v>5</v>
      </c>
      <c r="P34">
        <v>2</v>
      </c>
      <c r="Q34" t="s">
        <v>5849</v>
      </c>
      <c r="R34" t="s">
        <v>3483</v>
      </c>
      <c r="S34" t="s">
        <v>93</v>
      </c>
      <c r="T34" t="s">
        <v>3484</v>
      </c>
      <c r="U34" t="s">
        <v>5851</v>
      </c>
    </row>
    <row r="35" spans="1:21" x14ac:dyDescent="0.3">
      <c r="A35" t="s">
        <v>5114</v>
      </c>
      <c r="B35" t="s">
        <v>5111</v>
      </c>
      <c r="C35" t="s">
        <v>5116</v>
      </c>
      <c r="D35">
        <v>2023</v>
      </c>
      <c r="E35" t="s">
        <v>3506</v>
      </c>
      <c r="F35" t="s">
        <v>93</v>
      </c>
      <c r="G35" t="s">
        <v>5112</v>
      </c>
      <c r="H35" t="s">
        <v>5113</v>
      </c>
      <c r="I35" t="s">
        <v>3563</v>
      </c>
      <c r="J35" t="s">
        <v>4752</v>
      </c>
      <c r="K35" t="s">
        <v>3878</v>
      </c>
      <c r="L35" t="s">
        <v>93</v>
      </c>
      <c r="M35">
        <v>1568</v>
      </c>
      <c r="N35">
        <v>1578</v>
      </c>
      <c r="O35">
        <v>10</v>
      </c>
      <c r="P35">
        <v>2</v>
      </c>
      <c r="Q35" t="s">
        <v>5115</v>
      </c>
      <c r="R35" t="s">
        <v>3483</v>
      </c>
      <c r="S35" t="s">
        <v>93</v>
      </c>
      <c r="T35" t="s">
        <v>3484</v>
      </c>
      <c r="U35" t="s">
        <v>5117</v>
      </c>
    </row>
    <row r="36" spans="1:21" x14ac:dyDescent="0.3">
      <c r="A36" t="s">
        <v>823</v>
      </c>
      <c r="B36" t="s">
        <v>3999</v>
      </c>
      <c r="C36" t="s">
        <v>4004</v>
      </c>
      <c r="D36">
        <v>2024</v>
      </c>
      <c r="E36" t="s">
        <v>3482</v>
      </c>
      <c r="F36" t="s">
        <v>830</v>
      </c>
      <c r="G36" t="s">
        <v>4000</v>
      </c>
      <c r="H36" t="s">
        <v>4001</v>
      </c>
      <c r="I36" t="s">
        <v>4002</v>
      </c>
      <c r="J36" t="s">
        <v>93</v>
      </c>
      <c r="K36" t="s">
        <v>93</v>
      </c>
      <c r="L36" t="s">
        <v>93</v>
      </c>
      <c r="M36">
        <v>790</v>
      </c>
      <c r="N36">
        <v>794</v>
      </c>
      <c r="O36">
        <v>4</v>
      </c>
      <c r="P36">
        <v>0</v>
      </c>
      <c r="Q36" t="s">
        <v>4003</v>
      </c>
      <c r="R36" t="s">
        <v>3483</v>
      </c>
      <c r="S36" t="s">
        <v>93</v>
      </c>
      <c r="T36" t="s">
        <v>3484</v>
      </c>
      <c r="U36" t="s">
        <v>4005</v>
      </c>
    </row>
    <row r="37" spans="1:21" x14ac:dyDescent="0.3">
      <c r="A37" t="s">
        <v>3582</v>
      </c>
      <c r="B37" t="s">
        <v>3579</v>
      </c>
      <c r="C37" t="s">
        <v>3587</v>
      </c>
      <c r="D37">
        <v>2024</v>
      </c>
      <c r="E37" t="s">
        <v>3506</v>
      </c>
      <c r="F37" t="s">
        <v>3585</v>
      </c>
      <c r="G37" t="s">
        <v>3580</v>
      </c>
      <c r="H37" t="s">
        <v>3581</v>
      </c>
      <c r="I37" t="s">
        <v>3583</v>
      </c>
      <c r="J37" t="s">
        <v>3584</v>
      </c>
      <c r="K37" t="s">
        <v>2681</v>
      </c>
      <c r="L37" t="s">
        <v>93</v>
      </c>
      <c r="M37">
        <v>617</v>
      </c>
      <c r="N37">
        <v>630</v>
      </c>
      <c r="O37">
        <v>13</v>
      </c>
      <c r="P37">
        <v>3</v>
      </c>
      <c r="Q37" t="s">
        <v>3586</v>
      </c>
      <c r="R37" t="s">
        <v>3483</v>
      </c>
      <c r="S37" t="s">
        <v>3588</v>
      </c>
      <c r="T37" t="s">
        <v>3484</v>
      </c>
      <c r="U37" t="s">
        <v>3589</v>
      </c>
    </row>
    <row r="38" spans="1:21" x14ac:dyDescent="0.3">
      <c r="A38" t="s">
        <v>4647</v>
      </c>
      <c r="B38" t="s">
        <v>4644</v>
      </c>
      <c r="C38" t="s">
        <v>4652</v>
      </c>
      <c r="D38">
        <v>2024</v>
      </c>
      <c r="E38" t="s">
        <v>3482</v>
      </c>
      <c r="F38" t="s">
        <v>4650</v>
      </c>
      <c r="G38" t="s">
        <v>4645</v>
      </c>
      <c r="H38" t="s">
        <v>4646</v>
      </c>
      <c r="I38" t="s">
        <v>4648</v>
      </c>
      <c r="J38" t="s">
        <v>4649</v>
      </c>
      <c r="K38" t="s">
        <v>93</v>
      </c>
      <c r="L38" t="s">
        <v>93</v>
      </c>
      <c r="M38">
        <v>305</v>
      </c>
      <c r="N38">
        <v>316</v>
      </c>
      <c r="O38">
        <v>11</v>
      </c>
      <c r="P38">
        <v>1</v>
      </c>
      <c r="Q38" t="s">
        <v>4651</v>
      </c>
      <c r="R38" t="s">
        <v>3483</v>
      </c>
      <c r="S38" t="s">
        <v>93</v>
      </c>
      <c r="T38" t="s">
        <v>3484</v>
      </c>
      <c r="U38" t="s">
        <v>4653</v>
      </c>
    </row>
    <row r="39" spans="1:21" x14ac:dyDescent="0.3">
      <c r="A39" t="s">
        <v>1699</v>
      </c>
      <c r="B39" t="s">
        <v>5776</v>
      </c>
      <c r="C39" t="s">
        <v>5781</v>
      </c>
      <c r="D39">
        <v>2023</v>
      </c>
      <c r="E39" t="s">
        <v>3482</v>
      </c>
      <c r="F39" t="s">
        <v>1706</v>
      </c>
      <c r="G39" t="s">
        <v>5777</v>
      </c>
      <c r="H39" t="s">
        <v>5778</v>
      </c>
      <c r="I39" t="s">
        <v>5779</v>
      </c>
      <c r="J39" t="s">
        <v>93</v>
      </c>
      <c r="K39" t="s">
        <v>93</v>
      </c>
      <c r="L39" t="s">
        <v>93</v>
      </c>
      <c r="M39">
        <v>86</v>
      </c>
      <c r="N39">
        <v>90</v>
      </c>
      <c r="O39">
        <v>4</v>
      </c>
      <c r="P39">
        <v>1</v>
      </c>
      <c r="Q39" t="s">
        <v>5780</v>
      </c>
      <c r="R39" t="s">
        <v>3483</v>
      </c>
      <c r="S39" t="s">
        <v>93</v>
      </c>
      <c r="T39" t="s">
        <v>3484</v>
      </c>
      <c r="U39" t="s">
        <v>5782</v>
      </c>
    </row>
    <row r="40" spans="1:21" x14ac:dyDescent="0.3">
      <c r="A40" t="s">
        <v>2526</v>
      </c>
      <c r="B40" t="s">
        <v>3942</v>
      </c>
      <c r="C40" t="s">
        <v>3947</v>
      </c>
      <c r="D40">
        <v>2024</v>
      </c>
      <c r="E40" t="s">
        <v>3482</v>
      </c>
      <c r="F40" t="s">
        <v>2532</v>
      </c>
      <c r="G40" t="s">
        <v>3943</v>
      </c>
      <c r="H40" t="s">
        <v>3944</v>
      </c>
      <c r="I40" t="s">
        <v>3945</v>
      </c>
      <c r="J40" t="s">
        <v>93</v>
      </c>
      <c r="K40" t="s">
        <v>93</v>
      </c>
      <c r="L40" t="s">
        <v>93</v>
      </c>
      <c r="P40">
        <v>0</v>
      </c>
      <c r="Q40" t="s">
        <v>3946</v>
      </c>
      <c r="R40" t="s">
        <v>3483</v>
      </c>
      <c r="S40" t="s">
        <v>93</v>
      </c>
      <c r="T40" t="s">
        <v>3484</v>
      </c>
      <c r="U40" t="s">
        <v>3948</v>
      </c>
    </row>
    <row r="41" spans="1:21" x14ac:dyDescent="0.3">
      <c r="A41" t="s">
        <v>4802</v>
      </c>
      <c r="B41" t="s">
        <v>4799</v>
      </c>
      <c r="C41" t="s">
        <v>4806</v>
      </c>
      <c r="D41">
        <v>2024</v>
      </c>
      <c r="E41" t="s">
        <v>3667</v>
      </c>
      <c r="F41" t="s">
        <v>4804</v>
      </c>
      <c r="G41" t="s">
        <v>4800</v>
      </c>
      <c r="H41" t="s">
        <v>4801</v>
      </c>
      <c r="I41" t="s">
        <v>4803</v>
      </c>
      <c r="J41" t="s">
        <v>93</v>
      </c>
      <c r="K41" t="s">
        <v>93</v>
      </c>
      <c r="L41" t="s">
        <v>93</v>
      </c>
      <c r="M41">
        <v>219</v>
      </c>
      <c r="N41">
        <v>234</v>
      </c>
      <c r="O41">
        <v>15</v>
      </c>
      <c r="P41">
        <v>0</v>
      </c>
      <c r="Q41" t="s">
        <v>4805</v>
      </c>
      <c r="R41" t="s">
        <v>3483</v>
      </c>
      <c r="S41" t="s">
        <v>93</v>
      </c>
      <c r="T41" t="s">
        <v>3484</v>
      </c>
      <c r="U41" t="s">
        <v>4807</v>
      </c>
    </row>
    <row r="42" spans="1:21" x14ac:dyDescent="0.3">
      <c r="A42" t="s">
        <v>6587</v>
      </c>
      <c r="B42" t="s">
        <v>6584</v>
      </c>
      <c r="C42" t="s">
        <v>6591</v>
      </c>
      <c r="D42">
        <v>2023</v>
      </c>
      <c r="E42" t="s">
        <v>3482</v>
      </c>
      <c r="F42" t="s">
        <v>6589</v>
      </c>
      <c r="G42" t="s">
        <v>6585</v>
      </c>
      <c r="H42" t="s">
        <v>6586</v>
      </c>
      <c r="I42" t="s">
        <v>3626</v>
      </c>
      <c r="J42" t="s">
        <v>6588</v>
      </c>
      <c r="K42" t="s">
        <v>93</v>
      </c>
      <c r="L42" t="s">
        <v>93</v>
      </c>
      <c r="M42">
        <v>66</v>
      </c>
      <c r="N42">
        <v>75</v>
      </c>
      <c r="O42">
        <v>9</v>
      </c>
      <c r="P42">
        <v>3</v>
      </c>
      <c r="Q42" t="s">
        <v>6590</v>
      </c>
      <c r="R42" t="s">
        <v>3483</v>
      </c>
      <c r="S42" t="s">
        <v>93</v>
      </c>
      <c r="T42" t="s">
        <v>3484</v>
      </c>
      <c r="U42" t="s">
        <v>6592</v>
      </c>
    </row>
    <row r="43" spans="1:21" x14ac:dyDescent="0.3">
      <c r="A43" t="s">
        <v>6260</v>
      </c>
      <c r="B43" t="s">
        <v>6257</v>
      </c>
      <c r="C43" t="s">
        <v>6262</v>
      </c>
      <c r="D43">
        <v>2022</v>
      </c>
      <c r="E43" t="s">
        <v>3506</v>
      </c>
      <c r="F43" t="s">
        <v>93</v>
      </c>
      <c r="G43" t="s">
        <v>6258</v>
      </c>
      <c r="H43" t="s">
        <v>6259</v>
      </c>
      <c r="I43" t="s">
        <v>3563</v>
      </c>
      <c r="J43" t="s">
        <v>5921</v>
      </c>
      <c r="K43" t="s">
        <v>2681</v>
      </c>
      <c r="L43" t="s">
        <v>93</v>
      </c>
      <c r="M43">
        <v>268</v>
      </c>
      <c r="N43">
        <v>285</v>
      </c>
      <c r="O43">
        <v>17</v>
      </c>
      <c r="P43">
        <v>5</v>
      </c>
      <c r="Q43" t="s">
        <v>6261</v>
      </c>
      <c r="R43" t="s">
        <v>3483</v>
      </c>
      <c r="S43" t="s">
        <v>93</v>
      </c>
      <c r="T43" t="s">
        <v>3484</v>
      </c>
      <c r="U43" t="s">
        <v>6263</v>
      </c>
    </row>
    <row r="44" spans="1:21" x14ac:dyDescent="0.3">
      <c r="A44" t="s">
        <v>4569</v>
      </c>
      <c r="B44" t="s">
        <v>4566</v>
      </c>
      <c r="C44" t="s">
        <v>4573</v>
      </c>
      <c r="D44">
        <v>2023</v>
      </c>
      <c r="E44" t="s">
        <v>3506</v>
      </c>
      <c r="F44" t="s">
        <v>4571</v>
      </c>
      <c r="G44" t="s">
        <v>4567</v>
      </c>
      <c r="H44" t="s">
        <v>4568</v>
      </c>
      <c r="I44" t="s">
        <v>4570</v>
      </c>
      <c r="J44" t="s">
        <v>3503</v>
      </c>
      <c r="K44" t="s">
        <v>2681</v>
      </c>
      <c r="L44" t="s">
        <v>93</v>
      </c>
      <c r="M44">
        <v>1</v>
      </c>
      <c r="N44">
        <v>17</v>
      </c>
      <c r="O44">
        <v>16</v>
      </c>
      <c r="P44">
        <v>12</v>
      </c>
      <c r="Q44" t="s">
        <v>4572</v>
      </c>
      <c r="R44" t="s">
        <v>3483</v>
      </c>
      <c r="S44" t="s">
        <v>3588</v>
      </c>
      <c r="T44" t="s">
        <v>3484</v>
      </c>
      <c r="U44" t="s">
        <v>4574</v>
      </c>
    </row>
    <row r="45" spans="1:21" x14ac:dyDescent="0.3">
      <c r="A45" t="s">
        <v>5350</v>
      </c>
      <c r="B45" t="s">
        <v>5348</v>
      </c>
      <c r="C45" t="s">
        <v>5355</v>
      </c>
      <c r="D45">
        <v>2023</v>
      </c>
      <c r="E45" t="s">
        <v>3506</v>
      </c>
      <c r="F45" t="s">
        <v>5353</v>
      </c>
      <c r="G45" t="s">
        <v>5349</v>
      </c>
      <c r="H45" t="s">
        <v>3819</v>
      </c>
      <c r="I45" t="s">
        <v>5351</v>
      </c>
      <c r="J45" t="s">
        <v>3100</v>
      </c>
      <c r="K45" t="s">
        <v>5352</v>
      </c>
      <c r="L45" t="s">
        <v>93</v>
      </c>
      <c r="M45">
        <v>49</v>
      </c>
      <c r="N45">
        <v>67</v>
      </c>
      <c r="O45">
        <v>18</v>
      </c>
      <c r="P45">
        <v>1</v>
      </c>
      <c r="Q45" t="s">
        <v>5354</v>
      </c>
      <c r="R45" t="s">
        <v>3483</v>
      </c>
      <c r="S45" t="s">
        <v>3588</v>
      </c>
      <c r="T45" t="s">
        <v>3484</v>
      </c>
      <c r="U45" t="s">
        <v>5356</v>
      </c>
    </row>
    <row r="46" spans="1:21" x14ac:dyDescent="0.3">
      <c r="A46" t="s">
        <v>6943</v>
      </c>
      <c r="B46" t="s">
        <v>6682</v>
      </c>
      <c r="C46" t="s">
        <v>6947</v>
      </c>
      <c r="D46">
        <v>2022</v>
      </c>
      <c r="E46" t="s">
        <v>3506</v>
      </c>
      <c r="F46" t="s">
        <v>6945</v>
      </c>
      <c r="G46" t="s">
        <v>6683</v>
      </c>
      <c r="H46" t="s">
        <v>5190</v>
      </c>
      <c r="I46" t="s">
        <v>5878</v>
      </c>
      <c r="J46" t="s">
        <v>6944</v>
      </c>
      <c r="K46" t="s">
        <v>3503</v>
      </c>
      <c r="L46" t="s">
        <v>93</v>
      </c>
      <c r="M46">
        <v>1362</v>
      </c>
      <c r="N46">
        <v>1375</v>
      </c>
      <c r="O46">
        <v>13</v>
      </c>
      <c r="P46">
        <v>8</v>
      </c>
      <c r="Q46" t="s">
        <v>6946</v>
      </c>
      <c r="R46" t="s">
        <v>3483</v>
      </c>
      <c r="S46" t="s">
        <v>3588</v>
      </c>
      <c r="T46" t="s">
        <v>3484</v>
      </c>
      <c r="U46" t="s">
        <v>6948</v>
      </c>
    </row>
    <row r="47" spans="1:21" x14ac:dyDescent="0.3">
      <c r="A47" t="s">
        <v>1313</v>
      </c>
      <c r="B47" t="s">
        <v>6496</v>
      </c>
      <c r="C47" t="s">
        <v>6501</v>
      </c>
      <c r="D47">
        <v>2023</v>
      </c>
      <c r="E47" t="s">
        <v>3482</v>
      </c>
      <c r="F47" t="s">
        <v>1320</v>
      </c>
      <c r="G47" t="s">
        <v>6497</v>
      </c>
      <c r="H47" t="s">
        <v>6498</v>
      </c>
      <c r="I47" t="s">
        <v>6499</v>
      </c>
      <c r="J47" t="s">
        <v>93</v>
      </c>
      <c r="K47" t="s">
        <v>93</v>
      </c>
      <c r="L47" t="s">
        <v>93</v>
      </c>
      <c r="P47">
        <v>1</v>
      </c>
      <c r="Q47" t="s">
        <v>6500</v>
      </c>
      <c r="R47" t="s">
        <v>3483</v>
      </c>
      <c r="S47" t="s">
        <v>93</v>
      </c>
      <c r="T47" t="s">
        <v>3484</v>
      </c>
      <c r="U47" t="s">
        <v>6502</v>
      </c>
    </row>
    <row r="48" spans="1:21" x14ac:dyDescent="0.3">
      <c r="A48" t="s">
        <v>5050</v>
      </c>
      <c r="B48" t="s">
        <v>5047</v>
      </c>
      <c r="C48" t="s">
        <v>5055</v>
      </c>
      <c r="D48">
        <v>2023</v>
      </c>
      <c r="E48" t="s">
        <v>3506</v>
      </c>
      <c r="F48" t="s">
        <v>5053</v>
      </c>
      <c r="G48" t="s">
        <v>5048</v>
      </c>
      <c r="H48" t="s">
        <v>5049</v>
      </c>
      <c r="I48" t="s">
        <v>4272</v>
      </c>
      <c r="J48" t="s">
        <v>5051</v>
      </c>
      <c r="K48" t="s">
        <v>93</v>
      </c>
      <c r="L48" t="s">
        <v>5052</v>
      </c>
      <c r="P48">
        <v>9</v>
      </c>
      <c r="Q48" t="s">
        <v>5054</v>
      </c>
      <c r="R48" t="s">
        <v>3483</v>
      </c>
      <c r="S48" t="s">
        <v>93</v>
      </c>
      <c r="T48" t="s">
        <v>3484</v>
      </c>
      <c r="U48" t="s">
        <v>5056</v>
      </c>
    </row>
    <row r="49" spans="1:21" x14ac:dyDescent="0.3">
      <c r="A49" t="s">
        <v>1792</v>
      </c>
      <c r="B49" t="s">
        <v>6391</v>
      </c>
      <c r="C49" t="s">
        <v>6396</v>
      </c>
      <c r="D49">
        <v>2023</v>
      </c>
      <c r="E49" t="s">
        <v>3482</v>
      </c>
      <c r="F49" t="s">
        <v>1798</v>
      </c>
      <c r="G49" t="s">
        <v>6392</v>
      </c>
      <c r="H49" t="s">
        <v>6393</v>
      </c>
      <c r="I49" t="s">
        <v>6394</v>
      </c>
      <c r="J49" t="s">
        <v>93</v>
      </c>
      <c r="K49" t="s">
        <v>93</v>
      </c>
      <c r="L49" t="s">
        <v>93</v>
      </c>
      <c r="M49">
        <v>1448</v>
      </c>
      <c r="N49">
        <v>1453</v>
      </c>
      <c r="O49">
        <v>5</v>
      </c>
      <c r="P49">
        <v>1</v>
      </c>
      <c r="Q49" t="s">
        <v>6395</v>
      </c>
      <c r="R49" t="s">
        <v>3483</v>
      </c>
      <c r="S49" t="s">
        <v>93</v>
      </c>
      <c r="T49" t="s">
        <v>3484</v>
      </c>
      <c r="U49" t="s">
        <v>6397</v>
      </c>
    </row>
    <row r="50" spans="1:21" x14ac:dyDescent="0.3">
      <c r="A50" t="s">
        <v>3121</v>
      </c>
      <c r="B50" t="s">
        <v>4122</v>
      </c>
      <c r="C50" t="s">
        <v>4127</v>
      </c>
      <c r="D50">
        <v>2024</v>
      </c>
      <c r="E50" t="s">
        <v>3482</v>
      </c>
      <c r="F50" t="s">
        <v>3129</v>
      </c>
      <c r="G50" t="s">
        <v>4123</v>
      </c>
      <c r="H50" t="s">
        <v>4124</v>
      </c>
      <c r="I50" t="s">
        <v>4125</v>
      </c>
      <c r="J50" t="s">
        <v>93</v>
      </c>
      <c r="K50" t="s">
        <v>93</v>
      </c>
      <c r="L50" t="s">
        <v>93</v>
      </c>
      <c r="M50">
        <v>520</v>
      </c>
      <c r="N50">
        <v>527</v>
      </c>
      <c r="O50">
        <v>7</v>
      </c>
      <c r="P50">
        <v>0</v>
      </c>
      <c r="Q50" t="s">
        <v>4126</v>
      </c>
      <c r="R50" t="s">
        <v>3483</v>
      </c>
      <c r="S50" t="s">
        <v>93</v>
      </c>
      <c r="T50" t="s">
        <v>3484</v>
      </c>
      <c r="U50" t="s">
        <v>4128</v>
      </c>
    </row>
    <row r="51" spans="1:21" x14ac:dyDescent="0.3">
      <c r="A51" t="s">
        <v>6136</v>
      </c>
      <c r="B51" t="s">
        <v>6133</v>
      </c>
      <c r="C51" t="s">
        <v>6140</v>
      </c>
      <c r="D51">
        <v>2022</v>
      </c>
      <c r="E51" t="s">
        <v>3667</v>
      </c>
      <c r="F51" t="s">
        <v>6138</v>
      </c>
      <c r="G51" t="s">
        <v>6134</v>
      </c>
      <c r="H51" t="s">
        <v>6135</v>
      </c>
      <c r="I51" t="s">
        <v>6137</v>
      </c>
      <c r="J51" t="s">
        <v>93</v>
      </c>
      <c r="K51" t="s">
        <v>93</v>
      </c>
      <c r="L51" t="s">
        <v>93</v>
      </c>
      <c r="M51">
        <v>338</v>
      </c>
      <c r="N51">
        <v>363</v>
      </c>
      <c r="O51">
        <v>25</v>
      </c>
      <c r="P51">
        <v>0</v>
      </c>
      <c r="Q51" t="s">
        <v>6139</v>
      </c>
      <c r="R51" t="s">
        <v>3483</v>
      </c>
      <c r="S51" t="s">
        <v>93</v>
      </c>
      <c r="T51" t="s">
        <v>3484</v>
      </c>
      <c r="U51" t="s">
        <v>6141</v>
      </c>
    </row>
    <row r="52" spans="1:21" x14ac:dyDescent="0.3">
      <c r="A52" t="s">
        <v>6811</v>
      </c>
      <c r="B52" t="s">
        <v>6808</v>
      </c>
      <c r="C52" t="s">
        <v>6814</v>
      </c>
      <c r="D52">
        <v>2022</v>
      </c>
      <c r="E52" t="s">
        <v>3667</v>
      </c>
      <c r="F52" t="s">
        <v>6812</v>
      </c>
      <c r="G52" t="s">
        <v>6809</v>
      </c>
      <c r="H52" t="s">
        <v>6810</v>
      </c>
      <c r="I52" t="s">
        <v>4961</v>
      </c>
      <c r="J52" t="s">
        <v>93</v>
      </c>
      <c r="K52" t="s">
        <v>93</v>
      </c>
      <c r="L52" t="s">
        <v>93</v>
      </c>
      <c r="M52">
        <v>41</v>
      </c>
      <c r="N52">
        <v>63</v>
      </c>
      <c r="O52">
        <v>22</v>
      </c>
      <c r="P52">
        <v>8</v>
      </c>
      <c r="Q52" t="s">
        <v>6813</v>
      </c>
      <c r="R52" t="s">
        <v>3483</v>
      </c>
      <c r="S52" t="s">
        <v>93</v>
      </c>
      <c r="T52" t="s">
        <v>3484</v>
      </c>
      <c r="U52" t="s">
        <v>6815</v>
      </c>
    </row>
    <row r="53" spans="1:21" x14ac:dyDescent="0.3">
      <c r="A53" t="s">
        <v>701</v>
      </c>
      <c r="B53" t="s">
        <v>5518</v>
      </c>
      <c r="C53" t="s">
        <v>5523</v>
      </c>
      <c r="D53">
        <v>2023</v>
      </c>
      <c r="E53" t="s">
        <v>3482</v>
      </c>
      <c r="F53" t="s">
        <v>708</v>
      </c>
      <c r="G53" t="s">
        <v>5519</v>
      </c>
      <c r="H53" t="s">
        <v>5520</v>
      </c>
      <c r="I53" t="s">
        <v>5521</v>
      </c>
      <c r="J53" t="s">
        <v>93</v>
      </c>
      <c r="K53" t="s">
        <v>93</v>
      </c>
      <c r="L53" t="s">
        <v>93</v>
      </c>
      <c r="P53">
        <v>0</v>
      </c>
      <c r="Q53" t="s">
        <v>5522</v>
      </c>
      <c r="R53" t="s">
        <v>3483</v>
      </c>
      <c r="S53" t="s">
        <v>93</v>
      </c>
      <c r="T53" t="s">
        <v>3484</v>
      </c>
      <c r="U53" t="s">
        <v>5524</v>
      </c>
    </row>
    <row r="54" spans="1:21" x14ac:dyDescent="0.3">
      <c r="A54" t="s">
        <v>6042</v>
      </c>
      <c r="B54" t="s">
        <v>6039</v>
      </c>
      <c r="C54" t="s">
        <v>6047</v>
      </c>
      <c r="D54">
        <v>2022</v>
      </c>
      <c r="E54" t="s">
        <v>3482</v>
      </c>
      <c r="F54" t="s">
        <v>6045</v>
      </c>
      <c r="G54" t="s">
        <v>6040</v>
      </c>
      <c r="H54" t="s">
        <v>6041</v>
      </c>
      <c r="I54" t="s">
        <v>6043</v>
      </c>
      <c r="J54" t="s">
        <v>6044</v>
      </c>
      <c r="K54" t="s">
        <v>479</v>
      </c>
      <c r="L54" t="s">
        <v>93</v>
      </c>
      <c r="M54">
        <v>3020</v>
      </c>
      <c r="N54">
        <v>3034</v>
      </c>
      <c r="O54">
        <v>14</v>
      </c>
      <c r="P54">
        <v>1</v>
      </c>
      <c r="Q54" t="s">
        <v>6046</v>
      </c>
      <c r="R54" t="s">
        <v>3483</v>
      </c>
      <c r="S54" t="s">
        <v>93</v>
      </c>
      <c r="T54" t="s">
        <v>3484</v>
      </c>
      <c r="U54" t="s">
        <v>6048</v>
      </c>
    </row>
    <row r="55" spans="1:21" x14ac:dyDescent="0.3">
      <c r="A55" t="s">
        <v>5489</v>
      </c>
      <c r="B55" t="s">
        <v>5486</v>
      </c>
      <c r="C55" t="s">
        <v>5494</v>
      </c>
      <c r="D55">
        <v>2023</v>
      </c>
      <c r="E55" t="s">
        <v>3506</v>
      </c>
      <c r="F55" t="s">
        <v>5492</v>
      </c>
      <c r="G55" t="s">
        <v>5487</v>
      </c>
      <c r="H55" t="s">
        <v>5488</v>
      </c>
      <c r="I55" t="s">
        <v>5490</v>
      </c>
      <c r="J55" t="s">
        <v>2618</v>
      </c>
      <c r="K55" t="s">
        <v>93</v>
      </c>
      <c r="L55" t="s">
        <v>5491</v>
      </c>
      <c r="P55">
        <v>0</v>
      </c>
      <c r="Q55" t="s">
        <v>5493</v>
      </c>
      <c r="R55" t="s">
        <v>3483</v>
      </c>
      <c r="S55" t="s">
        <v>4539</v>
      </c>
      <c r="T55" t="s">
        <v>3484</v>
      </c>
      <c r="U55" t="s">
        <v>5495</v>
      </c>
    </row>
    <row r="56" spans="1:21" x14ac:dyDescent="0.3">
      <c r="A56" t="s">
        <v>6825</v>
      </c>
      <c r="B56" t="s">
        <v>6284</v>
      </c>
      <c r="C56" t="s">
        <v>6829</v>
      </c>
      <c r="D56">
        <v>2022</v>
      </c>
      <c r="E56" t="s">
        <v>3482</v>
      </c>
      <c r="F56" t="s">
        <v>6827</v>
      </c>
      <c r="G56" t="s">
        <v>6285</v>
      </c>
      <c r="H56" t="s">
        <v>6286</v>
      </c>
      <c r="I56" t="s">
        <v>4465</v>
      </c>
      <c r="J56" t="s">
        <v>6826</v>
      </c>
      <c r="K56" t="s">
        <v>93</v>
      </c>
      <c r="L56" t="s">
        <v>93</v>
      </c>
      <c r="M56">
        <v>20</v>
      </c>
      <c r="N56">
        <v>25</v>
      </c>
      <c r="O56">
        <v>5</v>
      </c>
      <c r="P56">
        <v>1</v>
      </c>
      <c r="Q56" t="s">
        <v>6828</v>
      </c>
      <c r="R56" t="s">
        <v>3483</v>
      </c>
      <c r="S56" t="s">
        <v>93</v>
      </c>
      <c r="T56" t="s">
        <v>3484</v>
      </c>
      <c r="U56" t="s">
        <v>6830</v>
      </c>
    </row>
    <row r="57" spans="1:21" x14ac:dyDescent="0.3">
      <c r="A57" t="s">
        <v>2346</v>
      </c>
      <c r="B57" t="s">
        <v>6294</v>
      </c>
      <c r="C57" t="s">
        <v>6299</v>
      </c>
      <c r="D57">
        <v>2022</v>
      </c>
      <c r="E57" t="s">
        <v>3482</v>
      </c>
      <c r="F57" t="s">
        <v>2353</v>
      </c>
      <c r="G57" t="s">
        <v>6295</v>
      </c>
      <c r="H57" t="s">
        <v>6296</v>
      </c>
      <c r="I57" t="s">
        <v>6297</v>
      </c>
      <c r="J57" t="s">
        <v>93</v>
      </c>
      <c r="K57" t="s">
        <v>93</v>
      </c>
      <c r="L57" t="s">
        <v>93</v>
      </c>
      <c r="P57">
        <v>1</v>
      </c>
      <c r="Q57" t="s">
        <v>6298</v>
      </c>
      <c r="R57" t="s">
        <v>3483</v>
      </c>
      <c r="S57" t="s">
        <v>93</v>
      </c>
      <c r="T57" t="s">
        <v>3484</v>
      </c>
      <c r="U57" t="s">
        <v>6300</v>
      </c>
    </row>
    <row r="58" spans="1:21" x14ac:dyDescent="0.3">
      <c r="A58" t="s">
        <v>6435</v>
      </c>
      <c r="B58" t="s">
        <v>6432</v>
      </c>
      <c r="C58" t="s">
        <v>6439</v>
      </c>
      <c r="D58">
        <v>2023</v>
      </c>
      <c r="E58" t="s">
        <v>3482</v>
      </c>
      <c r="F58" t="s">
        <v>6437</v>
      </c>
      <c r="G58" t="s">
        <v>6433</v>
      </c>
      <c r="H58" t="s">
        <v>6434</v>
      </c>
      <c r="I58" t="s">
        <v>4465</v>
      </c>
      <c r="J58" t="s">
        <v>6436</v>
      </c>
      <c r="K58" t="s">
        <v>93</v>
      </c>
      <c r="L58" t="s">
        <v>93</v>
      </c>
      <c r="M58">
        <v>209</v>
      </c>
      <c r="N58">
        <v>216</v>
      </c>
      <c r="O58">
        <v>7</v>
      </c>
      <c r="P58">
        <v>2</v>
      </c>
      <c r="Q58" t="s">
        <v>6438</v>
      </c>
      <c r="R58" t="s">
        <v>3483</v>
      </c>
      <c r="S58" t="s">
        <v>93</v>
      </c>
      <c r="T58" t="s">
        <v>3484</v>
      </c>
      <c r="U58" t="s">
        <v>6440</v>
      </c>
    </row>
    <row r="59" spans="1:21" x14ac:dyDescent="0.3">
      <c r="A59" t="s">
        <v>165</v>
      </c>
      <c r="B59" t="s">
        <v>6418</v>
      </c>
      <c r="C59" t="s">
        <v>6423</v>
      </c>
      <c r="D59">
        <v>2022</v>
      </c>
      <c r="E59" t="s">
        <v>3482</v>
      </c>
      <c r="F59" t="s">
        <v>168</v>
      </c>
      <c r="G59" t="s">
        <v>6419</v>
      </c>
      <c r="H59" t="s">
        <v>6420</v>
      </c>
      <c r="I59" t="s">
        <v>6421</v>
      </c>
      <c r="J59" t="s">
        <v>93</v>
      </c>
      <c r="K59" t="s">
        <v>93</v>
      </c>
      <c r="L59" t="s">
        <v>93</v>
      </c>
      <c r="M59">
        <v>1222</v>
      </c>
      <c r="N59">
        <v>1228</v>
      </c>
      <c r="O59">
        <v>6</v>
      </c>
      <c r="P59">
        <v>3</v>
      </c>
      <c r="Q59" t="s">
        <v>6422</v>
      </c>
      <c r="R59" t="s">
        <v>3483</v>
      </c>
      <c r="S59" t="s">
        <v>4820</v>
      </c>
      <c r="T59" t="s">
        <v>3484</v>
      </c>
      <c r="U59" t="s">
        <v>6424</v>
      </c>
    </row>
    <row r="60" spans="1:21" x14ac:dyDescent="0.3">
      <c r="A60" t="s">
        <v>4873</v>
      </c>
      <c r="B60" t="s">
        <v>4870</v>
      </c>
      <c r="C60" t="s">
        <v>4877</v>
      </c>
      <c r="D60">
        <v>2024</v>
      </c>
      <c r="E60" t="s">
        <v>3482</v>
      </c>
      <c r="F60" t="s">
        <v>4875</v>
      </c>
      <c r="G60" t="s">
        <v>4871</v>
      </c>
      <c r="H60" t="s">
        <v>4872</v>
      </c>
      <c r="I60" t="s">
        <v>3626</v>
      </c>
      <c r="J60" t="s">
        <v>4874</v>
      </c>
      <c r="K60" t="s">
        <v>93</v>
      </c>
      <c r="L60" t="s">
        <v>93</v>
      </c>
      <c r="M60">
        <v>27</v>
      </c>
      <c r="N60">
        <v>44</v>
      </c>
      <c r="O60">
        <v>17</v>
      </c>
      <c r="P60">
        <v>0</v>
      </c>
      <c r="Q60" t="s">
        <v>4876</v>
      </c>
      <c r="R60" t="s">
        <v>3483</v>
      </c>
      <c r="S60" t="s">
        <v>93</v>
      </c>
      <c r="T60" t="s">
        <v>3484</v>
      </c>
      <c r="U60" t="s">
        <v>4878</v>
      </c>
    </row>
    <row r="61" spans="1:21" x14ac:dyDescent="0.3">
      <c r="A61" t="s">
        <v>1012</v>
      </c>
      <c r="B61" t="s">
        <v>7200</v>
      </c>
      <c r="C61" t="s">
        <v>7205</v>
      </c>
      <c r="D61">
        <v>2022</v>
      </c>
      <c r="E61" t="s">
        <v>3482</v>
      </c>
      <c r="F61" t="s">
        <v>1020</v>
      </c>
      <c r="G61" t="s">
        <v>7201</v>
      </c>
      <c r="H61" t="s">
        <v>7202</v>
      </c>
      <c r="I61" t="s">
        <v>7203</v>
      </c>
      <c r="J61" t="s">
        <v>93</v>
      </c>
      <c r="K61" t="s">
        <v>93</v>
      </c>
      <c r="L61" t="s">
        <v>93</v>
      </c>
      <c r="P61">
        <v>6</v>
      </c>
      <c r="Q61" t="s">
        <v>7204</v>
      </c>
      <c r="R61" t="s">
        <v>3483</v>
      </c>
      <c r="S61" t="s">
        <v>93</v>
      </c>
      <c r="T61" t="s">
        <v>3484</v>
      </c>
      <c r="U61" t="s">
        <v>7206</v>
      </c>
    </row>
    <row r="62" spans="1:21" x14ac:dyDescent="0.3">
      <c r="A62" t="s">
        <v>1802</v>
      </c>
      <c r="B62" t="s">
        <v>5280</v>
      </c>
      <c r="C62" t="s">
        <v>5285</v>
      </c>
      <c r="D62">
        <v>2023</v>
      </c>
      <c r="E62" t="s">
        <v>3482</v>
      </c>
      <c r="F62" t="s">
        <v>1808</v>
      </c>
      <c r="G62" t="s">
        <v>5281</v>
      </c>
      <c r="H62" t="s">
        <v>5282</v>
      </c>
      <c r="I62" t="s">
        <v>5283</v>
      </c>
      <c r="J62" t="s">
        <v>93</v>
      </c>
      <c r="K62" t="s">
        <v>93</v>
      </c>
      <c r="L62" t="s">
        <v>93</v>
      </c>
      <c r="M62">
        <v>1069</v>
      </c>
      <c r="N62">
        <v>1075</v>
      </c>
      <c r="O62">
        <v>6</v>
      </c>
      <c r="P62">
        <v>0</v>
      </c>
      <c r="Q62" t="s">
        <v>5284</v>
      </c>
      <c r="R62" t="s">
        <v>3483</v>
      </c>
      <c r="S62" t="s">
        <v>93</v>
      </c>
      <c r="T62" t="s">
        <v>3484</v>
      </c>
      <c r="U62" t="s">
        <v>5286</v>
      </c>
    </row>
    <row r="63" spans="1:21" x14ac:dyDescent="0.3">
      <c r="A63" t="s">
        <v>7079</v>
      </c>
      <c r="B63" t="s">
        <v>7076</v>
      </c>
      <c r="C63" t="s">
        <v>7083</v>
      </c>
      <c r="D63">
        <v>2022</v>
      </c>
      <c r="E63" t="s">
        <v>3482</v>
      </c>
      <c r="F63" t="s">
        <v>7081</v>
      </c>
      <c r="G63" t="s">
        <v>7077</v>
      </c>
      <c r="H63" t="s">
        <v>7078</v>
      </c>
      <c r="I63" t="s">
        <v>7080</v>
      </c>
      <c r="J63" t="s">
        <v>93</v>
      </c>
      <c r="K63" t="s">
        <v>93</v>
      </c>
      <c r="L63" t="s">
        <v>93</v>
      </c>
      <c r="P63">
        <v>1</v>
      </c>
      <c r="Q63" t="s">
        <v>7082</v>
      </c>
      <c r="R63" t="s">
        <v>3483</v>
      </c>
      <c r="S63" t="s">
        <v>93</v>
      </c>
      <c r="T63" t="s">
        <v>3484</v>
      </c>
      <c r="U63" t="s">
        <v>7084</v>
      </c>
    </row>
    <row r="64" spans="1:21" x14ac:dyDescent="0.3">
      <c r="A64" t="s">
        <v>6222</v>
      </c>
      <c r="B64" t="s">
        <v>6219</v>
      </c>
      <c r="C64" t="s">
        <v>6226</v>
      </c>
      <c r="D64">
        <v>2023</v>
      </c>
      <c r="E64" t="s">
        <v>3482</v>
      </c>
      <c r="F64" t="s">
        <v>6224</v>
      </c>
      <c r="G64" t="s">
        <v>6220</v>
      </c>
      <c r="H64" t="s">
        <v>6221</v>
      </c>
      <c r="I64" t="s">
        <v>6176</v>
      </c>
      <c r="J64" t="s">
        <v>6223</v>
      </c>
      <c r="K64" t="s">
        <v>93</v>
      </c>
      <c r="L64" t="s">
        <v>93</v>
      </c>
      <c r="M64">
        <v>267</v>
      </c>
      <c r="N64">
        <v>283</v>
      </c>
      <c r="O64">
        <v>16</v>
      </c>
      <c r="P64">
        <v>5</v>
      </c>
      <c r="Q64" t="s">
        <v>6225</v>
      </c>
      <c r="R64" t="s">
        <v>3483</v>
      </c>
      <c r="S64" t="s">
        <v>93</v>
      </c>
      <c r="T64" t="s">
        <v>3484</v>
      </c>
      <c r="U64" t="s">
        <v>6227</v>
      </c>
    </row>
    <row r="65" spans="1:21" x14ac:dyDescent="0.3">
      <c r="A65" t="s">
        <v>6612</v>
      </c>
      <c r="B65" t="s">
        <v>6609</v>
      </c>
      <c r="C65" t="s">
        <v>6616</v>
      </c>
      <c r="D65">
        <v>2022</v>
      </c>
      <c r="E65" t="s">
        <v>3482</v>
      </c>
      <c r="F65" t="s">
        <v>6614</v>
      </c>
      <c r="G65" t="s">
        <v>6610</v>
      </c>
      <c r="H65" t="s">
        <v>6611</v>
      </c>
      <c r="I65" t="s">
        <v>6613</v>
      </c>
      <c r="J65" t="s">
        <v>93</v>
      </c>
      <c r="K65" t="s">
        <v>93</v>
      </c>
      <c r="L65" t="s">
        <v>93</v>
      </c>
      <c r="M65">
        <v>1213</v>
      </c>
      <c r="N65">
        <v>1215</v>
      </c>
      <c r="O65">
        <v>2</v>
      </c>
      <c r="P65">
        <v>2</v>
      </c>
      <c r="Q65" t="s">
        <v>6615</v>
      </c>
      <c r="R65" t="s">
        <v>3483</v>
      </c>
      <c r="S65" t="s">
        <v>93</v>
      </c>
      <c r="T65" t="s">
        <v>3484</v>
      </c>
      <c r="U65" t="s">
        <v>6617</v>
      </c>
    </row>
    <row r="66" spans="1:21" x14ac:dyDescent="0.3">
      <c r="A66" t="s">
        <v>5743</v>
      </c>
      <c r="B66" t="s">
        <v>5740</v>
      </c>
      <c r="C66" t="s">
        <v>5747</v>
      </c>
      <c r="D66">
        <v>2023</v>
      </c>
      <c r="E66" t="s">
        <v>3667</v>
      </c>
      <c r="F66" t="s">
        <v>5745</v>
      </c>
      <c r="G66" t="s">
        <v>5741</v>
      </c>
      <c r="H66" t="s">
        <v>5742</v>
      </c>
      <c r="I66" t="s">
        <v>4793</v>
      </c>
      <c r="J66" t="s">
        <v>5744</v>
      </c>
      <c r="K66" t="s">
        <v>93</v>
      </c>
      <c r="L66" t="s">
        <v>93</v>
      </c>
      <c r="M66">
        <v>414</v>
      </c>
      <c r="N66">
        <v>427</v>
      </c>
      <c r="O66">
        <v>13</v>
      </c>
      <c r="P66">
        <v>1</v>
      </c>
      <c r="Q66" t="s">
        <v>5746</v>
      </c>
      <c r="R66" t="s">
        <v>3483</v>
      </c>
      <c r="S66" t="s">
        <v>93</v>
      </c>
      <c r="T66" t="s">
        <v>3484</v>
      </c>
      <c r="U66" t="s">
        <v>5748</v>
      </c>
    </row>
    <row r="67" spans="1:21" x14ac:dyDescent="0.3">
      <c r="A67" t="s">
        <v>3867</v>
      </c>
      <c r="B67" t="s">
        <v>3864</v>
      </c>
      <c r="C67" t="s">
        <v>3871</v>
      </c>
      <c r="D67">
        <v>2025</v>
      </c>
      <c r="E67" t="s">
        <v>3482</v>
      </c>
      <c r="F67" t="s">
        <v>3869</v>
      </c>
      <c r="G67" t="s">
        <v>3865</v>
      </c>
      <c r="H67" t="s">
        <v>3866</v>
      </c>
      <c r="I67" t="s">
        <v>3849</v>
      </c>
      <c r="J67" t="s">
        <v>3868</v>
      </c>
      <c r="K67" t="s">
        <v>93</v>
      </c>
      <c r="L67" t="s">
        <v>93</v>
      </c>
      <c r="M67">
        <v>288</v>
      </c>
      <c r="N67">
        <v>297</v>
      </c>
      <c r="O67">
        <v>9</v>
      </c>
      <c r="P67">
        <v>0</v>
      </c>
      <c r="Q67" t="s">
        <v>3870</v>
      </c>
      <c r="R67" t="s">
        <v>3483</v>
      </c>
      <c r="S67" t="s">
        <v>93</v>
      </c>
      <c r="T67" t="s">
        <v>3484</v>
      </c>
      <c r="U67" t="s">
        <v>3872</v>
      </c>
    </row>
    <row r="68" spans="1:21" x14ac:dyDescent="0.3">
      <c r="A68" t="s">
        <v>3267</v>
      </c>
      <c r="B68" t="s">
        <v>6481</v>
      </c>
      <c r="C68" t="s">
        <v>6485</v>
      </c>
      <c r="D68">
        <v>2023</v>
      </c>
      <c r="E68" t="s">
        <v>3506</v>
      </c>
      <c r="F68" t="s">
        <v>3275</v>
      </c>
      <c r="G68" t="s">
        <v>6482</v>
      </c>
      <c r="H68" t="s">
        <v>6483</v>
      </c>
      <c r="I68" t="s">
        <v>3270</v>
      </c>
      <c r="J68" t="s">
        <v>3272</v>
      </c>
      <c r="K68" t="s">
        <v>93</v>
      </c>
      <c r="L68" t="s">
        <v>93</v>
      </c>
      <c r="M68">
        <v>3720</v>
      </c>
      <c r="N68">
        <v>3734</v>
      </c>
      <c r="O68">
        <v>14</v>
      </c>
      <c r="P68">
        <v>9</v>
      </c>
      <c r="Q68" t="s">
        <v>6484</v>
      </c>
      <c r="R68" t="s">
        <v>3483</v>
      </c>
      <c r="S68" t="s">
        <v>93</v>
      </c>
      <c r="T68" t="s">
        <v>3484</v>
      </c>
      <c r="U68" t="s">
        <v>6486</v>
      </c>
    </row>
    <row r="69" spans="1:21" x14ac:dyDescent="0.3">
      <c r="A69" t="s">
        <v>6648</v>
      </c>
      <c r="B69" t="s">
        <v>6645</v>
      </c>
      <c r="C69" t="s">
        <v>6652</v>
      </c>
      <c r="D69">
        <v>2023</v>
      </c>
      <c r="E69" t="s">
        <v>3482</v>
      </c>
      <c r="F69" t="s">
        <v>6650</v>
      </c>
      <c r="G69" t="s">
        <v>6646</v>
      </c>
      <c r="H69" t="s">
        <v>6647</v>
      </c>
      <c r="I69" t="s">
        <v>3626</v>
      </c>
      <c r="J69" t="s">
        <v>6649</v>
      </c>
      <c r="K69" t="s">
        <v>93</v>
      </c>
      <c r="L69" t="s">
        <v>93</v>
      </c>
      <c r="M69">
        <v>868</v>
      </c>
      <c r="N69">
        <v>877</v>
      </c>
      <c r="O69">
        <v>9</v>
      </c>
      <c r="P69">
        <v>0</v>
      </c>
      <c r="Q69" t="s">
        <v>6651</v>
      </c>
      <c r="R69" t="s">
        <v>3483</v>
      </c>
      <c r="S69" t="s">
        <v>93</v>
      </c>
      <c r="T69" t="s">
        <v>3484</v>
      </c>
      <c r="U69" t="s">
        <v>6653</v>
      </c>
    </row>
    <row r="70" spans="1:21" x14ac:dyDescent="0.3">
      <c r="A70" t="s">
        <v>5971</v>
      </c>
      <c r="B70" t="s">
        <v>5968</v>
      </c>
      <c r="C70" t="s">
        <v>5975</v>
      </c>
      <c r="D70">
        <v>2023</v>
      </c>
      <c r="E70" t="s">
        <v>3667</v>
      </c>
      <c r="F70" t="s">
        <v>5973</v>
      </c>
      <c r="G70" t="s">
        <v>5969</v>
      </c>
      <c r="H70" t="s">
        <v>5970</v>
      </c>
      <c r="I70" t="s">
        <v>4793</v>
      </c>
      <c r="J70" t="s">
        <v>5972</v>
      </c>
      <c r="K70" t="s">
        <v>93</v>
      </c>
      <c r="L70" t="s">
        <v>93</v>
      </c>
      <c r="M70">
        <v>561</v>
      </c>
      <c r="N70">
        <v>574</v>
      </c>
      <c r="O70">
        <v>13</v>
      </c>
      <c r="P70">
        <v>0</v>
      </c>
      <c r="Q70" t="s">
        <v>5974</v>
      </c>
      <c r="R70" t="s">
        <v>3483</v>
      </c>
      <c r="S70" t="s">
        <v>93</v>
      </c>
      <c r="T70" t="s">
        <v>3484</v>
      </c>
      <c r="U70" t="s">
        <v>5976</v>
      </c>
    </row>
    <row r="71" spans="1:21" x14ac:dyDescent="0.3">
      <c r="A71" t="s">
        <v>1375</v>
      </c>
      <c r="B71" t="s">
        <v>6719</v>
      </c>
      <c r="C71" t="s">
        <v>6724</v>
      </c>
      <c r="D71">
        <v>2022</v>
      </c>
      <c r="E71" t="s">
        <v>3482</v>
      </c>
      <c r="F71" t="s">
        <v>1379</v>
      </c>
      <c r="G71" t="s">
        <v>6720</v>
      </c>
      <c r="H71" t="s">
        <v>6721</v>
      </c>
      <c r="I71" t="s">
        <v>6722</v>
      </c>
      <c r="J71" t="s">
        <v>93</v>
      </c>
      <c r="K71" t="s">
        <v>93</v>
      </c>
      <c r="L71" t="s">
        <v>93</v>
      </c>
      <c r="M71">
        <v>9</v>
      </c>
      <c r="N71">
        <v>13</v>
      </c>
      <c r="O71">
        <v>4</v>
      </c>
      <c r="P71">
        <v>3</v>
      </c>
      <c r="Q71" t="s">
        <v>6723</v>
      </c>
      <c r="R71" t="s">
        <v>3483</v>
      </c>
      <c r="S71" t="s">
        <v>93</v>
      </c>
      <c r="T71" t="s">
        <v>3484</v>
      </c>
      <c r="U71" t="s">
        <v>6725</v>
      </c>
    </row>
    <row r="72" spans="1:21" x14ac:dyDescent="0.3">
      <c r="A72" t="s">
        <v>5718</v>
      </c>
      <c r="B72" t="s">
        <v>5715</v>
      </c>
      <c r="C72" t="s">
        <v>5721</v>
      </c>
      <c r="D72">
        <v>2023</v>
      </c>
      <c r="E72" t="s">
        <v>3482</v>
      </c>
      <c r="F72" t="s">
        <v>3078</v>
      </c>
      <c r="G72" t="s">
        <v>5716</v>
      </c>
      <c r="H72" t="s">
        <v>5717</v>
      </c>
      <c r="I72" t="s">
        <v>5719</v>
      </c>
      <c r="J72" t="s">
        <v>93</v>
      </c>
      <c r="K72" t="s">
        <v>93</v>
      </c>
      <c r="L72" t="s">
        <v>93</v>
      </c>
      <c r="M72">
        <v>51</v>
      </c>
      <c r="N72">
        <v>57</v>
      </c>
      <c r="O72">
        <v>6</v>
      </c>
      <c r="P72">
        <v>2</v>
      </c>
      <c r="Q72" t="s">
        <v>5720</v>
      </c>
      <c r="R72" t="s">
        <v>3483</v>
      </c>
      <c r="S72" t="s">
        <v>93</v>
      </c>
      <c r="T72" t="s">
        <v>3484</v>
      </c>
      <c r="U72" t="s">
        <v>5722</v>
      </c>
    </row>
    <row r="73" spans="1:21" x14ac:dyDescent="0.3">
      <c r="A73" t="s">
        <v>2733</v>
      </c>
      <c r="B73" t="s">
        <v>6316</v>
      </c>
      <c r="C73" t="s">
        <v>6321</v>
      </c>
      <c r="D73">
        <v>2022</v>
      </c>
      <c r="E73" t="s">
        <v>3482</v>
      </c>
      <c r="F73" t="s">
        <v>2740</v>
      </c>
      <c r="G73" t="s">
        <v>6317</v>
      </c>
      <c r="H73" t="s">
        <v>6318</v>
      </c>
      <c r="I73" t="s">
        <v>6319</v>
      </c>
      <c r="J73" t="s">
        <v>93</v>
      </c>
      <c r="K73" t="s">
        <v>93</v>
      </c>
      <c r="L73" t="s">
        <v>93</v>
      </c>
      <c r="P73">
        <v>0</v>
      </c>
      <c r="Q73" t="s">
        <v>6320</v>
      </c>
      <c r="R73" t="s">
        <v>3483</v>
      </c>
      <c r="S73" t="s">
        <v>93</v>
      </c>
      <c r="T73" t="s">
        <v>3484</v>
      </c>
      <c r="U73" t="s">
        <v>6322</v>
      </c>
    </row>
    <row r="74" spans="1:21" x14ac:dyDescent="0.3">
      <c r="A74" t="s">
        <v>4841</v>
      </c>
      <c r="B74" t="s">
        <v>4838</v>
      </c>
      <c r="C74" t="s">
        <v>4845</v>
      </c>
      <c r="D74">
        <v>2024</v>
      </c>
      <c r="E74" t="s">
        <v>3482</v>
      </c>
      <c r="F74" t="s">
        <v>4843</v>
      </c>
      <c r="G74" t="s">
        <v>4839</v>
      </c>
      <c r="H74" t="s">
        <v>4840</v>
      </c>
      <c r="I74" t="s">
        <v>3626</v>
      </c>
      <c r="J74" t="s">
        <v>4842</v>
      </c>
      <c r="K74" t="s">
        <v>93</v>
      </c>
      <c r="L74" t="s">
        <v>93</v>
      </c>
      <c r="M74">
        <v>337</v>
      </c>
      <c r="N74">
        <v>346</v>
      </c>
      <c r="O74">
        <v>9</v>
      </c>
      <c r="P74">
        <v>0</v>
      </c>
      <c r="Q74" t="s">
        <v>4844</v>
      </c>
      <c r="R74" t="s">
        <v>3483</v>
      </c>
      <c r="S74" t="s">
        <v>93</v>
      </c>
      <c r="T74" t="s">
        <v>3484</v>
      </c>
      <c r="U74" t="s">
        <v>4846</v>
      </c>
    </row>
    <row r="75" spans="1:21" x14ac:dyDescent="0.3">
      <c r="A75" t="s">
        <v>2002</v>
      </c>
      <c r="B75" t="s">
        <v>6164</v>
      </c>
      <c r="C75" t="s">
        <v>6170</v>
      </c>
      <c r="D75">
        <v>2023</v>
      </c>
      <c r="E75" t="s">
        <v>3482</v>
      </c>
      <c r="F75" t="s">
        <v>2009</v>
      </c>
      <c r="G75" t="s">
        <v>6165</v>
      </c>
      <c r="H75" t="s">
        <v>6166</v>
      </c>
      <c r="I75" t="s">
        <v>6167</v>
      </c>
      <c r="J75" t="s">
        <v>6168</v>
      </c>
      <c r="K75" t="s">
        <v>93</v>
      </c>
      <c r="L75" t="s">
        <v>93</v>
      </c>
      <c r="P75">
        <v>1</v>
      </c>
      <c r="Q75" t="s">
        <v>6169</v>
      </c>
      <c r="R75" t="s">
        <v>3483</v>
      </c>
      <c r="S75" t="s">
        <v>93</v>
      </c>
      <c r="T75" t="s">
        <v>3484</v>
      </c>
      <c r="U75" t="s">
        <v>6171</v>
      </c>
    </row>
    <row r="76" spans="1:21" x14ac:dyDescent="0.3">
      <c r="A76" t="s">
        <v>4188</v>
      </c>
      <c r="B76" t="s">
        <v>4185</v>
      </c>
      <c r="C76" t="s">
        <v>4193</v>
      </c>
      <c r="D76">
        <v>2024</v>
      </c>
      <c r="E76" t="s">
        <v>3506</v>
      </c>
      <c r="F76" t="s">
        <v>4191</v>
      </c>
      <c r="G76" t="s">
        <v>4186</v>
      </c>
      <c r="H76" t="s">
        <v>4187</v>
      </c>
      <c r="I76" t="s">
        <v>4189</v>
      </c>
      <c r="J76" t="s">
        <v>4190</v>
      </c>
      <c r="K76" t="s">
        <v>3878</v>
      </c>
      <c r="L76" t="s">
        <v>93</v>
      </c>
      <c r="M76">
        <v>2699</v>
      </c>
      <c r="N76">
        <v>2732</v>
      </c>
      <c r="O76">
        <v>33</v>
      </c>
      <c r="P76">
        <v>0</v>
      </c>
      <c r="Q76" t="s">
        <v>4192</v>
      </c>
      <c r="R76" t="s">
        <v>3483</v>
      </c>
      <c r="S76" t="s">
        <v>93</v>
      </c>
      <c r="T76" t="s">
        <v>3484</v>
      </c>
      <c r="U76" t="s">
        <v>4194</v>
      </c>
    </row>
    <row r="77" spans="1:21" x14ac:dyDescent="0.3">
      <c r="A77" t="s">
        <v>3908</v>
      </c>
      <c r="B77" t="s">
        <v>3905</v>
      </c>
      <c r="C77" t="s">
        <v>3913</v>
      </c>
      <c r="D77">
        <v>2025</v>
      </c>
      <c r="E77" t="s">
        <v>3506</v>
      </c>
      <c r="F77" t="s">
        <v>3911</v>
      </c>
      <c r="G77" t="s">
        <v>3906</v>
      </c>
      <c r="H77" t="s">
        <v>3907</v>
      </c>
      <c r="I77" t="s">
        <v>3909</v>
      </c>
      <c r="J77" t="s">
        <v>3272</v>
      </c>
      <c r="K77" t="s">
        <v>3574</v>
      </c>
      <c r="L77" t="s">
        <v>3910</v>
      </c>
      <c r="P77">
        <v>0</v>
      </c>
      <c r="Q77" t="s">
        <v>3912</v>
      </c>
      <c r="R77" t="s">
        <v>3483</v>
      </c>
      <c r="S77" t="s">
        <v>93</v>
      </c>
      <c r="T77" t="s">
        <v>3484</v>
      </c>
      <c r="U77" t="s">
        <v>3914</v>
      </c>
    </row>
    <row r="78" spans="1:21" x14ac:dyDescent="0.3">
      <c r="A78" t="s">
        <v>5692</v>
      </c>
      <c r="B78" t="s">
        <v>5689</v>
      </c>
      <c r="C78" t="s">
        <v>5696</v>
      </c>
      <c r="D78">
        <v>2023</v>
      </c>
      <c r="E78" t="s">
        <v>3506</v>
      </c>
      <c r="F78" t="s">
        <v>5694</v>
      </c>
      <c r="G78" t="s">
        <v>5690</v>
      </c>
      <c r="H78" t="s">
        <v>5691</v>
      </c>
      <c r="I78" t="s">
        <v>5693</v>
      </c>
      <c r="J78" t="s">
        <v>93</v>
      </c>
      <c r="K78" t="s">
        <v>93</v>
      </c>
      <c r="L78" t="s">
        <v>93</v>
      </c>
      <c r="P78">
        <v>5</v>
      </c>
      <c r="Q78" t="s">
        <v>5695</v>
      </c>
      <c r="R78" t="s">
        <v>3595</v>
      </c>
      <c r="S78" t="s">
        <v>3613</v>
      </c>
      <c r="T78" t="s">
        <v>3484</v>
      </c>
      <c r="U78" t="s">
        <v>5697</v>
      </c>
    </row>
    <row r="79" spans="1:21" x14ac:dyDescent="0.3">
      <c r="A79" t="s">
        <v>6450</v>
      </c>
      <c r="B79" t="s">
        <v>6447</v>
      </c>
      <c r="C79" t="s">
        <v>6455</v>
      </c>
      <c r="D79">
        <v>2022</v>
      </c>
      <c r="E79" t="s">
        <v>3506</v>
      </c>
      <c r="F79" t="s">
        <v>6453</v>
      </c>
      <c r="G79" t="s">
        <v>6448</v>
      </c>
      <c r="H79" t="s">
        <v>6449</v>
      </c>
      <c r="I79" t="s">
        <v>6451</v>
      </c>
      <c r="J79" t="s">
        <v>3584</v>
      </c>
      <c r="K79" t="s">
        <v>6452</v>
      </c>
      <c r="L79" t="s">
        <v>93</v>
      </c>
      <c r="M79">
        <v>123</v>
      </c>
      <c r="N79">
        <v>133</v>
      </c>
      <c r="O79">
        <v>10</v>
      </c>
      <c r="P79">
        <v>0</v>
      </c>
      <c r="Q79" t="s">
        <v>6454</v>
      </c>
      <c r="R79" t="s">
        <v>3483</v>
      </c>
      <c r="S79" t="s">
        <v>93</v>
      </c>
      <c r="T79" t="s">
        <v>3484</v>
      </c>
      <c r="U79" t="s">
        <v>6456</v>
      </c>
    </row>
    <row r="80" spans="1:21" x14ac:dyDescent="0.3">
      <c r="A80" t="s">
        <v>4856</v>
      </c>
      <c r="B80" t="s">
        <v>3855</v>
      </c>
      <c r="C80" t="s">
        <v>4861</v>
      </c>
      <c r="D80">
        <v>2024</v>
      </c>
      <c r="E80" t="s">
        <v>3482</v>
      </c>
      <c r="F80" t="s">
        <v>4859</v>
      </c>
      <c r="G80" t="s">
        <v>3856</v>
      </c>
      <c r="H80" t="s">
        <v>3857</v>
      </c>
      <c r="I80" t="s">
        <v>4857</v>
      </c>
      <c r="J80" t="s">
        <v>4858</v>
      </c>
      <c r="K80" t="s">
        <v>93</v>
      </c>
      <c r="L80" t="s">
        <v>93</v>
      </c>
      <c r="M80">
        <v>202</v>
      </c>
      <c r="N80">
        <v>223</v>
      </c>
      <c r="O80">
        <v>21</v>
      </c>
      <c r="P80">
        <v>0</v>
      </c>
      <c r="Q80" t="s">
        <v>4860</v>
      </c>
      <c r="R80" t="s">
        <v>3483</v>
      </c>
      <c r="S80" t="s">
        <v>93</v>
      </c>
      <c r="T80" t="s">
        <v>3484</v>
      </c>
      <c r="U80" t="s">
        <v>4862</v>
      </c>
    </row>
    <row r="81" spans="1:21" x14ac:dyDescent="0.3">
      <c r="A81" t="s">
        <v>6621</v>
      </c>
      <c r="B81" t="s">
        <v>6618</v>
      </c>
      <c r="C81" t="s">
        <v>6625</v>
      </c>
      <c r="D81">
        <v>2023</v>
      </c>
      <c r="E81" t="s">
        <v>3482</v>
      </c>
      <c r="F81" t="s">
        <v>6623</v>
      </c>
      <c r="G81" t="s">
        <v>6619</v>
      </c>
      <c r="H81" t="s">
        <v>6620</v>
      </c>
      <c r="I81" t="s">
        <v>4648</v>
      </c>
      <c r="J81" t="s">
        <v>6622</v>
      </c>
      <c r="K81" t="s">
        <v>93</v>
      </c>
      <c r="L81" t="s">
        <v>93</v>
      </c>
      <c r="M81">
        <v>120</v>
      </c>
      <c r="N81">
        <v>135</v>
      </c>
      <c r="O81">
        <v>15</v>
      </c>
      <c r="P81">
        <v>1</v>
      </c>
      <c r="Q81" t="s">
        <v>6624</v>
      </c>
      <c r="R81" t="s">
        <v>3483</v>
      </c>
      <c r="S81" t="s">
        <v>93</v>
      </c>
      <c r="T81" t="s">
        <v>3484</v>
      </c>
      <c r="U81" t="s">
        <v>6626</v>
      </c>
    </row>
    <row r="82" spans="1:21" x14ac:dyDescent="0.3">
      <c r="A82" t="s">
        <v>2968</v>
      </c>
      <c r="B82" t="s">
        <v>3968</v>
      </c>
      <c r="C82" t="s">
        <v>3972</v>
      </c>
      <c r="D82">
        <v>2024</v>
      </c>
      <c r="E82" t="s">
        <v>3506</v>
      </c>
      <c r="F82" t="s">
        <v>2974</v>
      </c>
      <c r="G82" t="s">
        <v>3969</v>
      </c>
      <c r="H82" t="s">
        <v>3970</v>
      </c>
      <c r="I82" t="s">
        <v>2971</v>
      </c>
      <c r="J82" t="s">
        <v>93</v>
      </c>
      <c r="K82" t="s">
        <v>93</v>
      </c>
      <c r="L82" t="s">
        <v>93</v>
      </c>
      <c r="P82">
        <v>0</v>
      </c>
      <c r="Q82" t="s">
        <v>3971</v>
      </c>
      <c r="R82" t="s">
        <v>3595</v>
      </c>
      <c r="S82" t="s">
        <v>93</v>
      </c>
      <c r="T82" t="s">
        <v>3484</v>
      </c>
      <c r="U82" t="s">
        <v>3973</v>
      </c>
    </row>
    <row r="83" spans="1:21" x14ac:dyDescent="0.3">
      <c r="A83" t="s">
        <v>4416</v>
      </c>
      <c r="B83" t="s">
        <v>4413</v>
      </c>
      <c r="C83" t="s">
        <v>4420</v>
      </c>
      <c r="D83">
        <v>2023</v>
      </c>
      <c r="E83" t="s">
        <v>3506</v>
      </c>
      <c r="F83" t="s">
        <v>4418</v>
      </c>
      <c r="G83" t="s">
        <v>4414</v>
      </c>
      <c r="H83" t="s">
        <v>4415</v>
      </c>
      <c r="I83" t="s">
        <v>3512</v>
      </c>
      <c r="J83" t="s">
        <v>3878</v>
      </c>
      <c r="K83" t="s">
        <v>452</v>
      </c>
      <c r="L83" t="s">
        <v>4417</v>
      </c>
      <c r="P83">
        <v>2</v>
      </c>
      <c r="Q83" t="s">
        <v>4419</v>
      </c>
      <c r="R83" t="s">
        <v>3483</v>
      </c>
      <c r="S83" t="s">
        <v>93</v>
      </c>
      <c r="T83" t="s">
        <v>3484</v>
      </c>
      <c r="U83" t="s">
        <v>4421</v>
      </c>
    </row>
    <row r="84" spans="1:21" x14ac:dyDescent="0.3">
      <c r="A84" t="s">
        <v>4603</v>
      </c>
      <c r="B84" t="s">
        <v>4600</v>
      </c>
      <c r="C84" t="s">
        <v>4608</v>
      </c>
      <c r="D84">
        <v>2023</v>
      </c>
      <c r="E84" t="s">
        <v>3482</v>
      </c>
      <c r="F84" t="s">
        <v>4606</v>
      </c>
      <c r="G84" t="s">
        <v>4601</v>
      </c>
      <c r="H84" t="s">
        <v>4602</v>
      </c>
      <c r="I84" t="s">
        <v>3541</v>
      </c>
      <c r="J84" t="s">
        <v>4604</v>
      </c>
      <c r="K84" t="s">
        <v>2681</v>
      </c>
      <c r="L84" t="s">
        <v>4605</v>
      </c>
      <c r="P84">
        <v>0</v>
      </c>
      <c r="Q84" t="s">
        <v>4607</v>
      </c>
      <c r="R84" t="s">
        <v>3483</v>
      </c>
      <c r="S84" t="s">
        <v>93</v>
      </c>
      <c r="T84" t="s">
        <v>3484</v>
      </c>
      <c r="U84" t="s">
        <v>4609</v>
      </c>
    </row>
    <row r="85" spans="1:21" x14ac:dyDescent="0.3">
      <c r="A85" t="s">
        <v>4983</v>
      </c>
      <c r="B85" t="s">
        <v>4980</v>
      </c>
      <c r="C85" t="s">
        <v>4987</v>
      </c>
      <c r="D85">
        <v>2024</v>
      </c>
      <c r="E85" t="s">
        <v>3482</v>
      </c>
      <c r="F85" t="s">
        <v>4985</v>
      </c>
      <c r="G85" t="s">
        <v>4981</v>
      </c>
      <c r="H85" t="s">
        <v>4982</v>
      </c>
      <c r="I85" t="s">
        <v>4857</v>
      </c>
      <c r="J85" t="s">
        <v>4984</v>
      </c>
      <c r="K85" t="s">
        <v>93</v>
      </c>
      <c r="L85" t="s">
        <v>93</v>
      </c>
      <c r="M85">
        <v>148</v>
      </c>
      <c r="N85">
        <v>161</v>
      </c>
      <c r="O85">
        <v>13</v>
      </c>
      <c r="P85">
        <v>1</v>
      </c>
      <c r="Q85" t="s">
        <v>4986</v>
      </c>
      <c r="R85" t="s">
        <v>3483</v>
      </c>
      <c r="S85" t="s">
        <v>93</v>
      </c>
      <c r="T85" t="s">
        <v>3484</v>
      </c>
      <c r="U85" t="s">
        <v>4988</v>
      </c>
    </row>
    <row r="86" spans="1:21" x14ac:dyDescent="0.3">
      <c r="A86" t="s">
        <v>4561</v>
      </c>
      <c r="B86" t="s">
        <v>4558</v>
      </c>
      <c r="C86" t="s">
        <v>4564</v>
      </c>
      <c r="D86">
        <v>2023</v>
      </c>
      <c r="E86" t="s">
        <v>3506</v>
      </c>
      <c r="F86" t="s">
        <v>4562</v>
      </c>
      <c r="G86" t="s">
        <v>4559</v>
      </c>
      <c r="H86" t="s">
        <v>4560</v>
      </c>
      <c r="I86" t="s">
        <v>4376</v>
      </c>
      <c r="J86" t="s">
        <v>3775</v>
      </c>
      <c r="K86" t="s">
        <v>452</v>
      </c>
      <c r="L86" t="s">
        <v>93</v>
      </c>
      <c r="M86">
        <v>808</v>
      </c>
      <c r="N86">
        <v>818</v>
      </c>
      <c r="O86">
        <v>10</v>
      </c>
      <c r="P86">
        <v>1</v>
      </c>
      <c r="Q86" t="s">
        <v>4563</v>
      </c>
      <c r="R86" t="s">
        <v>3483</v>
      </c>
      <c r="S86" t="s">
        <v>3588</v>
      </c>
      <c r="T86" t="s">
        <v>3484</v>
      </c>
      <c r="U86" t="s">
        <v>4565</v>
      </c>
    </row>
    <row r="87" spans="1:21" x14ac:dyDescent="0.3">
      <c r="A87" t="s">
        <v>2076</v>
      </c>
      <c r="B87" t="s">
        <v>5723</v>
      </c>
      <c r="C87" t="s">
        <v>5727</v>
      </c>
      <c r="D87">
        <v>2023</v>
      </c>
      <c r="E87" t="s">
        <v>3482</v>
      </c>
      <c r="F87" t="s">
        <v>2080</v>
      </c>
      <c r="G87" t="s">
        <v>5724</v>
      </c>
      <c r="H87" t="s">
        <v>5725</v>
      </c>
      <c r="I87" t="s">
        <v>5233</v>
      </c>
      <c r="J87" t="s">
        <v>93</v>
      </c>
      <c r="K87" t="s">
        <v>93</v>
      </c>
      <c r="L87" t="s">
        <v>93</v>
      </c>
      <c r="M87">
        <v>360</v>
      </c>
      <c r="N87">
        <v>366</v>
      </c>
      <c r="O87">
        <v>6</v>
      </c>
      <c r="P87">
        <v>1</v>
      </c>
      <c r="Q87" t="s">
        <v>5726</v>
      </c>
      <c r="R87" t="s">
        <v>3483</v>
      </c>
      <c r="S87" t="s">
        <v>93</v>
      </c>
      <c r="T87" t="s">
        <v>3484</v>
      </c>
      <c r="U87" t="s">
        <v>5728</v>
      </c>
    </row>
    <row r="88" spans="1:21" x14ac:dyDescent="0.3">
      <c r="A88" t="s">
        <v>3724</v>
      </c>
      <c r="B88" t="s">
        <v>3721</v>
      </c>
      <c r="C88" t="s">
        <v>3728</v>
      </c>
      <c r="D88">
        <v>2024</v>
      </c>
      <c r="E88" t="s">
        <v>3506</v>
      </c>
      <c r="F88" t="s">
        <v>3726</v>
      </c>
      <c r="G88" t="s">
        <v>3722</v>
      </c>
      <c r="H88" t="s">
        <v>3723</v>
      </c>
      <c r="I88" t="s">
        <v>3440</v>
      </c>
      <c r="J88" t="s">
        <v>3725</v>
      </c>
      <c r="K88" t="s">
        <v>3503</v>
      </c>
      <c r="L88" t="s">
        <v>93</v>
      </c>
      <c r="M88">
        <v>1793</v>
      </c>
      <c r="N88">
        <v>1801</v>
      </c>
      <c r="O88">
        <v>8</v>
      </c>
      <c r="P88">
        <v>2</v>
      </c>
      <c r="Q88" t="s">
        <v>3727</v>
      </c>
      <c r="R88" t="s">
        <v>3483</v>
      </c>
      <c r="S88" t="s">
        <v>3588</v>
      </c>
      <c r="T88" t="s">
        <v>3484</v>
      </c>
      <c r="U88" t="s">
        <v>3729</v>
      </c>
    </row>
    <row r="89" spans="1:21" x14ac:dyDescent="0.3">
      <c r="A89" t="s">
        <v>1972</v>
      </c>
      <c r="B89" t="s">
        <v>6654</v>
      </c>
      <c r="C89" t="s">
        <v>6659</v>
      </c>
      <c r="D89">
        <v>2022</v>
      </c>
      <c r="E89" t="s">
        <v>3482</v>
      </c>
      <c r="F89" t="s">
        <v>1979</v>
      </c>
      <c r="G89" t="s">
        <v>6655</v>
      </c>
      <c r="H89" t="s">
        <v>6656</v>
      </c>
      <c r="I89" t="s">
        <v>6657</v>
      </c>
      <c r="J89" t="s">
        <v>93</v>
      </c>
      <c r="K89" t="s">
        <v>93</v>
      </c>
      <c r="L89" t="s">
        <v>93</v>
      </c>
      <c r="M89">
        <v>173</v>
      </c>
      <c r="N89">
        <v>177</v>
      </c>
      <c r="O89">
        <v>4</v>
      </c>
      <c r="P89">
        <v>0</v>
      </c>
      <c r="Q89" t="s">
        <v>6658</v>
      </c>
      <c r="R89" t="s">
        <v>3483</v>
      </c>
      <c r="S89" t="s">
        <v>93</v>
      </c>
      <c r="T89" t="s">
        <v>3484</v>
      </c>
      <c r="U89" t="s">
        <v>6660</v>
      </c>
    </row>
    <row r="90" spans="1:21" x14ac:dyDescent="0.3">
      <c r="A90" t="s">
        <v>4027</v>
      </c>
      <c r="B90" t="s">
        <v>4024</v>
      </c>
      <c r="C90" t="s">
        <v>4030</v>
      </c>
      <c r="D90">
        <v>2024</v>
      </c>
      <c r="E90" t="s">
        <v>3506</v>
      </c>
      <c r="F90" t="s">
        <v>4028</v>
      </c>
      <c r="G90" t="s">
        <v>4025</v>
      </c>
      <c r="H90" t="s">
        <v>4026</v>
      </c>
      <c r="I90" t="s">
        <v>3583</v>
      </c>
      <c r="J90" t="s">
        <v>3584</v>
      </c>
      <c r="K90" t="s">
        <v>3503</v>
      </c>
      <c r="L90" t="s">
        <v>93</v>
      </c>
      <c r="M90">
        <v>2854</v>
      </c>
      <c r="N90">
        <v>2867</v>
      </c>
      <c r="O90">
        <v>13</v>
      </c>
      <c r="P90">
        <v>2</v>
      </c>
      <c r="Q90" t="s">
        <v>4029</v>
      </c>
      <c r="R90" t="s">
        <v>3483</v>
      </c>
      <c r="S90" t="s">
        <v>3588</v>
      </c>
      <c r="T90" t="s">
        <v>3484</v>
      </c>
      <c r="U90" t="s">
        <v>4031</v>
      </c>
    </row>
    <row r="91" spans="1:21" x14ac:dyDescent="0.3">
      <c r="A91" t="s">
        <v>3672</v>
      </c>
      <c r="B91" t="s">
        <v>3669</v>
      </c>
      <c r="C91" t="s">
        <v>3677</v>
      </c>
      <c r="D91">
        <v>2024</v>
      </c>
      <c r="E91" t="s">
        <v>3482</v>
      </c>
      <c r="F91" t="s">
        <v>3675</v>
      </c>
      <c r="G91" t="s">
        <v>3670</v>
      </c>
      <c r="H91" t="s">
        <v>3671</v>
      </c>
      <c r="I91" t="s">
        <v>3541</v>
      </c>
      <c r="J91" t="s">
        <v>3673</v>
      </c>
      <c r="K91" t="s">
        <v>2681</v>
      </c>
      <c r="L91" t="s">
        <v>3674</v>
      </c>
      <c r="P91">
        <v>0</v>
      </c>
      <c r="Q91" t="s">
        <v>3676</v>
      </c>
      <c r="R91" t="s">
        <v>3483</v>
      </c>
      <c r="S91" t="s">
        <v>93</v>
      </c>
      <c r="T91" t="s">
        <v>3484</v>
      </c>
      <c r="U91" t="s">
        <v>3678</v>
      </c>
    </row>
    <row r="92" spans="1:21" x14ac:dyDescent="0.3">
      <c r="A92" t="s">
        <v>7048</v>
      </c>
      <c r="B92" t="s">
        <v>7045</v>
      </c>
      <c r="C92" t="s">
        <v>7051</v>
      </c>
      <c r="D92">
        <v>2022</v>
      </c>
      <c r="E92" t="s">
        <v>3667</v>
      </c>
      <c r="F92" t="s">
        <v>7049</v>
      </c>
      <c r="G92" t="s">
        <v>7046</v>
      </c>
      <c r="H92" t="s">
        <v>7047</v>
      </c>
      <c r="I92" t="s">
        <v>4961</v>
      </c>
      <c r="J92" t="s">
        <v>93</v>
      </c>
      <c r="K92" t="s">
        <v>93</v>
      </c>
      <c r="L92" t="s">
        <v>93</v>
      </c>
      <c r="M92">
        <v>85</v>
      </c>
      <c r="N92">
        <v>105</v>
      </c>
      <c r="O92">
        <v>20</v>
      </c>
      <c r="P92">
        <v>11</v>
      </c>
      <c r="Q92" t="s">
        <v>7050</v>
      </c>
      <c r="R92" t="s">
        <v>3483</v>
      </c>
      <c r="S92" t="s">
        <v>93</v>
      </c>
      <c r="T92" t="s">
        <v>3484</v>
      </c>
      <c r="U92" t="s">
        <v>7052</v>
      </c>
    </row>
    <row r="93" spans="1:21" x14ac:dyDescent="0.3">
      <c r="A93" t="s">
        <v>4333</v>
      </c>
      <c r="B93" t="s">
        <v>4330</v>
      </c>
      <c r="C93" t="s">
        <v>4338</v>
      </c>
      <c r="D93">
        <v>2024</v>
      </c>
      <c r="E93" t="s">
        <v>3506</v>
      </c>
      <c r="F93" t="s">
        <v>4336</v>
      </c>
      <c r="G93" t="s">
        <v>4331</v>
      </c>
      <c r="H93" t="s">
        <v>4332</v>
      </c>
      <c r="I93" t="s">
        <v>4272</v>
      </c>
      <c r="J93" t="s">
        <v>4334</v>
      </c>
      <c r="K93" t="s">
        <v>93</v>
      </c>
      <c r="L93" t="s">
        <v>4335</v>
      </c>
      <c r="P93">
        <v>3</v>
      </c>
      <c r="Q93" t="s">
        <v>4337</v>
      </c>
      <c r="R93" t="s">
        <v>3483</v>
      </c>
      <c r="S93" t="s">
        <v>93</v>
      </c>
      <c r="T93" t="s">
        <v>3484</v>
      </c>
      <c r="U93" t="s">
        <v>4339</v>
      </c>
    </row>
    <row r="94" spans="1:21" x14ac:dyDescent="0.3">
      <c r="A94" t="s">
        <v>5026</v>
      </c>
      <c r="B94" t="s">
        <v>5023</v>
      </c>
      <c r="C94" t="s">
        <v>5030</v>
      </c>
      <c r="D94">
        <v>2024</v>
      </c>
      <c r="E94" t="s">
        <v>3482</v>
      </c>
      <c r="F94" t="s">
        <v>5028</v>
      </c>
      <c r="G94" t="s">
        <v>5024</v>
      </c>
      <c r="H94" t="s">
        <v>5025</v>
      </c>
      <c r="I94" t="s">
        <v>4309</v>
      </c>
      <c r="J94" t="s">
        <v>5027</v>
      </c>
      <c r="K94" t="s">
        <v>93</v>
      </c>
      <c r="L94" t="s">
        <v>93</v>
      </c>
      <c r="M94">
        <v>309</v>
      </c>
      <c r="N94">
        <v>322</v>
      </c>
      <c r="O94">
        <v>13</v>
      </c>
      <c r="P94">
        <v>0</v>
      </c>
      <c r="Q94" t="s">
        <v>5029</v>
      </c>
      <c r="R94" t="s">
        <v>3483</v>
      </c>
      <c r="S94" t="s">
        <v>93</v>
      </c>
      <c r="T94" t="s">
        <v>3484</v>
      </c>
      <c r="U94" t="s">
        <v>5031</v>
      </c>
    </row>
    <row r="95" spans="1:21" x14ac:dyDescent="0.3">
      <c r="A95" t="s">
        <v>6271</v>
      </c>
      <c r="B95" t="s">
        <v>6268</v>
      </c>
      <c r="C95" t="s">
        <v>6276</v>
      </c>
      <c r="D95">
        <v>2022</v>
      </c>
      <c r="E95" t="s">
        <v>3506</v>
      </c>
      <c r="F95" t="s">
        <v>6274</v>
      </c>
      <c r="G95" t="s">
        <v>6269</v>
      </c>
      <c r="H95" t="s">
        <v>6270</v>
      </c>
      <c r="I95" t="s">
        <v>6272</v>
      </c>
      <c r="J95" t="s">
        <v>479</v>
      </c>
      <c r="K95" t="s">
        <v>2833</v>
      </c>
      <c r="L95" t="s">
        <v>6273</v>
      </c>
      <c r="P95">
        <v>18</v>
      </c>
      <c r="Q95" t="s">
        <v>6275</v>
      </c>
      <c r="R95" t="s">
        <v>3483</v>
      </c>
      <c r="S95" t="s">
        <v>3588</v>
      </c>
      <c r="T95" t="s">
        <v>3484</v>
      </c>
      <c r="U95" t="s">
        <v>6277</v>
      </c>
    </row>
    <row r="96" spans="1:21" x14ac:dyDescent="0.3">
      <c r="A96" t="s">
        <v>1688</v>
      </c>
      <c r="B96" t="s">
        <v>5197</v>
      </c>
      <c r="C96" t="s">
        <v>5202</v>
      </c>
      <c r="D96">
        <v>2023</v>
      </c>
      <c r="E96" t="s">
        <v>3482</v>
      </c>
      <c r="F96" t="s">
        <v>1695</v>
      </c>
      <c r="G96" t="s">
        <v>5198</v>
      </c>
      <c r="H96" t="s">
        <v>5199</v>
      </c>
      <c r="I96" t="s">
        <v>5200</v>
      </c>
      <c r="J96" t="s">
        <v>93</v>
      </c>
      <c r="K96" t="s">
        <v>93</v>
      </c>
      <c r="L96" t="s">
        <v>93</v>
      </c>
      <c r="P96">
        <v>1</v>
      </c>
      <c r="Q96" t="s">
        <v>5201</v>
      </c>
      <c r="R96" t="s">
        <v>3483</v>
      </c>
      <c r="S96" t="s">
        <v>93</v>
      </c>
      <c r="T96" t="s">
        <v>3484</v>
      </c>
      <c r="U96" t="s">
        <v>5203</v>
      </c>
    </row>
    <row r="97" spans="1:21" x14ac:dyDescent="0.3">
      <c r="A97" t="s">
        <v>3019</v>
      </c>
      <c r="B97" t="s">
        <v>5167</v>
      </c>
      <c r="C97" t="s">
        <v>5172</v>
      </c>
      <c r="D97">
        <v>2023</v>
      </c>
      <c r="E97" t="s">
        <v>3482</v>
      </c>
      <c r="F97" t="s">
        <v>3026</v>
      </c>
      <c r="G97" t="s">
        <v>5168</v>
      </c>
      <c r="H97" t="s">
        <v>5169</v>
      </c>
      <c r="I97" t="s">
        <v>5170</v>
      </c>
      <c r="J97" t="s">
        <v>93</v>
      </c>
      <c r="K97" t="s">
        <v>93</v>
      </c>
      <c r="L97" t="s">
        <v>93</v>
      </c>
      <c r="M97">
        <v>122</v>
      </c>
      <c r="N97">
        <v>127</v>
      </c>
      <c r="O97">
        <v>5</v>
      </c>
      <c r="P97">
        <v>0</v>
      </c>
      <c r="Q97" t="s">
        <v>5171</v>
      </c>
      <c r="R97" t="s">
        <v>3483</v>
      </c>
      <c r="S97" t="s">
        <v>93</v>
      </c>
      <c r="T97" t="s">
        <v>3484</v>
      </c>
      <c r="U97" t="s">
        <v>5173</v>
      </c>
    </row>
    <row r="98" spans="1:21" x14ac:dyDescent="0.3">
      <c r="A98" t="s">
        <v>6867</v>
      </c>
      <c r="B98" t="s">
        <v>6864</v>
      </c>
      <c r="C98" t="s">
        <v>6870</v>
      </c>
      <c r="D98">
        <v>2022</v>
      </c>
      <c r="E98" t="s">
        <v>3482</v>
      </c>
      <c r="F98" t="s">
        <v>6868</v>
      </c>
      <c r="G98" t="s">
        <v>6865</v>
      </c>
      <c r="H98" t="s">
        <v>6866</v>
      </c>
      <c r="I98" t="s">
        <v>5535</v>
      </c>
      <c r="J98" t="s">
        <v>6820</v>
      </c>
      <c r="K98" t="s">
        <v>93</v>
      </c>
      <c r="L98" t="s">
        <v>93</v>
      </c>
      <c r="M98">
        <v>4751</v>
      </c>
      <c r="N98">
        <v>4756</v>
      </c>
      <c r="O98">
        <v>5</v>
      </c>
      <c r="P98">
        <v>9</v>
      </c>
      <c r="Q98" t="s">
        <v>6869</v>
      </c>
      <c r="R98" t="s">
        <v>3483</v>
      </c>
      <c r="S98" t="s">
        <v>93</v>
      </c>
      <c r="T98" t="s">
        <v>3484</v>
      </c>
      <c r="U98" t="s">
        <v>6871</v>
      </c>
    </row>
    <row r="99" spans="1:21" x14ac:dyDescent="0.3">
      <c r="A99" t="s">
        <v>902</v>
      </c>
      <c r="B99" t="s">
        <v>4808</v>
      </c>
      <c r="C99" t="s">
        <v>4813</v>
      </c>
      <c r="D99">
        <v>2024</v>
      </c>
      <c r="E99" t="s">
        <v>3482</v>
      </c>
      <c r="F99" t="s">
        <v>909</v>
      </c>
      <c r="G99" t="s">
        <v>4809</v>
      </c>
      <c r="H99" t="s">
        <v>4810</v>
      </c>
      <c r="I99" t="s">
        <v>4811</v>
      </c>
      <c r="J99" t="s">
        <v>93</v>
      </c>
      <c r="K99" t="s">
        <v>93</v>
      </c>
      <c r="L99" t="s">
        <v>93</v>
      </c>
      <c r="M99">
        <v>735</v>
      </c>
      <c r="N99">
        <v>740</v>
      </c>
      <c r="O99">
        <v>5</v>
      </c>
      <c r="P99">
        <v>0</v>
      </c>
      <c r="Q99" t="s">
        <v>4812</v>
      </c>
      <c r="R99" t="s">
        <v>3483</v>
      </c>
      <c r="S99" t="s">
        <v>93</v>
      </c>
      <c r="T99" t="s">
        <v>3484</v>
      </c>
      <c r="U99" t="s">
        <v>4814</v>
      </c>
    </row>
    <row r="100" spans="1:21" x14ac:dyDescent="0.3">
      <c r="A100" t="s">
        <v>3109</v>
      </c>
      <c r="B100" t="s">
        <v>5479</v>
      </c>
      <c r="C100" t="s">
        <v>5484</v>
      </c>
      <c r="D100">
        <v>2023</v>
      </c>
      <c r="E100" t="s">
        <v>3482</v>
      </c>
      <c r="F100" t="s">
        <v>3116</v>
      </c>
      <c r="G100" t="s">
        <v>5480</v>
      </c>
      <c r="H100" t="s">
        <v>5481</v>
      </c>
      <c r="I100" t="s">
        <v>5482</v>
      </c>
      <c r="J100" t="s">
        <v>93</v>
      </c>
      <c r="K100" t="s">
        <v>93</v>
      </c>
      <c r="L100" t="s">
        <v>93</v>
      </c>
      <c r="M100">
        <v>297</v>
      </c>
      <c r="N100">
        <v>306</v>
      </c>
      <c r="O100">
        <v>9</v>
      </c>
      <c r="P100">
        <v>1</v>
      </c>
      <c r="Q100" t="s">
        <v>5483</v>
      </c>
      <c r="R100" t="s">
        <v>3483</v>
      </c>
      <c r="S100" t="s">
        <v>93</v>
      </c>
      <c r="T100" t="s">
        <v>3484</v>
      </c>
      <c r="U100" t="s">
        <v>5485</v>
      </c>
    </row>
    <row r="101" spans="1:21" x14ac:dyDescent="0.3">
      <c r="A101" t="s">
        <v>7216</v>
      </c>
      <c r="B101" t="s">
        <v>7213</v>
      </c>
      <c r="C101" t="s">
        <v>7220</v>
      </c>
      <c r="D101">
        <v>2022</v>
      </c>
      <c r="E101" t="s">
        <v>3506</v>
      </c>
      <c r="F101" t="s">
        <v>7218</v>
      </c>
      <c r="G101" t="s">
        <v>7214</v>
      </c>
      <c r="H101" t="s">
        <v>7215</v>
      </c>
      <c r="I101" t="s">
        <v>7217</v>
      </c>
      <c r="J101" t="s">
        <v>3573</v>
      </c>
      <c r="K101" t="s">
        <v>2833</v>
      </c>
      <c r="L101" t="s">
        <v>93</v>
      </c>
      <c r="M101">
        <v>364</v>
      </c>
      <c r="N101">
        <v>370</v>
      </c>
      <c r="O101">
        <v>6</v>
      </c>
      <c r="P101">
        <v>18</v>
      </c>
      <c r="Q101" t="s">
        <v>7219</v>
      </c>
      <c r="R101" t="s">
        <v>3483</v>
      </c>
      <c r="S101" t="s">
        <v>4539</v>
      </c>
      <c r="T101" t="s">
        <v>3484</v>
      </c>
      <c r="U101" t="s">
        <v>7221</v>
      </c>
    </row>
    <row r="102" spans="1:21" x14ac:dyDescent="0.3">
      <c r="A102" t="s">
        <v>619</v>
      </c>
      <c r="B102" t="s">
        <v>4032</v>
      </c>
      <c r="C102" t="s">
        <v>4037</v>
      </c>
      <c r="D102">
        <v>2024</v>
      </c>
      <c r="E102" t="s">
        <v>3482</v>
      </c>
      <c r="F102" t="s">
        <v>626</v>
      </c>
      <c r="G102" t="s">
        <v>4033</v>
      </c>
      <c r="H102" t="s">
        <v>4034</v>
      </c>
      <c r="I102" t="s">
        <v>4035</v>
      </c>
      <c r="J102" t="s">
        <v>93</v>
      </c>
      <c r="K102" t="s">
        <v>93</v>
      </c>
      <c r="L102" t="s">
        <v>93</v>
      </c>
      <c r="M102">
        <v>1762</v>
      </c>
      <c r="N102">
        <v>1767</v>
      </c>
      <c r="O102">
        <v>5</v>
      </c>
      <c r="P102">
        <v>0</v>
      </c>
      <c r="Q102" t="s">
        <v>4036</v>
      </c>
      <c r="R102" t="s">
        <v>3483</v>
      </c>
      <c r="S102" t="s">
        <v>93</v>
      </c>
      <c r="T102" t="s">
        <v>3484</v>
      </c>
      <c r="U102" t="s">
        <v>4038</v>
      </c>
    </row>
    <row r="103" spans="1:21" x14ac:dyDescent="0.3">
      <c r="A103" t="s">
        <v>2335</v>
      </c>
      <c r="B103" t="s">
        <v>5931</v>
      </c>
      <c r="C103" t="s">
        <v>5936</v>
      </c>
      <c r="D103">
        <v>2022</v>
      </c>
      <c r="E103" t="s">
        <v>3482</v>
      </c>
      <c r="F103" t="s">
        <v>2342</v>
      </c>
      <c r="G103" t="s">
        <v>5932</v>
      </c>
      <c r="H103" t="s">
        <v>5933</v>
      </c>
      <c r="I103" t="s">
        <v>5934</v>
      </c>
      <c r="J103" t="s">
        <v>93</v>
      </c>
      <c r="K103" t="s">
        <v>93</v>
      </c>
      <c r="L103" t="s">
        <v>93</v>
      </c>
      <c r="P103">
        <v>2</v>
      </c>
      <c r="Q103" t="s">
        <v>5935</v>
      </c>
      <c r="R103" t="s">
        <v>3483</v>
      </c>
      <c r="S103" t="s">
        <v>93</v>
      </c>
      <c r="T103" t="s">
        <v>3484</v>
      </c>
      <c r="U103" t="s">
        <v>5937</v>
      </c>
    </row>
    <row r="104" spans="1:21" x14ac:dyDescent="0.3">
      <c r="A104" t="s">
        <v>1526</v>
      </c>
      <c r="B104" t="s">
        <v>7070</v>
      </c>
      <c r="C104" t="s">
        <v>7074</v>
      </c>
      <c r="D104">
        <v>2022</v>
      </c>
      <c r="E104" t="s">
        <v>3482</v>
      </c>
      <c r="F104" t="s">
        <v>1533</v>
      </c>
      <c r="G104" t="s">
        <v>7071</v>
      </c>
      <c r="H104" t="s">
        <v>7072</v>
      </c>
      <c r="I104" t="s">
        <v>6910</v>
      </c>
      <c r="J104" t="s">
        <v>93</v>
      </c>
      <c r="K104" t="s">
        <v>93</v>
      </c>
      <c r="L104" t="s">
        <v>93</v>
      </c>
      <c r="M104">
        <v>253</v>
      </c>
      <c r="N104">
        <v>258</v>
      </c>
      <c r="O104">
        <v>5</v>
      </c>
      <c r="P104">
        <v>8</v>
      </c>
      <c r="Q104" t="s">
        <v>7073</v>
      </c>
      <c r="R104" t="s">
        <v>3483</v>
      </c>
      <c r="S104" t="s">
        <v>93</v>
      </c>
      <c r="T104" t="s">
        <v>3484</v>
      </c>
      <c r="U104" t="s">
        <v>7075</v>
      </c>
    </row>
    <row r="105" spans="1:21" x14ac:dyDescent="0.3">
      <c r="A105" t="s">
        <v>2687</v>
      </c>
      <c r="B105" t="s">
        <v>4772</v>
      </c>
      <c r="C105" t="s">
        <v>4777</v>
      </c>
      <c r="D105">
        <v>2024</v>
      </c>
      <c r="E105" t="s">
        <v>3482</v>
      </c>
      <c r="F105" t="s">
        <v>2691</v>
      </c>
      <c r="G105" t="s">
        <v>4773</v>
      </c>
      <c r="H105" t="s">
        <v>4774</v>
      </c>
      <c r="I105" t="s">
        <v>4775</v>
      </c>
      <c r="J105" t="s">
        <v>93</v>
      </c>
      <c r="K105" t="s">
        <v>93</v>
      </c>
      <c r="L105" t="s">
        <v>93</v>
      </c>
      <c r="M105">
        <v>46</v>
      </c>
      <c r="N105">
        <v>53</v>
      </c>
      <c r="O105">
        <v>7</v>
      </c>
      <c r="P105">
        <v>1</v>
      </c>
      <c r="Q105" t="s">
        <v>4776</v>
      </c>
      <c r="R105" t="s">
        <v>3483</v>
      </c>
      <c r="S105" t="s">
        <v>93</v>
      </c>
      <c r="T105" t="s">
        <v>3484</v>
      </c>
      <c r="U105" t="s">
        <v>4778</v>
      </c>
    </row>
    <row r="106" spans="1:21" x14ac:dyDescent="0.3">
      <c r="A106" t="s">
        <v>188</v>
      </c>
      <c r="B106" t="s">
        <v>6244</v>
      </c>
      <c r="C106" t="s">
        <v>6248</v>
      </c>
      <c r="D106">
        <v>2022</v>
      </c>
      <c r="E106" t="s">
        <v>3482</v>
      </c>
      <c r="F106" t="s">
        <v>191</v>
      </c>
      <c r="G106" t="s">
        <v>6245</v>
      </c>
      <c r="H106" t="s">
        <v>6246</v>
      </c>
      <c r="I106" t="s">
        <v>4450</v>
      </c>
      <c r="J106" t="s">
        <v>93</v>
      </c>
      <c r="K106" t="s">
        <v>93</v>
      </c>
      <c r="L106" t="s">
        <v>93</v>
      </c>
      <c r="M106">
        <v>509</v>
      </c>
      <c r="N106">
        <v>513</v>
      </c>
      <c r="O106">
        <v>4</v>
      </c>
      <c r="P106">
        <v>1</v>
      </c>
      <c r="Q106" t="s">
        <v>6247</v>
      </c>
      <c r="R106" t="s">
        <v>3483</v>
      </c>
      <c r="S106" t="s">
        <v>93</v>
      </c>
      <c r="T106" t="s">
        <v>3484</v>
      </c>
      <c r="U106" t="s">
        <v>6249</v>
      </c>
    </row>
    <row r="107" spans="1:21" x14ac:dyDescent="0.3">
      <c r="A107" t="s">
        <v>4721</v>
      </c>
      <c r="B107" t="s">
        <v>4718</v>
      </c>
      <c r="C107" t="s">
        <v>4726</v>
      </c>
      <c r="D107">
        <v>2023</v>
      </c>
      <c r="E107" t="s">
        <v>3482</v>
      </c>
      <c r="F107" t="s">
        <v>4724</v>
      </c>
      <c r="G107" t="s">
        <v>4719</v>
      </c>
      <c r="H107" t="s">
        <v>4720</v>
      </c>
      <c r="I107" t="s">
        <v>3541</v>
      </c>
      <c r="J107" t="s">
        <v>4722</v>
      </c>
      <c r="K107" t="s">
        <v>2681</v>
      </c>
      <c r="L107" t="s">
        <v>4723</v>
      </c>
      <c r="P107">
        <v>0</v>
      </c>
      <c r="Q107" t="s">
        <v>4725</v>
      </c>
      <c r="R107" t="s">
        <v>3483</v>
      </c>
      <c r="S107" t="s">
        <v>93</v>
      </c>
      <c r="T107" t="s">
        <v>3484</v>
      </c>
      <c r="U107" t="s">
        <v>4727</v>
      </c>
    </row>
    <row r="108" spans="1:21" x14ac:dyDescent="0.3">
      <c r="A108" t="s">
        <v>2807</v>
      </c>
      <c r="B108" t="s">
        <v>5133</v>
      </c>
      <c r="C108" t="s">
        <v>5138</v>
      </c>
      <c r="D108">
        <v>2024</v>
      </c>
      <c r="E108" t="s">
        <v>3482</v>
      </c>
      <c r="F108" t="s">
        <v>2814</v>
      </c>
      <c r="G108" t="s">
        <v>5134</v>
      </c>
      <c r="H108" t="s">
        <v>5135</v>
      </c>
      <c r="I108" t="s">
        <v>5136</v>
      </c>
      <c r="J108" t="s">
        <v>93</v>
      </c>
      <c r="K108" t="s">
        <v>93</v>
      </c>
      <c r="L108" t="s">
        <v>93</v>
      </c>
      <c r="M108">
        <v>727</v>
      </c>
      <c r="N108">
        <v>734</v>
      </c>
      <c r="O108">
        <v>7</v>
      </c>
      <c r="P108">
        <v>0</v>
      </c>
      <c r="Q108" t="s">
        <v>5137</v>
      </c>
      <c r="R108" t="s">
        <v>3483</v>
      </c>
      <c r="S108" t="s">
        <v>93</v>
      </c>
      <c r="T108" t="s">
        <v>3484</v>
      </c>
      <c r="U108" t="s">
        <v>5139</v>
      </c>
    </row>
    <row r="109" spans="1:21" x14ac:dyDescent="0.3">
      <c r="A109" t="s">
        <v>5766</v>
      </c>
      <c r="B109" t="s">
        <v>5763</v>
      </c>
      <c r="C109" t="s">
        <v>5768</v>
      </c>
      <c r="D109">
        <v>2023</v>
      </c>
      <c r="E109" t="s">
        <v>3482</v>
      </c>
      <c r="F109" t="s">
        <v>93</v>
      </c>
      <c r="G109" t="s">
        <v>5764</v>
      </c>
      <c r="H109" t="s">
        <v>5765</v>
      </c>
      <c r="I109" t="s">
        <v>5162</v>
      </c>
      <c r="J109" t="s">
        <v>5163</v>
      </c>
      <c r="K109" t="s">
        <v>93</v>
      </c>
      <c r="L109" t="s">
        <v>93</v>
      </c>
      <c r="M109">
        <v>220</v>
      </c>
      <c r="N109">
        <v>225</v>
      </c>
      <c r="O109">
        <v>5</v>
      </c>
      <c r="P109">
        <v>0</v>
      </c>
      <c r="Q109" t="s">
        <v>5767</v>
      </c>
      <c r="R109" t="s">
        <v>3483</v>
      </c>
      <c r="S109" t="s">
        <v>93</v>
      </c>
      <c r="T109" t="s">
        <v>3484</v>
      </c>
      <c r="U109" t="s">
        <v>5769</v>
      </c>
    </row>
    <row r="110" spans="1:21" x14ac:dyDescent="0.3">
      <c r="A110" t="s">
        <v>1047</v>
      </c>
      <c r="B110" t="s">
        <v>6142</v>
      </c>
      <c r="C110" t="s">
        <v>6147</v>
      </c>
      <c r="D110">
        <v>2023</v>
      </c>
      <c r="E110" t="s">
        <v>3482</v>
      </c>
      <c r="F110" t="s">
        <v>1054</v>
      </c>
      <c r="G110" t="s">
        <v>6143</v>
      </c>
      <c r="H110" t="s">
        <v>6144</v>
      </c>
      <c r="I110" t="s">
        <v>6145</v>
      </c>
      <c r="J110" t="s">
        <v>93</v>
      </c>
      <c r="K110" t="s">
        <v>93</v>
      </c>
      <c r="L110" t="s">
        <v>93</v>
      </c>
      <c r="P110">
        <v>0</v>
      </c>
      <c r="Q110" t="s">
        <v>6146</v>
      </c>
      <c r="R110" t="s">
        <v>3483</v>
      </c>
      <c r="S110" t="s">
        <v>93</v>
      </c>
      <c r="T110" t="s">
        <v>3484</v>
      </c>
      <c r="U110" t="s">
        <v>6148</v>
      </c>
    </row>
    <row r="111" spans="1:21" x14ac:dyDescent="0.3">
      <c r="A111" t="s">
        <v>1245</v>
      </c>
      <c r="B111" t="s">
        <v>4637</v>
      </c>
      <c r="C111" t="s">
        <v>4642</v>
      </c>
      <c r="D111">
        <v>2024</v>
      </c>
      <c r="E111" t="s">
        <v>3482</v>
      </c>
      <c r="F111" t="s">
        <v>1249</v>
      </c>
      <c r="G111" t="s">
        <v>4638</v>
      </c>
      <c r="H111" t="s">
        <v>4639</v>
      </c>
      <c r="I111" t="s">
        <v>4640</v>
      </c>
      <c r="J111" t="s">
        <v>93</v>
      </c>
      <c r="K111" t="s">
        <v>93</v>
      </c>
      <c r="L111" t="s">
        <v>93</v>
      </c>
      <c r="M111">
        <v>728</v>
      </c>
      <c r="N111">
        <v>731</v>
      </c>
      <c r="O111">
        <v>3</v>
      </c>
      <c r="P111">
        <v>1</v>
      </c>
      <c r="Q111" t="s">
        <v>4641</v>
      </c>
      <c r="R111" t="s">
        <v>3483</v>
      </c>
      <c r="S111" t="s">
        <v>93</v>
      </c>
      <c r="T111" t="s">
        <v>3484</v>
      </c>
      <c r="U111" t="s">
        <v>4643</v>
      </c>
    </row>
    <row r="112" spans="1:21" x14ac:dyDescent="0.3">
      <c r="A112" t="s">
        <v>5290</v>
      </c>
      <c r="B112" t="s">
        <v>5287</v>
      </c>
      <c r="C112" t="s">
        <v>5292</v>
      </c>
      <c r="D112">
        <v>2023</v>
      </c>
      <c r="E112" t="s">
        <v>3482</v>
      </c>
      <c r="F112" t="s">
        <v>93</v>
      </c>
      <c r="G112" t="s">
        <v>5288</v>
      </c>
      <c r="H112" t="s">
        <v>5289</v>
      </c>
      <c r="I112" t="s">
        <v>5162</v>
      </c>
      <c r="J112" t="s">
        <v>5163</v>
      </c>
      <c r="K112" t="s">
        <v>93</v>
      </c>
      <c r="L112" t="s">
        <v>93</v>
      </c>
      <c r="M112">
        <v>2986</v>
      </c>
      <c r="N112">
        <v>2990</v>
      </c>
      <c r="O112">
        <v>4</v>
      </c>
      <c r="P112">
        <v>0</v>
      </c>
      <c r="Q112" t="s">
        <v>5291</v>
      </c>
      <c r="R112" t="s">
        <v>3483</v>
      </c>
      <c r="S112" t="s">
        <v>93</v>
      </c>
      <c r="T112" t="s">
        <v>3484</v>
      </c>
      <c r="U112" t="s">
        <v>5293</v>
      </c>
    </row>
    <row r="113" spans="1:21" x14ac:dyDescent="0.3">
      <c r="A113" t="s">
        <v>2084</v>
      </c>
      <c r="B113" t="s">
        <v>6398</v>
      </c>
      <c r="C113" t="s">
        <v>6401</v>
      </c>
      <c r="D113">
        <v>2023</v>
      </c>
      <c r="E113" t="s">
        <v>3482</v>
      </c>
      <c r="F113" t="s">
        <v>2087</v>
      </c>
      <c r="G113" t="s">
        <v>6399</v>
      </c>
      <c r="H113" t="s">
        <v>6051</v>
      </c>
      <c r="I113" t="s">
        <v>6123</v>
      </c>
      <c r="J113" t="s">
        <v>93</v>
      </c>
      <c r="K113" t="s">
        <v>93</v>
      </c>
      <c r="L113" t="s">
        <v>93</v>
      </c>
      <c r="M113">
        <v>28</v>
      </c>
      <c r="N113">
        <v>34</v>
      </c>
      <c r="O113">
        <v>6</v>
      </c>
      <c r="P113">
        <v>13</v>
      </c>
      <c r="Q113" t="s">
        <v>6400</v>
      </c>
      <c r="R113" t="s">
        <v>3483</v>
      </c>
      <c r="S113" t="s">
        <v>93</v>
      </c>
      <c r="T113" t="s">
        <v>3484</v>
      </c>
      <c r="U113" t="s">
        <v>6402</v>
      </c>
    </row>
    <row r="114" spans="1:21" x14ac:dyDescent="0.3">
      <c r="A114" t="s">
        <v>2294</v>
      </c>
      <c r="B114" t="s">
        <v>6309</v>
      </c>
      <c r="C114" t="s">
        <v>6314</v>
      </c>
      <c r="D114">
        <v>2023</v>
      </c>
      <c r="E114" t="s">
        <v>3482</v>
      </c>
      <c r="F114" t="s">
        <v>2301</v>
      </c>
      <c r="G114" t="s">
        <v>6310</v>
      </c>
      <c r="H114" t="s">
        <v>6311</v>
      </c>
      <c r="I114" t="s">
        <v>6312</v>
      </c>
      <c r="J114" t="s">
        <v>93</v>
      </c>
      <c r="K114" t="s">
        <v>93</v>
      </c>
      <c r="L114" t="s">
        <v>93</v>
      </c>
      <c r="P114">
        <v>3</v>
      </c>
      <c r="Q114" t="s">
        <v>6313</v>
      </c>
      <c r="R114" t="s">
        <v>3483</v>
      </c>
      <c r="S114" t="s">
        <v>93</v>
      </c>
      <c r="T114" t="s">
        <v>3484</v>
      </c>
      <c r="U114" t="s">
        <v>6315</v>
      </c>
    </row>
    <row r="115" spans="1:21" x14ac:dyDescent="0.3">
      <c r="A115" t="s">
        <v>6214</v>
      </c>
      <c r="B115" t="s">
        <v>6211</v>
      </c>
      <c r="C115" t="s">
        <v>6217</v>
      </c>
      <c r="D115">
        <v>2023</v>
      </c>
      <c r="E115" t="s">
        <v>3506</v>
      </c>
      <c r="F115" t="s">
        <v>6215</v>
      </c>
      <c r="G115" t="s">
        <v>6212</v>
      </c>
      <c r="H115" t="s">
        <v>6213</v>
      </c>
      <c r="I115" t="s">
        <v>3994</v>
      </c>
      <c r="J115" t="s">
        <v>439</v>
      </c>
      <c r="K115" t="s">
        <v>2681</v>
      </c>
      <c r="L115" t="s">
        <v>93</v>
      </c>
      <c r="M115">
        <v>56</v>
      </c>
      <c r="N115">
        <v>73</v>
      </c>
      <c r="O115">
        <v>17</v>
      </c>
      <c r="P115">
        <v>2</v>
      </c>
      <c r="Q115" t="s">
        <v>6216</v>
      </c>
      <c r="R115" t="s">
        <v>3483</v>
      </c>
      <c r="S115" t="s">
        <v>93</v>
      </c>
      <c r="T115" t="s">
        <v>3484</v>
      </c>
      <c r="U115" t="s">
        <v>6218</v>
      </c>
    </row>
    <row r="116" spans="1:21" x14ac:dyDescent="0.3">
      <c r="A116" t="s">
        <v>6761</v>
      </c>
      <c r="B116" t="s">
        <v>6758</v>
      </c>
      <c r="C116" t="s">
        <v>6765</v>
      </c>
      <c r="D116">
        <v>2022</v>
      </c>
      <c r="E116" t="s">
        <v>3667</v>
      </c>
      <c r="F116" t="s">
        <v>6763</v>
      </c>
      <c r="G116" t="s">
        <v>6759</v>
      </c>
      <c r="H116" t="s">
        <v>6760</v>
      </c>
      <c r="I116" t="s">
        <v>6762</v>
      </c>
      <c r="J116" t="s">
        <v>93</v>
      </c>
      <c r="K116" t="s">
        <v>93</v>
      </c>
      <c r="L116" t="s">
        <v>93</v>
      </c>
      <c r="M116">
        <v>97</v>
      </c>
      <c r="N116">
        <v>121</v>
      </c>
      <c r="O116">
        <v>24</v>
      </c>
      <c r="P116">
        <v>0</v>
      </c>
      <c r="Q116" t="s">
        <v>6764</v>
      </c>
      <c r="R116" t="s">
        <v>3483</v>
      </c>
      <c r="S116" t="s">
        <v>93</v>
      </c>
      <c r="T116" t="s">
        <v>3484</v>
      </c>
      <c r="U116" t="s">
        <v>6766</v>
      </c>
    </row>
    <row r="117" spans="1:21" x14ac:dyDescent="0.3">
      <c r="A117" t="s">
        <v>5701</v>
      </c>
      <c r="B117" t="s">
        <v>5698</v>
      </c>
      <c r="C117" t="s">
        <v>5705</v>
      </c>
      <c r="D117">
        <v>2023</v>
      </c>
      <c r="E117" t="s">
        <v>3667</v>
      </c>
      <c r="F117" t="s">
        <v>5703</v>
      </c>
      <c r="G117" t="s">
        <v>5699</v>
      </c>
      <c r="H117" t="s">
        <v>5700</v>
      </c>
      <c r="I117" t="s">
        <v>5702</v>
      </c>
      <c r="J117" t="s">
        <v>93</v>
      </c>
      <c r="K117" t="s">
        <v>93</v>
      </c>
      <c r="L117" t="s">
        <v>93</v>
      </c>
      <c r="M117">
        <v>171</v>
      </c>
      <c r="N117">
        <v>184</v>
      </c>
      <c r="O117">
        <v>13</v>
      </c>
      <c r="P117">
        <v>0</v>
      </c>
      <c r="Q117" t="s">
        <v>5704</v>
      </c>
      <c r="R117" t="s">
        <v>3483</v>
      </c>
      <c r="S117" t="s">
        <v>93</v>
      </c>
      <c r="T117" t="s">
        <v>3484</v>
      </c>
      <c r="U117" t="s">
        <v>5706</v>
      </c>
    </row>
    <row r="118" spans="1:21" x14ac:dyDescent="0.3">
      <c r="A118" t="s">
        <v>6158</v>
      </c>
      <c r="B118" t="s">
        <v>5597</v>
      </c>
      <c r="C118" t="s">
        <v>6162</v>
      </c>
      <c r="D118">
        <v>2023</v>
      </c>
      <c r="E118" t="s">
        <v>3482</v>
      </c>
      <c r="F118" t="s">
        <v>6160</v>
      </c>
      <c r="G118" t="s">
        <v>5598</v>
      </c>
      <c r="H118" t="s">
        <v>5599</v>
      </c>
      <c r="I118" t="s">
        <v>3626</v>
      </c>
      <c r="J118" t="s">
        <v>6159</v>
      </c>
      <c r="K118" t="s">
        <v>93</v>
      </c>
      <c r="L118" t="s">
        <v>93</v>
      </c>
      <c r="M118">
        <v>173</v>
      </c>
      <c r="N118">
        <v>182</v>
      </c>
      <c r="O118">
        <v>9</v>
      </c>
      <c r="P118">
        <v>0</v>
      </c>
      <c r="Q118" t="s">
        <v>6161</v>
      </c>
      <c r="R118" t="s">
        <v>3483</v>
      </c>
      <c r="S118" t="s">
        <v>93</v>
      </c>
      <c r="T118" t="s">
        <v>3484</v>
      </c>
      <c r="U118" t="s">
        <v>6163</v>
      </c>
    </row>
    <row r="119" spans="1:21" x14ac:dyDescent="0.3">
      <c r="A119" t="s">
        <v>2572</v>
      </c>
      <c r="B119" t="s">
        <v>5409</v>
      </c>
      <c r="C119" t="s">
        <v>5413</v>
      </c>
      <c r="D119">
        <v>2023</v>
      </c>
      <c r="E119" t="s">
        <v>3482</v>
      </c>
      <c r="F119" t="s">
        <v>2576</v>
      </c>
      <c r="G119" t="s">
        <v>5410</v>
      </c>
      <c r="H119" t="s">
        <v>5411</v>
      </c>
      <c r="I119" t="s">
        <v>5233</v>
      </c>
      <c r="J119" t="s">
        <v>93</v>
      </c>
      <c r="K119" t="s">
        <v>93</v>
      </c>
      <c r="L119" t="s">
        <v>93</v>
      </c>
      <c r="M119">
        <v>232</v>
      </c>
      <c r="N119">
        <v>239</v>
      </c>
      <c r="O119">
        <v>7</v>
      </c>
      <c r="P119">
        <v>0</v>
      </c>
      <c r="Q119" t="s">
        <v>5412</v>
      </c>
      <c r="R119" t="s">
        <v>3483</v>
      </c>
      <c r="S119" t="s">
        <v>93</v>
      </c>
      <c r="T119" t="s">
        <v>3484</v>
      </c>
      <c r="U119" t="s">
        <v>5414</v>
      </c>
    </row>
    <row r="120" spans="1:21" x14ac:dyDescent="0.3">
      <c r="A120" t="s">
        <v>4042</v>
      </c>
      <c r="B120" t="s">
        <v>4039</v>
      </c>
      <c r="C120" t="s">
        <v>4046</v>
      </c>
      <c r="D120">
        <v>2025</v>
      </c>
      <c r="E120" t="s">
        <v>3506</v>
      </c>
      <c r="F120" t="s">
        <v>4044</v>
      </c>
      <c r="G120" t="s">
        <v>4040</v>
      </c>
      <c r="H120" t="s">
        <v>4041</v>
      </c>
      <c r="I120" t="s">
        <v>4043</v>
      </c>
      <c r="J120" t="s">
        <v>2833</v>
      </c>
      <c r="K120" t="s">
        <v>93</v>
      </c>
      <c r="L120" t="s">
        <v>93</v>
      </c>
      <c r="P120">
        <v>0</v>
      </c>
      <c r="Q120" t="s">
        <v>4045</v>
      </c>
      <c r="R120" t="s">
        <v>3483</v>
      </c>
      <c r="S120" t="s">
        <v>3588</v>
      </c>
      <c r="T120" t="s">
        <v>3484</v>
      </c>
      <c r="U120" t="s">
        <v>4047</v>
      </c>
    </row>
    <row r="121" spans="1:21" x14ac:dyDescent="0.3">
      <c r="A121" t="s">
        <v>1497</v>
      </c>
      <c r="B121" t="s">
        <v>6093</v>
      </c>
      <c r="C121" t="s">
        <v>6098</v>
      </c>
      <c r="D121">
        <v>2022</v>
      </c>
      <c r="E121" t="s">
        <v>3482</v>
      </c>
      <c r="F121" t="s">
        <v>1504</v>
      </c>
      <c r="G121" t="s">
        <v>6094</v>
      </c>
      <c r="H121" t="s">
        <v>6095</v>
      </c>
      <c r="I121" t="s">
        <v>6096</v>
      </c>
      <c r="J121" t="s">
        <v>93</v>
      </c>
      <c r="K121" t="s">
        <v>93</v>
      </c>
      <c r="L121" t="s">
        <v>93</v>
      </c>
      <c r="M121">
        <v>479</v>
      </c>
      <c r="N121">
        <v>485</v>
      </c>
      <c r="O121">
        <v>6</v>
      </c>
      <c r="P121">
        <v>1</v>
      </c>
      <c r="Q121" t="s">
        <v>6097</v>
      </c>
      <c r="R121" t="s">
        <v>3483</v>
      </c>
      <c r="S121" t="s">
        <v>93</v>
      </c>
      <c r="T121" t="s">
        <v>3484</v>
      </c>
      <c r="U121" t="s">
        <v>6099</v>
      </c>
    </row>
    <row r="122" spans="1:21" x14ac:dyDescent="0.3">
      <c r="A122" t="s">
        <v>4632</v>
      </c>
      <c r="B122" t="s">
        <v>4629</v>
      </c>
      <c r="C122" t="s">
        <v>4635</v>
      </c>
      <c r="D122">
        <v>2024</v>
      </c>
      <c r="E122" t="s">
        <v>3667</v>
      </c>
      <c r="F122" t="s">
        <v>93</v>
      </c>
      <c r="G122" t="s">
        <v>4630</v>
      </c>
      <c r="H122" t="s">
        <v>4631</v>
      </c>
      <c r="I122" t="s">
        <v>4633</v>
      </c>
      <c r="J122" t="s">
        <v>93</v>
      </c>
      <c r="K122" t="s">
        <v>93</v>
      </c>
      <c r="L122" t="s">
        <v>93</v>
      </c>
      <c r="M122">
        <v>193</v>
      </c>
      <c r="N122">
        <v>208</v>
      </c>
      <c r="O122">
        <v>15</v>
      </c>
      <c r="P122">
        <v>0</v>
      </c>
      <c r="Q122" t="s">
        <v>4634</v>
      </c>
      <c r="R122" t="s">
        <v>3483</v>
      </c>
      <c r="S122" t="s">
        <v>93</v>
      </c>
      <c r="T122" t="s">
        <v>3484</v>
      </c>
      <c r="U122" t="s">
        <v>4636</v>
      </c>
    </row>
    <row r="123" spans="1:21" x14ac:dyDescent="0.3">
      <c r="A123" t="s">
        <v>1178</v>
      </c>
      <c r="B123" t="s">
        <v>7239</v>
      </c>
      <c r="C123" t="s">
        <v>7244</v>
      </c>
      <c r="D123">
        <v>2022</v>
      </c>
      <c r="E123" t="s">
        <v>3482</v>
      </c>
      <c r="F123" t="s">
        <v>1185</v>
      </c>
      <c r="G123" t="s">
        <v>7240</v>
      </c>
      <c r="H123" t="s">
        <v>7241</v>
      </c>
      <c r="I123" t="s">
        <v>7242</v>
      </c>
      <c r="J123" t="s">
        <v>93</v>
      </c>
      <c r="K123" t="s">
        <v>93</v>
      </c>
      <c r="L123" t="s">
        <v>93</v>
      </c>
      <c r="M123">
        <v>479</v>
      </c>
      <c r="N123">
        <v>483</v>
      </c>
      <c r="O123">
        <v>4</v>
      </c>
      <c r="P123">
        <v>1</v>
      </c>
      <c r="Q123" t="s">
        <v>7243</v>
      </c>
      <c r="R123" t="s">
        <v>3483</v>
      </c>
      <c r="S123" t="s">
        <v>93</v>
      </c>
      <c r="T123" t="s">
        <v>3484</v>
      </c>
      <c r="U123" t="s">
        <v>7245</v>
      </c>
    </row>
    <row r="124" spans="1:21" x14ac:dyDescent="0.3">
      <c r="A124" t="s">
        <v>607</v>
      </c>
      <c r="B124" t="s">
        <v>5830</v>
      </c>
      <c r="C124" t="s">
        <v>5835</v>
      </c>
      <c r="D124">
        <v>2023</v>
      </c>
      <c r="E124" t="s">
        <v>3482</v>
      </c>
      <c r="F124" t="s">
        <v>614</v>
      </c>
      <c r="G124" t="s">
        <v>5831</v>
      </c>
      <c r="H124" t="s">
        <v>5832</v>
      </c>
      <c r="I124" t="s">
        <v>5833</v>
      </c>
      <c r="J124" t="s">
        <v>93</v>
      </c>
      <c r="K124" t="s">
        <v>93</v>
      </c>
      <c r="L124" t="s">
        <v>93</v>
      </c>
      <c r="M124">
        <v>98</v>
      </c>
      <c r="N124">
        <v>103</v>
      </c>
      <c r="O124">
        <v>5</v>
      </c>
      <c r="P124">
        <v>0</v>
      </c>
      <c r="Q124" t="s">
        <v>5834</v>
      </c>
      <c r="R124" t="s">
        <v>3483</v>
      </c>
      <c r="S124" t="s">
        <v>93</v>
      </c>
      <c r="T124" t="s">
        <v>3484</v>
      </c>
      <c r="U124" t="s">
        <v>5836</v>
      </c>
    </row>
    <row r="125" spans="1:21" x14ac:dyDescent="0.3">
      <c r="A125" t="s">
        <v>1489</v>
      </c>
      <c r="B125" t="s">
        <v>6127</v>
      </c>
      <c r="C125" t="s">
        <v>6131</v>
      </c>
      <c r="D125">
        <v>2022</v>
      </c>
      <c r="E125" t="s">
        <v>3482</v>
      </c>
      <c r="F125" t="s">
        <v>1493</v>
      </c>
      <c r="G125" t="s">
        <v>6128</v>
      </c>
      <c r="H125" t="s">
        <v>6129</v>
      </c>
      <c r="I125" t="s">
        <v>6001</v>
      </c>
      <c r="J125" t="s">
        <v>93</v>
      </c>
      <c r="K125" t="s">
        <v>93</v>
      </c>
      <c r="L125" t="s">
        <v>93</v>
      </c>
      <c r="M125">
        <v>2054</v>
      </c>
      <c r="N125">
        <v>2058</v>
      </c>
      <c r="O125">
        <v>4</v>
      </c>
      <c r="P125">
        <v>5</v>
      </c>
      <c r="Q125" t="s">
        <v>6130</v>
      </c>
      <c r="R125" t="s">
        <v>3483</v>
      </c>
      <c r="S125" t="s">
        <v>93</v>
      </c>
      <c r="T125" t="s">
        <v>3484</v>
      </c>
      <c r="U125" t="s">
        <v>6132</v>
      </c>
    </row>
    <row r="126" spans="1:21" x14ac:dyDescent="0.3">
      <c r="A126" t="s">
        <v>6467</v>
      </c>
      <c r="B126" t="s">
        <v>6464</v>
      </c>
      <c r="C126" t="s">
        <v>6470</v>
      </c>
      <c r="D126">
        <v>2023</v>
      </c>
      <c r="E126" t="s">
        <v>3482</v>
      </c>
      <c r="F126" t="s">
        <v>2651</v>
      </c>
      <c r="G126" t="s">
        <v>6465</v>
      </c>
      <c r="H126" t="s">
        <v>6466</v>
      </c>
      <c r="I126" t="s">
        <v>6468</v>
      </c>
      <c r="J126" t="s">
        <v>93</v>
      </c>
      <c r="K126" t="s">
        <v>93</v>
      </c>
      <c r="L126" t="s">
        <v>93</v>
      </c>
      <c r="M126">
        <v>1340</v>
      </c>
      <c r="N126">
        <v>1347</v>
      </c>
      <c r="O126">
        <v>7</v>
      </c>
      <c r="P126">
        <v>5</v>
      </c>
      <c r="Q126" t="s">
        <v>6469</v>
      </c>
      <c r="R126" t="s">
        <v>3483</v>
      </c>
      <c r="S126" t="s">
        <v>93</v>
      </c>
      <c r="T126" t="s">
        <v>3484</v>
      </c>
      <c r="U126" t="s">
        <v>6471</v>
      </c>
    </row>
    <row r="127" spans="1:21" x14ac:dyDescent="0.3">
      <c r="A127" t="s">
        <v>691</v>
      </c>
      <c r="B127" t="s">
        <v>4944</v>
      </c>
      <c r="C127" t="s">
        <v>4948</v>
      </c>
      <c r="D127">
        <v>2024</v>
      </c>
      <c r="E127" t="s">
        <v>3482</v>
      </c>
      <c r="F127" t="s">
        <v>697</v>
      </c>
      <c r="G127" t="s">
        <v>4945</v>
      </c>
      <c r="H127" t="s">
        <v>4946</v>
      </c>
      <c r="I127" t="s">
        <v>4343</v>
      </c>
      <c r="J127" t="s">
        <v>93</v>
      </c>
      <c r="K127" t="s">
        <v>93</v>
      </c>
      <c r="L127" t="s">
        <v>93</v>
      </c>
      <c r="P127">
        <v>0</v>
      </c>
      <c r="Q127" t="s">
        <v>4947</v>
      </c>
      <c r="R127" t="s">
        <v>3483</v>
      </c>
      <c r="S127" t="s">
        <v>93</v>
      </c>
      <c r="T127" t="s">
        <v>3484</v>
      </c>
      <c r="U127" t="s">
        <v>4949</v>
      </c>
    </row>
    <row r="128" spans="1:21" x14ac:dyDescent="0.3">
      <c r="A128" t="s">
        <v>1264</v>
      </c>
      <c r="B128" t="s">
        <v>5770</v>
      </c>
      <c r="C128" t="s">
        <v>5774</v>
      </c>
      <c r="D128">
        <v>2023</v>
      </c>
      <c r="E128" t="s">
        <v>3482</v>
      </c>
      <c r="F128" t="s">
        <v>1268</v>
      </c>
      <c r="G128" t="s">
        <v>5771</v>
      </c>
      <c r="H128" t="s">
        <v>5772</v>
      </c>
      <c r="I128" t="s">
        <v>5253</v>
      </c>
      <c r="J128" t="s">
        <v>93</v>
      </c>
      <c r="K128" t="s">
        <v>93</v>
      </c>
      <c r="L128" t="s">
        <v>93</v>
      </c>
      <c r="P128">
        <v>1</v>
      </c>
      <c r="Q128" t="s">
        <v>5773</v>
      </c>
      <c r="R128" t="s">
        <v>3483</v>
      </c>
      <c r="S128" t="s">
        <v>93</v>
      </c>
      <c r="T128" t="s">
        <v>3484</v>
      </c>
      <c r="U128" t="s">
        <v>5775</v>
      </c>
    </row>
    <row r="129" spans="1:21" x14ac:dyDescent="0.3">
      <c r="A129" t="s">
        <v>691</v>
      </c>
      <c r="B129" t="s">
        <v>5998</v>
      </c>
      <c r="C129" t="s">
        <v>6003</v>
      </c>
      <c r="D129">
        <v>2022</v>
      </c>
      <c r="E129" t="s">
        <v>3482</v>
      </c>
      <c r="F129" t="s">
        <v>1628</v>
      </c>
      <c r="G129" t="s">
        <v>5999</v>
      </c>
      <c r="H129" t="s">
        <v>6000</v>
      </c>
      <c r="I129" t="s">
        <v>6001</v>
      </c>
      <c r="J129" t="s">
        <v>93</v>
      </c>
      <c r="K129" t="s">
        <v>93</v>
      </c>
      <c r="L129" t="s">
        <v>93</v>
      </c>
      <c r="M129">
        <v>44</v>
      </c>
      <c r="N129">
        <v>48</v>
      </c>
      <c r="O129">
        <v>4</v>
      </c>
      <c r="P129">
        <v>0</v>
      </c>
      <c r="Q129" t="s">
        <v>6002</v>
      </c>
      <c r="R129" t="s">
        <v>3483</v>
      </c>
      <c r="S129" t="s">
        <v>3603</v>
      </c>
      <c r="T129" t="s">
        <v>3484</v>
      </c>
      <c r="U129" t="s">
        <v>6004</v>
      </c>
    </row>
    <row r="130" spans="1:21" x14ac:dyDescent="0.3">
      <c r="A130" t="s">
        <v>691</v>
      </c>
      <c r="B130" t="s">
        <v>6071</v>
      </c>
      <c r="C130" t="s">
        <v>6077</v>
      </c>
      <c r="D130">
        <v>2023</v>
      </c>
      <c r="E130" t="s">
        <v>3482</v>
      </c>
      <c r="F130" t="s">
        <v>6075</v>
      </c>
      <c r="G130" t="s">
        <v>6072</v>
      </c>
      <c r="H130" t="s">
        <v>6073</v>
      </c>
      <c r="I130" t="s">
        <v>3626</v>
      </c>
      <c r="J130" t="s">
        <v>6074</v>
      </c>
      <c r="K130" t="s">
        <v>93</v>
      </c>
      <c r="L130" t="s">
        <v>93</v>
      </c>
      <c r="M130">
        <v>123</v>
      </c>
      <c r="N130">
        <v>142</v>
      </c>
      <c r="O130">
        <v>19</v>
      </c>
      <c r="P130">
        <v>2</v>
      </c>
      <c r="Q130" t="s">
        <v>6076</v>
      </c>
      <c r="R130" t="s">
        <v>3483</v>
      </c>
      <c r="S130" t="s">
        <v>93</v>
      </c>
      <c r="T130" t="s">
        <v>3484</v>
      </c>
      <c r="U130" t="s">
        <v>6078</v>
      </c>
    </row>
    <row r="131" spans="1:21" x14ac:dyDescent="0.3">
      <c r="A131" t="s">
        <v>712</v>
      </c>
      <c r="B131" t="s">
        <v>6368</v>
      </c>
      <c r="C131" t="s">
        <v>6373</v>
      </c>
      <c r="D131">
        <v>2023</v>
      </c>
      <c r="E131" t="s">
        <v>3482</v>
      </c>
      <c r="F131" t="s">
        <v>719</v>
      </c>
      <c r="G131" t="s">
        <v>6369</v>
      </c>
      <c r="H131" t="s">
        <v>6370</v>
      </c>
      <c r="I131" t="s">
        <v>6371</v>
      </c>
      <c r="J131" t="s">
        <v>93</v>
      </c>
      <c r="K131" t="s">
        <v>93</v>
      </c>
      <c r="L131" t="s">
        <v>93</v>
      </c>
      <c r="M131">
        <v>316</v>
      </c>
      <c r="N131">
        <v>320</v>
      </c>
      <c r="O131">
        <v>4</v>
      </c>
      <c r="P131">
        <v>6</v>
      </c>
      <c r="Q131" t="s">
        <v>6372</v>
      </c>
      <c r="R131" t="s">
        <v>3483</v>
      </c>
      <c r="S131" t="s">
        <v>93</v>
      </c>
      <c r="T131" t="s">
        <v>3484</v>
      </c>
      <c r="U131" t="s">
        <v>6374</v>
      </c>
    </row>
    <row r="132" spans="1:21" x14ac:dyDescent="0.3">
      <c r="A132" t="s">
        <v>712</v>
      </c>
      <c r="B132" t="s">
        <v>6973</v>
      </c>
      <c r="C132" t="s">
        <v>6977</v>
      </c>
      <c r="D132">
        <v>2022</v>
      </c>
      <c r="E132" t="s">
        <v>3482</v>
      </c>
      <c r="F132" t="s">
        <v>1349</v>
      </c>
      <c r="G132" t="s">
        <v>6974</v>
      </c>
      <c r="H132" t="s">
        <v>6975</v>
      </c>
      <c r="I132" t="s">
        <v>6722</v>
      </c>
      <c r="J132" t="s">
        <v>93</v>
      </c>
      <c r="K132" t="s">
        <v>93</v>
      </c>
      <c r="L132" t="s">
        <v>93</v>
      </c>
      <c r="M132">
        <v>1785</v>
      </c>
      <c r="N132">
        <v>1792</v>
      </c>
      <c r="O132">
        <v>7</v>
      </c>
      <c r="P132">
        <v>4</v>
      </c>
      <c r="Q132" t="s">
        <v>6976</v>
      </c>
      <c r="R132" t="s">
        <v>3483</v>
      </c>
      <c r="S132" t="s">
        <v>93</v>
      </c>
      <c r="T132" t="s">
        <v>3484</v>
      </c>
      <c r="U132" t="s">
        <v>6978</v>
      </c>
    </row>
    <row r="133" spans="1:21" x14ac:dyDescent="0.3">
      <c r="A133" t="s">
        <v>3540</v>
      </c>
      <c r="B133" t="s">
        <v>3537</v>
      </c>
      <c r="C133" t="s">
        <v>3546</v>
      </c>
      <c r="D133">
        <v>2024</v>
      </c>
      <c r="E133" t="s">
        <v>3482</v>
      </c>
      <c r="F133" t="s">
        <v>3544</v>
      </c>
      <c r="G133" t="s">
        <v>3538</v>
      </c>
      <c r="H133" t="s">
        <v>3539</v>
      </c>
      <c r="I133" t="s">
        <v>3541</v>
      </c>
      <c r="J133" t="s">
        <v>3542</v>
      </c>
      <c r="K133" t="s">
        <v>2681</v>
      </c>
      <c r="L133" t="s">
        <v>3543</v>
      </c>
      <c r="P133">
        <v>0</v>
      </c>
      <c r="Q133" t="s">
        <v>3545</v>
      </c>
      <c r="R133" t="s">
        <v>3483</v>
      </c>
      <c r="S133" t="s">
        <v>93</v>
      </c>
      <c r="T133" t="s">
        <v>3484</v>
      </c>
      <c r="U133" t="s">
        <v>3547</v>
      </c>
    </row>
    <row r="134" spans="1:21" x14ac:dyDescent="0.3">
      <c r="A134" t="s">
        <v>834</v>
      </c>
      <c r="B134" t="s">
        <v>6425</v>
      </c>
      <c r="C134" t="s">
        <v>6430</v>
      </c>
      <c r="D134">
        <v>2023</v>
      </c>
      <c r="E134" t="s">
        <v>3482</v>
      </c>
      <c r="F134" t="s">
        <v>842</v>
      </c>
      <c r="G134" t="s">
        <v>6426</v>
      </c>
      <c r="H134" t="s">
        <v>6427</v>
      </c>
      <c r="I134" t="s">
        <v>6428</v>
      </c>
      <c r="J134" t="s">
        <v>93</v>
      </c>
      <c r="K134" t="s">
        <v>93</v>
      </c>
      <c r="L134" t="s">
        <v>93</v>
      </c>
      <c r="M134">
        <v>1203</v>
      </c>
      <c r="N134">
        <v>1210</v>
      </c>
      <c r="O134">
        <v>7</v>
      </c>
      <c r="P134">
        <v>1</v>
      </c>
      <c r="Q134" t="s">
        <v>6429</v>
      </c>
      <c r="R134" t="s">
        <v>3483</v>
      </c>
      <c r="S134" t="s">
        <v>93</v>
      </c>
      <c r="T134" t="s">
        <v>3484</v>
      </c>
      <c r="U134" t="s">
        <v>6431</v>
      </c>
    </row>
    <row r="135" spans="1:21" x14ac:dyDescent="0.3">
      <c r="A135" t="s">
        <v>2492</v>
      </c>
      <c r="B135" t="s">
        <v>7107</v>
      </c>
      <c r="C135" t="s">
        <v>7112</v>
      </c>
      <c r="D135">
        <v>2022</v>
      </c>
      <c r="E135" t="s">
        <v>3482</v>
      </c>
      <c r="F135" t="s">
        <v>2499</v>
      </c>
      <c r="G135" t="s">
        <v>7108</v>
      </c>
      <c r="H135" t="s">
        <v>7109</v>
      </c>
      <c r="I135" t="s">
        <v>7110</v>
      </c>
      <c r="J135" t="s">
        <v>93</v>
      </c>
      <c r="K135" t="s">
        <v>93</v>
      </c>
      <c r="L135" t="s">
        <v>93</v>
      </c>
      <c r="M135">
        <v>311</v>
      </c>
      <c r="N135">
        <v>317</v>
      </c>
      <c r="O135">
        <v>6</v>
      </c>
      <c r="P135">
        <v>13</v>
      </c>
      <c r="Q135" t="s">
        <v>7111</v>
      </c>
      <c r="R135" t="s">
        <v>3483</v>
      </c>
      <c r="S135" t="s">
        <v>93</v>
      </c>
      <c r="T135" t="s">
        <v>3484</v>
      </c>
      <c r="U135" t="s">
        <v>7113</v>
      </c>
    </row>
    <row r="136" spans="1:21" x14ac:dyDescent="0.3">
      <c r="A136" t="s">
        <v>7161</v>
      </c>
      <c r="B136" t="s">
        <v>7158</v>
      </c>
      <c r="C136" t="s">
        <v>7166</v>
      </c>
      <c r="D136">
        <v>2022</v>
      </c>
      <c r="E136" t="s">
        <v>3482</v>
      </c>
      <c r="F136" t="s">
        <v>7164</v>
      </c>
      <c r="G136" t="s">
        <v>7159</v>
      </c>
      <c r="H136" t="s">
        <v>7160</v>
      </c>
      <c r="I136" t="s">
        <v>7162</v>
      </c>
      <c r="J136" t="s">
        <v>7163</v>
      </c>
      <c r="K136" t="s">
        <v>2681</v>
      </c>
      <c r="L136" t="s">
        <v>93</v>
      </c>
      <c r="M136">
        <v>13195</v>
      </c>
      <c r="N136">
        <v>13203</v>
      </c>
      <c r="O136">
        <v>8</v>
      </c>
      <c r="P136">
        <v>1</v>
      </c>
      <c r="Q136" t="s">
        <v>7165</v>
      </c>
      <c r="R136" t="s">
        <v>3483</v>
      </c>
      <c r="S136" t="s">
        <v>93</v>
      </c>
      <c r="T136" t="s">
        <v>3484</v>
      </c>
      <c r="U136" t="s">
        <v>7167</v>
      </c>
    </row>
    <row r="137" spans="1:21" x14ac:dyDescent="0.3">
      <c r="A137" t="s">
        <v>1836</v>
      </c>
      <c r="B137" t="s">
        <v>5096</v>
      </c>
      <c r="C137" t="s">
        <v>5101</v>
      </c>
      <c r="D137">
        <v>2024</v>
      </c>
      <c r="E137" t="s">
        <v>3482</v>
      </c>
      <c r="F137" t="s">
        <v>1844</v>
      </c>
      <c r="G137" t="s">
        <v>5097</v>
      </c>
      <c r="H137" t="s">
        <v>5098</v>
      </c>
      <c r="I137" t="s">
        <v>5099</v>
      </c>
      <c r="J137" t="s">
        <v>93</v>
      </c>
      <c r="K137" t="s">
        <v>93</v>
      </c>
      <c r="L137" t="s">
        <v>93</v>
      </c>
      <c r="P137">
        <v>0</v>
      </c>
      <c r="Q137" t="s">
        <v>5100</v>
      </c>
      <c r="R137" t="s">
        <v>3483</v>
      </c>
      <c r="S137" t="s">
        <v>93</v>
      </c>
      <c r="T137" t="s">
        <v>3484</v>
      </c>
      <c r="U137" t="s">
        <v>5102</v>
      </c>
    </row>
    <row r="138" spans="1:21" x14ac:dyDescent="0.3">
      <c r="A138" t="s">
        <v>1364</v>
      </c>
      <c r="B138" t="s">
        <v>7177</v>
      </c>
      <c r="C138" t="s">
        <v>7182</v>
      </c>
      <c r="D138">
        <v>2022</v>
      </c>
      <c r="E138" t="s">
        <v>3482</v>
      </c>
      <c r="F138" t="s">
        <v>1371</v>
      </c>
      <c r="G138" t="s">
        <v>7178</v>
      </c>
      <c r="H138" t="s">
        <v>7179</v>
      </c>
      <c r="I138" t="s">
        <v>7180</v>
      </c>
      <c r="J138" t="s">
        <v>93</v>
      </c>
      <c r="K138" t="s">
        <v>93</v>
      </c>
      <c r="L138" t="s">
        <v>93</v>
      </c>
      <c r="M138">
        <v>1713</v>
      </c>
      <c r="N138">
        <v>1717</v>
      </c>
      <c r="O138">
        <v>4</v>
      </c>
      <c r="P138">
        <v>7</v>
      </c>
      <c r="Q138" t="s">
        <v>7181</v>
      </c>
      <c r="R138" t="s">
        <v>3483</v>
      </c>
      <c r="S138" t="s">
        <v>93</v>
      </c>
      <c r="T138" t="s">
        <v>3484</v>
      </c>
      <c r="U138" t="s">
        <v>7183</v>
      </c>
    </row>
    <row r="139" spans="1:21" x14ac:dyDescent="0.3">
      <c r="A139" t="s">
        <v>4085</v>
      </c>
      <c r="B139" t="s">
        <v>4082</v>
      </c>
      <c r="C139" t="s">
        <v>4087</v>
      </c>
      <c r="D139">
        <v>2024</v>
      </c>
      <c r="E139" t="s">
        <v>3482</v>
      </c>
      <c r="F139" t="s">
        <v>93</v>
      </c>
      <c r="G139" t="s">
        <v>4083</v>
      </c>
      <c r="H139" t="s">
        <v>4084</v>
      </c>
      <c r="I139" t="s">
        <v>3717</v>
      </c>
      <c r="J139" t="s">
        <v>2681</v>
      </c>
      <c r="K139" t="s">
        <v>93</v>
      </c>
      <c r="L139" t="s">
        <v>93</v>
      </c>
      <c r="M139">
        <v>1948</v>
      </c>
      <c r="N139">
        <v>1952</v>
      </c>
      <c r="O139">
        <v>4</v>
      </c>
      <c r="P139">
        <v>0</v>
      </c>
      <c r="Q139" t="s">
        <v>4086</v>
      </c>
      <c r="R139" t="s">
        <v>3483</v>
      </c>
      <c r="S139" t="s">
        <v>93</v>
      </c>
      <c r="T139" t="s">
        <v>3484</v>
      </c>
      <c r="U139" t="s">
        <v>4088</v>
      </c>
    </row>
    <row r="140" spans="1:21" x14ac:dyDescent="0.3">
      <c r="A140" t="s">
        <v>1903</v>
      </c>
      <c r="B140" t="s">
        <v>5473</v>
      </c>
      <c r="C140" t="s">
        <v>5477</v>
      </c>
      <c r="D140">
        <v>2023</v>
      </c>
      <c r="E140" t="s">
        <v>3482</v>
      </c>
      <c r="F140" t="s">
        <v>1910</v>
      </c>
      <c r="G140" t="s">
        <v>5474</v>
      </c>
      <c r="H140" t="s">
        <v>5475</v>
      </c>
      <c r="I140" t="s">
        <v>5425</v>
      </c>
      <c r="J140" t="s">
        <v>93</v>
      </c>
      <c r="K140" t="s">
        <v>93</v>
      </c>
      <c r="L140" t="s">
        <v>93</v>
      </c>
      <c r="P140">
        <v>1</v>
      </c>
      <c r="Q140" t="s">
        <v>5476</v>
      </c>
      <c r="R140" t="s">
        <v>3483</v>
      </c>
      <c r="S140" t="s">
        <v>93</v>
      </c>
      <c r="T140" t="s">
        <v>3484</v>
      </c>
      <c r="U140" t="s">
        <v>5478</v>
      </c>
    </row>
    <row r="141" spans="1:21" x14ac:dyDescent="0.3">
      <c r="A141" t="s">
        <v>5214</v>
      </c>
      <c r="B141" t="s">
        <v>5211</v>
      </c>
      <c r="C141" t="s">
        <v>5217</v>
      </c>
      <c r="D141">
        <v>2023</v>
      </c>
      <c r="E141" t="s">
        <v>3482</v>
      </c>
      <c r="F141" t="s">
        <v>3232</v>
      </c>
      <c r="G141" t="s">
        <v>5212</v>
      </c>
      <c r="H141" t="s">
        <v>5213</v>
      </c>
      <c r="I141" t="s">
        <v>5215</v>
      </c>
      <c r="J141" t="s">
        <v>93</v>
      </c>
      <c r="K141" t="s">
        <v>93</v>
      </c>
      <c r="L141" t="s">
        <v>93</v>
      </c>
      <c r="M141">
        <v>378</v>
      </c>
      <c r="N141">
        <v>383</v>
      </c>
      <c r="O141">
        <v>5</v>
      </c>
      <c r="P141">
        <v>0</v>
      </c>
      <c r="Q141" t="s">
        <v>5216</v>
      </c>
      <c r="R141" t="s">
        <v>3483</v>
      </c>
      <c r="S141" t="s">
        <v>93</v>
      </c>
      <c r="T141" t="s">
        <v>3484</v>
      </c>
      <c r="U141" t="s">
        <v>5218</v>
      </c>
    </row>
    <row r="142" spans="1:21" x14ac:dyDescent="0.3">
      <c r="A142" t="s">
        <v>2261</v>
      </c>
      <c r="B142" t="s">
        <v>5334</v>
      </c>
      <c r="C142" t="s">
        <v>5339</v>
      </c>
      <c r="D142">
        <v>2023</v>
      </c>
      <c r="E142" t="s">
        <v>3482</v>
      </c>
      <c r="F142" t="s">
        <v>2268</v>
      </c>
      <c r="G142" t="s">
        <v>5335</v>
      </c>
      <c r="H142" t="s">
        <v>5336</v>
      </c>
      <c r="I142" t="s">
        <v>5337</v>
      </c>
      <c r="J142" t="s">
        <v>93</v>
      </c>
      <c r="K142" t="s">
        <v>93</v>
      </c>
      <c r="L142" t="s">
        <v>93</v>
      </c>
      <c r="M142">
        <v>433</v>
      </c>
      <c r="N142">
        <v>438</v>
      </c>
      <c r="O142">
        <v>5</v>
      </c>
      <c r="P142">
        <v>0</v>
      </c>
      <c r="Q142" t="s">
        <v>5338</v>
      </c>
      <c r="R142" t="s">
        <v>3483</v>
      </c>
      <c r="S142" t="s">
        <v>93</v>
      </c>
      <c r="T142" t="s">
        <v>3484</v>
      </c>
      <c r="U142" t="s">
        <v>5340</v>
      </c>
    </row>
    <row r="143" spans="1:21" x14ac:dyDescent="0.3">
      <c r="A143" t="s">
        <v>4400</v>
      </c>
      <c r="B143" t="s">
        <v>4397</v>
      </c>
      <c r="C143" t="s">
        <v>4404</v>
      </c>
      <c r="D143">
        <v>2024</v>
      </c>
      <c r="E143" t="s">
        <v>3482</v>
      </c>
      <c r="F143" t="s">
        <v>4402</v>
      </c>
      <c r="G143" t="s">
        <v>4398</v>
      </c>
      <c r="H143" t="s">
        <v>4399</v>
      </c>
      <c r="I143" t="s">
        <v>4401</v>
      </c>
      <c r="J143" t="s">
        <v>3574</v>
      </c>
      <c r="K143" t="s">
        <v>93</v>
      </c>
      <c r="L143" t="s">
        <v>93</v>
      </c>
      <c r="M143">
        <v>382</v>
      </c>
      <c r="N143">
        <v>387</v>
      </c>
      <c r="O143">
        <v>5</v>
      </c>
      <c r="P143">
        <v>0</v>
      </c>
      <c r="Q143" t="s">
        <v>4403</v>
      </c>
      <c r="R143" t="s">
        <v>3483</v>
      </c>
      <c r="S143" t="s">
        <v>93</v>
      </c>
      <c r="T143" t="s">
        <v>3484</v>
      </c>
      <c r="U143" t="s">
        <v>4405</v>
      </c>
    </row>
    <row r="144" spans="1:21" x14ac:dyDescent="0.3">
      <c r="A144" t="s">
        <v>4400</v>
      </c>
      <c r="B144" t="s">
        <v>5657</v>
      </c>
      <c r="C144" t="s">
        <v>5661</v>
      </c>
      <c r="D144">
        <v>2023</v>
      </c>
      <c r="E144" t="s">
        <v>3667</v>
      </c>
      <c r="F144" t="s">
        <v>4402</v>
      </c>
      <c r="G144" t="s">
        <v>5658</v>
      </c>
      <c r="H144" t="s">
        <v>4399</v>
      </c>
      <c r="I144" t="s">
        <v>5659</v>
      </c>
      <c r="J144" t="s">
        <v>3574</v>
      </c>
      <c r="K144" t="s">
        <v>93</v>
      </c>
      <c r="L144" t="s">
        <v>93</v>
      </c>
      <c r="M144">
        <v>382</v>
      </c>
      <c r="N144">
        <v>387</v>
      </c>
      <c r="O144">
        <v>5</v>
      </c>
      <c r="P144">
        <v>0</v>
      </c>
      <c r="Q144" t="s">
        <v>5660</v>
      </c>
      <c r="R144" t="s">
        <v>3483</v>
      </c>
      <c r="S144" t="s">
        <v>93</v>
      </c>
      <c r="T144" t="s">
        <v>3484</v>
      </c>
      <c r="U144" t="s">
        <v>5662</v>
      </c>
    </row>
    <row r="145" spans="1:21" x14ac:dyDescent="0.3">
      <c r="A145" t="s">
        <v>5121</v>
      </c>
      <c r="B145" t="s">
        <v>5118</v>
      </c>
      <c r="C145" t="s">
        <v>5125</v>
      </c>
      <c r="D145">
        <v>2024</v>
      </c>
      <c r="E145" t="s">
        <v>3482</v>
      </c>
      <c r="F145" t="s">
        <v>5123</v>
      </c>
      <c r="G145" t="s">
        <v>5119</v>
      </c>
      <c r="H145" t="s">
        <v>5120</v>
      </c>
      <c r="I145" t="s">
        <v>5122</v>
      </c>
      <c r="J145" t="s">
        <v>93</v>
      </c>
      <c r="K145" t="s">
        <v>93</v>
      </c>
      <c r="L145" t="s">
        <v>93</v>
      </c>
      <c r="M145">
        <v>394</v>
      </c>
      <c r="N145">
        <v>396</v>
      </c>
      <c r="O145">
        <v>2</v>
      </c>
      <c r="P145">
        <v>0</v>
      </c>
      <c r="Q145" t="s">
        <v>5124</v>
      </c>
      <c r="R145" t="s">
        <v>3483</v>
      </c>
      <c r="S145" t="s">
        <v>93</v>
      </c>
      <c r="T145" t="s">
        <v>3484</v>
      </c>
      <c r="U145" t="s">
        <v>5126</v>
      </c>
    </row>
    <row r="146" spans="1:21" x14ac:dyDescent="0.3">
      <c r="A146" t="s">
        <v>2990</v>
      </c>
      <c r="B146" t="s">
        <v>5393</v>
      </c>
      <c r="C146" t="s">
        <v>5398</v>
      </c>
      <c r="D146">
        <v>2023</v>
      </c>
      <c r="E146" t="s">
        <v>3482</v>
      </c>
      <c r="F146" t="s">
        <v>2997</v>
      </c>
      <c r="G146" t="s">
        <v>5394</v>
      </c>
      <c r="H146" t="s">
        <v>5395</v>
      </c>
      <c r="I146" t="s">
        <v>5396</v>
      </c>
      <c r="J146" t="s">
        <v>93</v>
      </c>
      <c r="K146" t="s">
        <v>93</v>
      </c>
      <c r="L146" t="s">
        <v>93</v>
      </c>
      <c r="P146">
        <v>1</v>
      </c>
      <c r="Q146" t="s">
        <v>5397</v>
      </c>
      <c r="R146" t="s">
        <v>3483</v>
      </c>
      <c r="S146" t="s">
        <v>93</v>
      </c>
      <c r="T146" t="s">
        <v>3484</v>
      </c>
      <c r="U146" t="s">
        <v>5399</v>
      </c>
    </row>
    <row r="147" spans="1:21" x14ac:dyDescent="0.3">
      <c r="A147" t="s">
        <v>4067</v>
      </c>
      <c r="B147" t="s">
        <v>4064</v>
      </c>
      <c r="C147" t="s">
        <v>4071</v>
      </c>
      <c r="D147">
        <v>2025</v>
      </c>
      <c r="E147" t="s">
        <v>3506</v>
      </c>
      <c r="F147" t="s">
        <v>4069</v>
      </c>
      <c r="G147" t="s">
        <v>4065</v>
      </c>
      <c r="H147" t="s">
        <v>4066</v>
      </c>
      <c r="I147" t="s">
        <v>4068</v>
      </c>
      <c r="J147" t="s">
        <v>93</v>
      </c>
      <c r="K147" t="s">
        <v>93</v>
      </c>
      <c r="L147" t="s">
        <v>93</v>
      </c>
      <c r="P147">
        <v>0</v>
      </c>
      <c r="Q147" t="s">
        <v>4070</v>
      </c>
      <c r="R147" t="s">
        <v>3595</v>
      </c>
      <c r="S147" t="s">
        <v>93</v>
      </c>
      <c r="T147" t="s">
        <v>3484</v>
      </c>
      <c r="U147" t="s">
        <v>4072</v>
      </c>
    </row>
    <row r="148" spans="1:21" x14ac:dyDescent="0.3">
      <c r="A148" t="s">
        <v>812</v>
      </c>
      <c r="B148" t="s">
        <v>4756</v>
      </c>
      <c r="C148" t="s">
        <v>4761</v>
      </c>
      <c r="D148">
        <v>2024</v>
      </c>
      <c r="E148" t="s">
        <v>3482</v>
      </c>
      <c r="F148" t="s">
        <v>819</v>
      </c>
      <c r="G148" t="s">
        <v>4757</v>
      </c>
      <c r="H148" t="s">
        <v>4758</v>
      </c>
      <c r="I148" t="s">
        <v>4759</v>
      </c>
      <c r="J148" t="s">
        <v>93</v>
      </c>
      <c r="K148" t="s">
        <v>93</v>
      </c>
      <c r="L148" t="s">
        <v>93</v>
      </c>
      <c r="P148">
        <v>1</v>
      </c>
      <c r="Q148" t="s">
        <v>4760</v>
      </c>
      <c r="R148" t="s">
        <v>3483</v>
      </c>
      <c r="S148" t="s">
        <v>93</v>
      </c>
      <c r="T148" t="s">
        <v>3484</v>
      </c>
      <c r="U148" t="s">
        <v>4762</v>
      </c>
    </row>
    <row r="149" spans="1:21" x14ac:dyDescent="0.3">
      <c r="A149" t="s">
        <v>2695</v>
      </c>
      <c r="B149" t="s">
        <v>6784</v>
      </c>
      <c r="C149" t="s">
        <v>6788</v>
      </c>
      <c r="D149">
        <v>2022</v>
      </c>
      <c r="E149" t="s">
        <v>3482</v>
      </c>
      <c r="F149" t="s">
        <v>2699</v>
      </c>
      <c r="G149" t="s">
        <v>6785</v>
      </c>
      <c r="H149" t="s">
        <v>6786</v>
      </c>
      <c r="I149" t="s">
        <v>6722</v>
      </c>
      <c r="J149" t="s">
        <v>93</v>
      </c>
      <c r="K149" t="s">
        <v>93</v>
      </c>
      <c r="L149" t="s">
        <v>93</v>
      </c>
      <c r="M149">
        <v>783</v>
      </c>
      <c r="N149">
        <v>787</v>
      </c>
      <c r="O149">
        <v>4</v>
      </c>
      <c r="P149">
        <v>0</v>
      </c>
      <c r="Q149" t="s">
        <v>6787</v>
      </c>
      <c r="R149" t="s">
        <v>3483</v>
      </c>
      <c r="S149" t="s">
        <v>93</v>
      </c>
      <c r="T149" t="s">
        <v>3484</v>
      </c>
      <c r="U149" t="s">
        <v>6789</v>
      </c>
    </row>
    <row r="150" spans="1:21" x14ac:dyDescent="0.3">
      <c r="A150" t="s">
        <v>3689</v>
      </c>
      <c r="B150" t="s">
        <v>3686</v>
      </c>
      <c r="C150" t="s">
        <v>3693</v>
      </c>
      <c r="D150">
        <v>2024</v>
      </c>
      <c r="E150" t="s">
        <v>3482</v>
      </c>
      <c r="F150" t="s">
        <v>3691</v>
      </c>
      <c r="G150" t="s">
        <v>3687</v>
      </c>
      <c r="H150" t="s">
        <v>3688</v>
      </c>
      <c r="I150" t="s">
        <v>3541</v>
      </c>
      <c r="J150" t="s">
        <v>3542</v>
      </c>
      <c r="K150" t="s">
        <v>2681</v>
      </c>
      <c r="L150" t="s">
        <v>3690</v>
      </c>
      <c r="P150">
        <v>0</v>
      </c>
      <c r="Q150" t="s">
        <v>3692</v>
      </c>
      <c r="R150" t="s">
        <v>3483</v>
      </c>
      <c r="S150" t="s">
        <v>93</v>
      </c>
      <c r="T150" t="s">
        <v>3484</v>
      </c>
      <c r="U150" t="s">
        <v>3694</v>
      </c>
    </row>
    <row r="151" spans="1:21" x14ac:dyDescent="0.3">
      <c r="A151" t="s">
        <v>6884</v>
      </c>
      <c r="B151" t="s">
        <v>6881</v>
      </c>
      <c r="C151" t="s">
        <v>6888</v>
      </c>
      <c r="D151">
        <v>2022</v>
      </c>
      <c r="E151" t="s">
        <v>3482</v>
      </c>
      <c r="F151" t="s">
        <v>6886</v>
      </c>
      <c r="G151" t="s">
        <v>6882</v>
      </c>
      <c r="H151" t="s">
        <v>6883</v>
      </c>
      <c r="I151" t="s">
        <v>3626</v>
      </c>
      <c r="J151" t="s">
        <v>6885</v>
      </c>
      <c r="K151" t="s">
        <v>93</v>
      </c>
      <c r="L151" t="s">
        <v>93</v>
      </c>
      <c r="M151">
        <v>455</v>
      </c>
      <c r="N151">
        <v>466</v>
      </c>
      <c r="O151">
        <v>11</v>
      </c>
      <c r="P151">
        <v>2</v>
      </c>
      <c r="Q151" t="s">
        <v>6887</v>
      </c>
      <c r="R151" t="s">
        <v>3483</v>
      </c>
      <c r="S151" t="s">
        <v>93</v>
      </c>
      <c r="T151" t="s">
        <v>3484</v>
      </c>
      <c r="U151" t="s">
        <v>6889</v>
      </c>
    </row>
    <row r="152" spans="1:21" x14ac:dyDescent="0.3">
      <c r="A152" t="s">
        <v>3886</v>
      </c>
      <c r="B152" t="s">
        <v>3883</v>
      </c>
      <c r="C152" t="s">
        <v>3892</v>
      </c>
      <c r="D152">
        <v>2025</v>
      </c>
      <c r="E152" t="s">
        <v>3506</v>
      </c>
      <c r="F152" t="s">
        <v>3890</v>
      </c>
      <c r="G152" t="s">
        <v>3884</v>
      </c>
      <c r="H152" t="s">
        <v>3885</v>
      </c>
      <c r="I152" t="s">
        <v>3887</v>
      </c>
      <c r="J152" t="s">
        <v>3888</v>
      </c>
      <c r="K152" t="s">
        <v>3574</v>
      </c>
      <c r="L152" t="s">
        <v>3889</v>
      </c>
      <c r="P152">
        <v>0</v>
      </c>
      <c r="Q152" t="s">
        <v>3891</v>
      </c>
      <c r="R152" t="s">
        <v>3483</v>
      </c>
      <c r="S152" t="s">
        <v>3613</v>
      </c>
      <c r="T152" t="s">
        <v>3484</v>
      </c>
      <c r="U152" t="s">
        <v>3893</v>
      </c>
    </row>
    <row r="153" spans="1:21" x14ac:dyDescent="0.3">
      <c r="A153" t="s">
        <v>6859</v>
      </c>
      <c r="B153" t="s">
        <v>6856</v>
      </c>
      <c r="C153" t="s">
        <v>6862</v>
      </c>
      <c r="D153">
        <v>2022</v>
      </c>
      <c r="E153" t="s">
        <v>3482</v>
      </c>
      <c r="F153" t="s">
        <v>808</v>
      </c>
      <c r="G153" t="s">
        <v>6857</v>
      </c>
      <c r="H153" t="s">
        <v>6858</v>
      </c>
      <c r="I153" t="s">
        <v>6860</v>
      </c>
      <c r="J153" t="s">
        <v>93</v>
      </c>
      <c r="K153" t="s">
        <v>93</v>
      </c>
      <c r="L153" t="s">
        <v>93</v>
      </c>
      <c r="P153">
        <v>12</v>
      </c>
      <c r="Q153" t="s">
        <v>6861</v>
      </c>
      <c r="R153" t="s">
        <v>3483</v>
      </c>
      <c r="S153" t="s">
        <v>93</v>
      </c>
      <c r="T153" t="s">
        <v>3484</v>
      </c>
      <c r="U153" t="s">
        <v>6863</v>
      </c>
    </row>
    <row r="154" spans="1:21" x14ac:dyDescent="0.3">
      <c r="A154" t="s">
        <v>4271</v>
      </c>
      <c r="B154" t="s">
        <v>4268</v>
      </c>
      <c r="C154" t="s">
        <v>4277</v>
      </c>
      <c r="D154">
        <v>2024</v>
      </c>
      <c r="E154" t="s">
        <v>3506</v>
      </c>
      <c r="F154" t="s">
        <v>4275</v>
      </c>
      <c r="G154" t="s">
        <v>4269</v>
      </c>
      <c r="H154" t="s">
        <v>4270</v>
      </c>
      <c r="I154" t="s">
        <v>4272</v>
      </c>
      <c r="J154" t="s">
        <v>4273</v>
      </c>
      <c r="K154" t="s">
        <v>93</v>
      </c>
      <c r="L154" t="s">
        <v>4274</v>
      </c>
      <c r="P154">
        <v>1</v>
      </c>
      <c r="Q154" t="s">
        <v>4276</v>
      </c>
      <c r="R154" t="s">
        <v>3483</v>
      </c>
      <c r="S154" t="s">
        <v>93</v>
      </c>
      <c r="T154" t="s">
        <v>3484</v>
      </c>
      <c r="U154" t="s">
        <v>4278</v>
      </c>
    </row>
    <row r="155" spans="1:21" x14ac:dyDescent="0.3">
      <c r="A155" t="s">
        <v>3993</v>
      </c>
      <c r="B155" t="s">
        <v>3990</v>
      </c>
      <c r="C155" t="s">
        <v>3997</v>
      </c>
      <c r="D155">
        <v>2024</v>
      </c>
      <c r="E155" t="s">
        <v>3506</v>
      </c>
      <c r="F155" t="s">
        <v>3995</v>
      </c>
      <c r="G155" t="s">
        <v>3991</v>
      </c>
      <c r="H155" t="s">
        <v>3992</v>
      </c>
      <c r="I155" t="s">
        <v>3994</v>
      </c>
      <c r="J155" t="s">
        <v>3636</v>
      </c>
      <c r="K155" t="s">
        <v>3503</v>
      </c>
      <c r="L155" t="s">
        <v>93</v>
      </c>
      <c r="M155">
        <v>354</v>
      </c>
      <c r="N155">
        <v>377</v>
      </c>
      <c r="O155">
        <v>23</v>
      </c>
      <c r="P155">
        <v>0</v>
      </c>
      <c r="Q155" t="s">
        <v>3996</v>
      </c>
      <c r="R155" t="s">
        <v>3483</v>
      </c>
      <c r="S155" t="s">
        <v>93</v>
      </c>
      <c r="T155" t="s">
        <v>3484</v>
      </c>
      <c r="U155" t="s">
        <v>3998</v>
      </c>
    </row>
    <row r="156" spans="1:21" x14ac:dyDescent="0.3">
      <c r="A156" t="s">
        <v>5591</v>
      </c>
      <c r="B156" t="s">
        <v>5588</v>
      </c>
      <c r="C156" t="s">
        <v>5595</v>
      </c>
      <c r="D156">
        <v>2023</v>
      </c>
      <c r="E156" t="s">
        <v>3482</v>
      </c>
      <c r="F156" t="s">
        <v>5593</v>
      </c>
      <c r="G156" t="s">
        <v>5589</v>
      </c>
      <c r="H156" t="s">
        <v>5590</v>
      </c>
      <c r="I156" t="s">
        <v>5592</v>
      </c>
      <c r="J156" t="s">
        <v>93</v>
      </c>
      <c r="K156" t="s">
        <v>93</v>
      </c>
      <c r="L156" t="s">
        <v>93</v>
      </c>
      <c r="P156">
        <v>8</v>
      </c>
      <c r="Q156" t="s">
        <v>5594</v>
      </c>
      <c r="R156" t="s">
        <v>3483</v>
      </c>
      <c r="S156" t="s">
        <v>93</v>
      </c>
      <c r="T156" t="s">
        <v>3484</v>
      </c>
      <c r="U156" t="s">
        <v>5596</v>
      </c>
    </row>
    <row r="157" spans="1:21" x14ac:dyDescent="0.3">
      <c r="A157" t="s">
        <v>1156</v>
      </c>
      <c r="B157" t="s">
        <v>4287</v>
      </c>
      <c r="C157" t="s">
        <v>4292</v>
      </c>
      <c r="D157">
        <v>2024</v>
      </c>
      <c r="E157" t="s">
        <v>3482</v>
      </c>
      <c r="F157" t="s">
        <v>1163</v>
      </c>
      <c r="G157" t="s">
        <v>4288</v>
      </c>
      <c r="H157" t="s">
        <v>4289</v>
      </c>
      <c r="I157" t="s">
        <v>4290</v>
      </c>
      <c r="J157" t="s">
        <v>93</v>
      </c>
      <c r="K157" t="s">
        <v>93</v>
      </c>
      <c r="L157" t="s">
        <v>93</v>
      </c>
      <c r="M157">
        <v>900</v>
      </c>
      <c r="N157">
        <v>906</v>
      </c>
      <c r="O157">
        <v>6</v>
      </c>
      <c r="P157">
        <v>0</v>
      </c>
      <c r="Q157" t="s">
        <v>4291</v>
      </c>
      <c r="R157" t="s">
        <v>3483</v>
      </c>
      <c r="S157" t="s">
        <v>93</v>
      </c>
      <c r="T157" t="s">
        <v>3484</v>
      </c>
      <c r="U157" t="s">
        <v>4293</v>
      </c>
    </row>
    <row r="158" spans="1:21" x14ac:dyDescent="0.3">
      <c r="A158" t="s">
        <v>230</v>
      </c>
      <c r="B158" t="s">
        <v>5925</v>
      </c>
      <c r="C158" t="s">
        <v>5929</v>
      </c>
      <c r="D158">
        <v>2022</v>
      </c>
      <c r="E158" t="s">
        <v>3482</v>
      </c>
      <c r="F158" t="s">
        <v>233</v>
      </c>
      <c r="G158" t="s">
        <v>5926</v>
      </c>
      <c r="H158" t="s">
        <v>5927</v>
      </c>
      <c r="I158" t="s">
        <v>4450</v>
      </c>
      <c r="J158" t="s">
        <v>93</v>
      </c>
      <c r="K158" t="s">
        <v>93</v>
      </c>
      <c r="L158" t="s">
        <v>93</v>
      </c>
      <c r="M158">
        <v>133</v>
      </c>
      <c r="N158">
        <v>137</v>
      </c>
      <c r="O158">
        <v>4</v>
      </c>
      <c r="P158">
        <v>1</v>
      </c>
      <c r="Q158" t="s">
        <v>5928</v>
      </c>
      <c r="R158" t="s">
        <v>3483</v>
      </c>
      <c r="S158" t="s">
        <v>93</v>
      </c>
      <c r="T158" t="s">
        <v>3484</v>
      </c>
      <c r="U158" t="s">
        <v>5930</v>
      </c>
    </row>
    <row r="159" spans="1:21" x14ac:dyDescent="0.3">
      <c r="A159" t="s">
        <v>3571</v>
      </c>
      <c r="B159" t="s">
        <v>3568</v>
      </c>
      <c r="C159" t="s">
        <v>3577</v>
      </c>
      <c r="D159">
        <v>2024</v>
      </c>
      <c r="E159" t="s">
        <v>3506</v>
      </c>
      <c r="F159" t="s">
        <v>3575</v>
      </c>
      <c r="G159" t="s">
        <v>3569</v>
      </c>
      <c r="H159" t="s">
        <v>3570</v>
      </c>
      <c r="I159" t="s">
        <v>3572</v>
      </c>
      <c r="J159" t="s">
        <v>3573</v>
      </c>
      <c r="K159" t="s">
        <v>3574</v>
      </c>
      <c r="L159" t="s">
        <v>93</v>
      </c>
      <c r="M159">
        <v>61</v>
      </c>
      <c r="N159">
        <v>71</v>
      </c>
      <c r="O159">
        <v>10</v>
      </c>
      <c r="P159">
        <v>4</v>
      </c>
      <c r="Q159" t="s">
        <v>3576</v>
      </c>
      <c r="R159" t="s">
        <v>3483</v>
      </c>
      <c r="S159" t="s">
        <v>93</v>
      </c>
      <c r="T159" t="s">
        <v>3484</v>
      </c>
      <c r="U159" t="s">
        <v>3578</v>
      </c>
    </row>
    <row r="160" spans="1:21" x14ac:dyDescent="0.3">
      <c r="A160" t="s">
        <v>2426</v>
      </c>
      <c r="B160" t="s">
        <v>5575</v>
      </c>
      <c r="C160" t="s">
        <v>5579</v>
      </c>
      <c r="D160">
        <v>2023</v>
      </c>
      <c r="E160" t="s">
        <v>3482</v>
      </c>
      <c r="F160" t="s">
        <v>2430</v>
      </c>
      <c r="G160" t="s">
        <v>5576</v>
      </c>
      <c r="H160" t="s">
        <v>5577</v>
      </c>
      <c r="I160" t="s">
        <v>5344</v>
      </c>
      <c r="J160" t="s">
        <v>93</v>
      </c>
      <c r="K160" t="s">
        <v>93</v>
      </c>
      <c r="L160" t="s">
        <v>93</v>
      </c>
      <c r="M160">
        <v>1465</v>
      </c>
      <c r="N160">
        <v>1469</v>
      </c>
      <c r="O160">
        <v>4</v>
      </c>
      <c r="P160">
        <v>0</v>
      </c>
      <c r="Q160" t="s">
        <v>5578</v>
      </c>
      <c r="R160" t="s">
        <v>3483</v>
      </c>
      <c r="S160" t="s">
        <v>93</v>
      </c>
      <c r="T160" t="s">
        <v>3484</v>
      </c>
      <c r="U160" t="s">
        <v>5580</v>
      </c>
    </row>
    <row r="161" spans="1:21" x14ac:dyDescent="0.3">
      <c r="A161" t="s">
        <v>5232</v>
      </c>
      <c r="B161" t="s">
        <v>5229</v>
      </c>
      <c r="C161" t="s">
        <v>5235</v>
      </c>
      <c r="D161">
        <v>2023</v>
      </c>
      <c r="E161" t="s">
        <v>3482</v>
      </c>
      <c r="F161" t="s">
        <v>592</v>
      </c>
      <c r="G161" t="s">
        <v>5230</v>
      </c>
      <c r="H161" t="s">
        <v>5231</v>
      </c>
      <c r="I161" t="s">
        <v>5233</v>
      </c>
      <c r="J161" t="s">
        <v>93</v>
      </c>
      <c r="K161" t="s">
        <v>93</v>
      </c>
      <c r="L161" t="s">
        <v>93</v>
      </c>
      <c r="M161">
        <v>283</v>
      </c>
      <c r="N161">
        <v>287</v>
      </c>
      <c r="O161">
        <v>4</v>
      </c>
      <c r="P161">
        <v>0</v>
      </c>
      <c r="Q161" t="s">
        <v>5234</v>
      </c>
      <c r="R161" t="s">
        <v>3483</v>
      </c>
      <c r="S161" t="s">
        <v>93</v>
      </c>
      <c r="T161" t="s">
        <v>3484</v>
      </c>
      <c r="U161" t="s">
        <v>5236</v>
      </c>
    </row>
    <row r="162" spans="1:21" x14ac:dyDescent="0.3">
      <c r="A162" t="s">
        <v>5904</v>
      </c>
      <c r="B162" t="s">
        <v>5901</v>
      </c>
      <c r="C162" t="s">
        <v>5908</v>
      </c>
      <c r="D162">
        <v>2023</v>
      </c>
      <c r="E162" t="s">
        <v>3482</v>
      </c>
      <c r="F162" t="s">
        <v>5906</v>
      </c>
      <c r="G162" t="s">
        <v>5902</v>
      </c>
      <c r="H162" t="s">
        <v>5903</v>
      </c>
      <c r="I162" t="s">
        <v>5905</v>
      </c>
      <c r="J162" t="s">
        <v>93</v>
      </c>
      <c r="K162" t="s">
        <v>93</v>
      </c>
      <c r="L162" t="s">
        <v>93</v>
      </c>
      <c r="M162">
        <v>411</v>
      </c>
      <c r="N162">
        <v>436</v>
      </c>
      <c r="O162">
        <v>25</v>
      </c>
      <c r="P162">
        <v>0</v>
      </c>
      <c r="Q162" t="s">
        <v>5907</v>
      </c>
      <c r="R162" t="s">
        <v>3483</v>
      </c>
      <c r="S162" t="s">
        <v>93</v>
      </c>
      <c r="T162" t="s">
        <v>3484</v>
      </c>
      <c r="U162" t="s">
        <v>5909</v>
      </c>
    </row>
    <row r="163" spans="1:21" x14ac:dyDescent="0.3">
      <c r="A163" t="s">
        <v>1983</v>
      </c>
      <c r="B163" t="s">
        <v>4703</v>
      </c>
      <c r="C163" t="s">
        <v>4708</v>
      </c>
      <c r="D163">
        <v>2024</v>
      </c>
      <c r="E163" t="s">
        <v>3482</v>
      </c>
      <c r="F163" t="s">
        <v>1990</v>
      </c>
      <c r="G163" t="s">
        <v>4704</v>
      </c>
      <c r="H163" t="s">
        <v>4705</v>
      </c>
      <c r="I163" t="s">
        <v>4706</v>
      </c>
      <c r="J163" t="s">
        <v>93</v>
      </c>
      <c r="K163" t="s">
        <v>93</v>
      </c>
      <c r="L163" t="s">
        <v>93</v>
      </c>
      <c r="P163">
        <v>0</v>
      </c>
      <c r="Q163" t="s">
        <v>4707</v>
      </c>
      <c r="R163" t="s">
        <v>3483</v>
      </c>
      <c r="S163" t="s">
        <v>93</v>
      </c>
      <c r="T163" t="s">
        <v>3484</v>
      </c>
      <c r="U163" t="s">
        <v>4709</v>
      </c>
    </row>
    <row r="164" spans="1:21" x14ac:dyDescent="0.3">
      <c r="A164" t="s">
        <v>6729</v>
      </c>
      <c r="B164" t="s">
        <v>6726</v>
      </c>
      <c r="C164" t="s">
        <v>6733</v>
      </c>
      <c r="D164">
        <v>2022</v>
      </c>
      <c r="E164" t="s">
        <v>3482</v>
      </c>
      <c r="F164" t="s">
        <v>6731</v>
      </c>
      <c r="G164" t="s">
        <v>6727</v>
      </c>
      <c r="H164" t="s">
        <v>6728</v>
      </c>
      <c r="I164" t="s">
        <v>3626</v>
      </c>
      <c r="J164" t="s">
        <v>6730</v>
      </c>
      <c r="K164" t="s">
        <v>93</v>
      </c>
      <c r="L164" t="s">
        <v>93</v>
      </c>
      <c r="M164">
        <v>325</v>
      </c>
      <c r="N164">
        <v>333</v>
      </c>
      <c r="O164">
        <v>8</v>
      </c>
      <c r="P164">
        <v>0</v>
      </c>
      <c r="Q164" t="s">
        <v>6732</v>
      </c>
      <c r="R164" t="s">
        <v>3483</v>
      </c>
      <c r="S164" t="s">
        <v>93</v>
      </c>
      <c r="T164" t="s">
        <v>3484</v>
      </c>
      <c r="U164" t="s">
        <v>6734</v>
      </c>
    </row>
    <row r="165" spans="1:21" x14ac:dyDescent="0.3">
      <c r="A165" t="s">
        <v>7233</v>
      </c>
      <c r="B165" t="s">
        <v>7230</v>
      </c>
      <c r="C165" t="s">
        <v>7237</v>
      </c>
      <c r="D165">
        <v>2022</v>
      </c>
      <c r="E165" t="s">
        <v>3482</v>
      </c>
      <c r="F165" t="s">
        <v>7235</v>
      </c>
      <c r="G165" t="s">
        <v>7231</v>
      </c>
      <c r="H165" t="s">
        <v>7232</v>
      </c>
      <c r="I165" t="s">
        <v>4465</v>
      </c>
      <c r="J165" t="s">
        <v>7234</v>
      </c>
      <c r="K165" t="s">
        <v>93</v>
      </c>
      <c r="L165" t="s">
        <v>93</v>
      </c>
      <c r="M165">
        <v>481</v>
      </c>
      <c r="N165">
        <v>491</v>
      </c>
      <c r="O165">
        <v>10</v>
      </c>
      <c r="P165">
        <v>1</v>
      </c>
      <c r="Q165" t="s">
        <v>7236</v>
      </c>
      <c r="R165" t="s">
        <v>3483</v>
      </c>
      <c r="S165" t="s">
        <v>93</v>
      </c>
      <c r="T165" t="s">
        <v>3484</v>
      </c>
      <c r="U165" t="s">
        <v>7238</v>
      </c>
    </row>
    <row r="166" spans="1:21" x14ac:dyDescent="0.3">
      <c r="A166" t="s">
        <v>2556</v>
      </c>
      <c r="B166" t="s">
        <v>6412</v>
      </c>
      <c r="C166" t="s">
        <v>6416</v>
      </c>
      <c r="D166">
        <v>2022</v>
      </c>
      <c r="E166" t="s">
        <v>3482</v>
      </c>
      <c r="F166" t="s">
        <v>2560</v>
      </c>
      <c r="G166" t="s">
        <v>6413</v>
      </c>
      <c r="H166" t="s">
        <v>6414</v>
      </c>
      <c r="I166" t="s">
        <v>6001</v>
      </c>
      <c r="J166" t="s">
        <v>93</v>
      </c>
      <c r="K166" t="s">
        <v>93</v>
      </c>
      <c r="L166" t="s">
        <v>93</v>
      </c>
      <c r="M166">
        <v>2049</v>
      </c>
      <c r="N166">
        <v>2053</v>
      </c>
      <c r="O166">
        <v>4</v>
      </c>
      <c r="P166">
        <v>2</v>
      </c>
      <c r="Q166" t="s">
        <v>6415</v>
      </c>
      <c r="R166" t="s">
        <v>3483</v>
      </c>
      <c r="S166" t="s">
        <v>93</v>
      </c>
      <c r="T166" t="s">
        <v>3484</v>
      </c>
      <c r="U166" t="s">
        <v>6417</v>
      </c>
    </row>
    <row r="167" spans="1:21" x14ac:dyDescent="0.3">
      <c r="A167" t="s">
        <v>2129</v>
      </c>
      <c r="B167" t="s">
        <v>6015</v>
      </c>
      <c r="C167" t="s">
        <v>6020</v>
      </c>
      <c r="D167">
        <v>2022</v>
      </c>
      <c r="E167" t="s">
        <v>3482</v>
      </c>
      <c r="F167" t="s">
        <v>2137</v>
      </c>
      <c r="G167" t="s">
        <v>6016</v>
      </c>
      <c r="H167" t="s">
        <v>6017</v>
      </c>
      <c r="I167" t="s">
        <v>6018</v>
      </c>
      <c r="J167" t="s">
        <v>93</v>
      </c>
      <c r="K167" t="s">
        <v>93</v>
      </c>
      <c r="L167" t="s">
        <v>93</v>
      </c>
      <c r="M167">
        <v>162</v>
      </c>
      <c r="N167">
        <v>166</v>
      </c>
      <c r="O167">
        <v>4</v>
      </c>
      <c r="P167">
        <v>9</v>
      </c>
      <c r="Q167" t="s">
        <v>6019</v>
      </c>
      <c r="R167" t="s">
        <v>3483</v>
      </c>
      <c r="S167" t="s">
        <v>93</v>
      </c>
      <c r="T167" t="s">
        <v>3484</v>
      </c>
      <c r="U167" t="s">
        <v>6021</v>
      </c>
    </row>
    <row r="168" spans="1:21" x14ac:dyDescent="0.3">
      <c r="A168" t="s">
        <v>4825</v>
      </c>
      <c r="B168" t="s">
        <v>4822</v>
      </c>
      <c r="C168" t="s">
        <v>4830</v>
      </c>
      <c r="D168">
        <v>2024</v>
      </c>
      <c r="E168" t="s">
        <v>3506</v>
      </c>
      <c r="F168" t="s">
        <v>4828</v>
      </c>
      <c r="G168" t="s">
        <v>4823</v>
      </c>
      <c r="H168" t="s">
        <v>4824</v>
      </c>
      <c r="I168" t="s">
        <v>4826</v>
      </c>
      <c r="J168" t="s">
        <v>111</v>
      </c>
      <c r="K168" t="s">
        <v>93</v>
      </c>
      <c r="L168" t="s">
        <v>4827</v>
      </c>
      <c r="P168">
        <v>7</v>
      </c>
      <c r="Q168" t="s">
        <v>4829</v>
      </c>
      <c r="R168" t="s">
        <v>3483</v>
      </c>
      <c r="S168" t="s">
        <v>3588</v>
      </c>
      <c r="T168" t="s">
        <v>3484</v>
      </c>
      <c r="U168" t="s">
        <v>4831</v>
      </c>
    </row>
    <row r="169" spans="1:21" x14ac:dyDescent="0.3">
      <c r="A169" t="s">
        <v>4587</v>
      </c>
      <c r="B169" t="s">
        <v>4584</v>
      </c>
      <c r="C169" t="s">
        <v>4591</v>
      </c>
      <c r="D169">
        <v>2024</v>
      </c>
      <c r="E169" t="s">
        <v>3506</v>
      </c>
      <c r="F169" t="s">
        <v>4589</v>
      </c>
      <c r="G169" t="s">
        <v>4585</v>
      </c>
      <c r="H169" t="s">
        <v>4586</v>
      </c>
      <c r="I169" t="s">
        <v>4588</v>
      </c>
      <c r="J169" t="s">
        <v>452</v>
      </c>
      <c r="K169" t="s">
        <v>93</v>
      </c>
      <c r="L169" t="s">
        <v>93</v>
      </c>
      <c r="M169">
        <v>38</v>
      </c>
      <c r="N169">
        <v>48</v>
      </c>
      <c r="O169">
        <v>10</v>
      </c>
      <c r="P169">
        <v>8</v>
      </c>
      <c r="Q169" t="s">
        <v>4590</v>
      </c>
      <c r="R169" t="s">
        <v>3483</v>
      </c>
      <c r="S169" t="s">
        <v>3588</v>
      </c>
      <c r="T169" t="s">
        <v>3484</v>
      </c>
      <c r="U169" t="s">
        <v>4592</v>
      </c>
    </row>
    <row r="170" spans="1:21" x14ac:dyDescent="0.3">
      <c r="A170" t="s">
        <v>4444</v>
      </c>
      <c r="B170" t="s">
        <v>4441</v>
      </c>
      <c r="C170" t="s">
        <v>4448</v>
      </c>
      <c r="D170">
        <v>2023</v>
      </c>
      <c r="E170" t="s">
        <v>3506</v>
      </c>
      <c r="F170" t="s">
        <v>4446</v>
      </c>
      <c r="G170" t="s">
        <v>4442</v>
      </c>
      <c r="H170" t="s">
        <v>4443</v>
      </c>
      <c r="I170" t="s">
        <v>4445</v>
      </c>
      <c r="J170" t="s">
        <v>2854</v>
      </c>
      <c r="K170" t="s">
        <v>3574</v>
      </c>
      <c r="L170" t="s">
        <v>4077</v>
      </c>
      <c r="P170">
        <v>5</v>
      </c>
      <c r="Q170" t="s">
        <v>4447</v>
      </c>
      <c r="R170" t="s">
        <v>3483</v>
      </c>
      <c r="S170" t="s">
        <v>3588</v>
      </c>
      <c r="T170" t="s">
        <v>3484</v>
      </c>
      <c r="U170" t="s">
        <v>4449</v>
      </c>
    </row>
    <row r="171" spans="1:21" x14ac:dyDescent="0.3">
      <c r="A171" t="s">
        <v>1135</v>
      </c>
      <c r="B171" t="s">
        <v>5525</v>
      </c>
      <c r="C171" t="s">
        <v>5530</v>
      </c>
      <c r="D171">
        <v>2023</v>
      </c>
      <c r="E171" t="s">
        <v>3482</v>
      </c>
      <c r="F171" t="s">
        <v>1142</v>
      </c>
      <c r="G171" t="s">
        <v>5526</v>
      </c>
      <c r="H171" t="s">
        <v>5527</v>
      </c>
      <c r="I171" t="s">
        <v>5528</v>
      </c>
      <c r="J171" t="s">
        <v>93</v>
      </c>
      <c r="K171" t="s">
        <v>93</v>
      </c>
      <c r="L171" t="s">
        <v>93</v>
      </c>
      <c r="P171">
        <v>0</v>
      </c>
      <c r="Q171" t="s">
        <v>5529</v>
      </c>
      <c r="R171" t="s">
        <v>3483</v>
      </c>
      <c r="S171" t="s">
        <v>93</v>
      </c>
      <c r="T171" t="s">
        <v>3484</v>
      </c>
      <c r="U171" t="s">
        <v>5531</v>
      </c>
    </row>
    <row r="172" spans="1:21" x14ac:dyDescent="0.3">
      <c r="A172" t="s">
        <v>3876</v>
      </c>
      <c r="B172" t="s">
        <v>3873</v>
      </c>
      <c r="C172" t="s">
        <v>3881</v>
      </c>
      <c r="D172">
        <v>2024</v>
      </c>
      <c r="E172" t="s">
        <v>3506</v>
      </c>
      <c r="F172" t="s">
        <v>3879</v>
      </c>
      <c r="G172" t="s">
        <v>3874</v>
      </c>
      <c r="H172" t="s">
        <v>3875</v>
      </c>
      <c r="I172" t="s">
        <v>3877</v>
      </c>
      <c r="J172" t="s">
        <v>3878</v>
      </c>
      <c r="K172" t="s">
        <v>3878</v>
      </c>
      <c r="L172" t="s">
        <v>93</v>
      </c>
      <c r="M172">
        <v>426</v>
      </c>
      <c r="N172">
        <v>442</v>
      </c>
      <c r="O172">
        <v>16</v>
      </c>
      <c r="P172">
        <v>0</v>
      </c>
      <c r="Q172" t="s">
        <v>3880</v>
      </c>
      <c r="R172" t="s">
        <v>3483</v>
      </c>
      <c r="S172" t="s">
        <v>3588</v>
      </c>
      <c r="T172" t="s">
        <v>3484</v>
      </c>
      <c r="U172" t="s">
        <v>3882</v>
      </c>
    </row>
    <row r="173" spans="1:21" x14ac:dyDescent="0.3">
      <c r="A173" t="s">
        <v>6793</v>
      </c>
      <c r="B173" t="s">
        <v>6790</v>
      </c>
      <c r="C173" t="s">
        <v>6797</v>
      </c>
      <c r="D173">
        <v>2022</v>
      </c>
      <c r="E173" t="s">
        <v>3667</v>
      </c>
      <c r="F173" t="s">
        <v>6795</v>
      </c>
      <c r="G173" t="s">
        <v>6791</v>
      </c>
      <c r="H173" t="s">
        <v>6792</v>
      </c>
      <c r="I173" t="s">
        <v>6794</v>
      </c>
      <c r="J173" t="s">
        <v>93</v>
      </c>
      <c r="K173" t="s">
        <v>93</v>
      </c>
      <c r="L173" t="s">
        <v>93</v>
      </c>
      <c r="M173">
        <v>239</v>
      </c>
      <c r="N173">
        <v>266</v>
      </c>
      <c r="O173">
        <v>27</v>
      </c>
      <c r="P173">
        <v>11</v>
      </c>
      <c r="Q173" t="s">
        <v>6796</v>
      </c>
      <c r="R173" t="s">
        <v>3483</v>
      </c>
      <c r="S173" t="s">
        <v>93</v>
      </c>
      <c r="T173" t="s">
        <v>3484</v>
      </c>
      <c r="U173" t="s">
        <v>6798</v>
      </c>
    </row>
    <row r="174" spans="1:21" x14ac:dyDescent="0.3">
      <c r="A174" t="s">
        <v>6231</v>
      </c>
      <c r="B174" t="s">
        <v>6228</v>
      </c>
      <c r="C174" t="s">
        <v>6233</v>
      </c>
      <c r="D174">
        <v>2022</v>
      </c>
      <c r="E174" t="s">
        <v>3506</v>
      </c>
      <c r="F174" t="s">
        <v>93</v>
      </c>
      <c r="G174" t="s">
        <v>6229</v>
      </c>
      <c r="H174" t="s">
        <v>6230</v>
      </c>
      <c r="I174" t="s">
        <v>3563</v>
      </c>
      <c r="J174" t="s">
        <v>5921</v>
      </c>
      <c r="K174" t="s">
        <v>452</v>
      </c>
      <c r="L174" t="s">
        <v>93</v>
      </c>
      <c r="M174">
        <v>1584</v>
      </c>
      <c r="N174">
        <v>1593</v>
      </c>
      <c r="O174">
        <v>9</v>
      </c>
      <c r="P174">
        <v>6</v>
      </c>
      <c r="Q174" t="s">
        <v>6232</v>
      </c>
      <c r="R174" t="s">
        <v>3483</v>
      </c>
      <c r="S174" t="s">
        <v>93</v>
      </c>
      <c r="T174" t="s">
        <v>3484</v>
      </c>
      <c r="U174" t="s">
        <v>6234</v>
      </c>
    </row>
    <row r="175" spans="1:21" x14ac:dyDescent="0.3">
      <c r="A175" t="s">
        <v>3645</v>
      </c>
      <c r="B175" t="s">
        <v>3642</v>
      </c>
      <c r="C175" t="s">
        <v>3649</v>
      </c>
      <c r="D175">
        <v>2024</v>
      </c>
      <c r="E175" t="s">
        <v>3506</v>
      </c>
      <c r="F175" t="s">
        <v>3647</v>
      </c>
      <c r="G175" t="s">
        <v>3643</v>
      </c>
      <c r="H175" t="s">
        <v>3644</v>
      </c>
      <c r="I175" t="s">
        <v>3440</v>
      </c>
      <c r="J175" t="s">
        <v>3646</v>
      </c>
      <c r="K175" t="s">
        <v>3503</v>
      </c>
      <c r="L175" t="s">
        <v>93</v>
      </c>
      <c r="M175">
        <v>1915</v>
      </c>
      <c r="N175">
        <v>1923</v>
      </c>
      <c r="O175">
        <v>8</v>
      </c>
      <c r="P175">
        <v>2</v>
      </c>
      <c r="Q175" t="s">
        <v>3648</v>
      </c>
      <c r="R175" t="s">
        <v>3483</v>
      </c>
      <c r="S175" t="s">
        <v>3613</v>
      </c>
      <c r="T175" t="s">
        <v>3484</v>
      </c>
      <c r="U175" t="s">
        <v>3650</v>
      </c>
    </row>
    <row r="176" spans="1:21" x14ac:dyDescent="0.3">
      <c r="A176" t="s">
        <v>6475</v>
      </c>
      <c r="B176" t="s">
        <v>6472</v>
      </c>
      <c r="C176" t="s">
        <v>6479</v>
      </c>
      <c r="D176">
        <v>2023</v>
      </c>
      <c r="E176" t="s">
        <v>3506</v>
      </c>
      <c r="F176" t="s">
        <v>6477</v>
      </c>
      <c r="G176" t="s">
        <v>6473</v>
      </c>
      <c r="H176" t="s">
        <v>6474</v>
      </c>
      <c r="I176" t="s">
        <v>6476</v>
      </c>
      <c r="J176" t="s">
        <v>479</v>
      </c>
      <c r="K176" t="s">
        <v>2681</v>
      </c>
      <c r="L176" t="s">
        <v>93</v>
      </c>
      <c r="M176">
        <v>53</v>
      </c>
      <c r="N176">
        <v>63</v>
      </c>
      <c r="O176">
        <v>10</v>
      </c>
      <c r="P176">
        <v>15</v>
      </c>
      <c r="Q176" t="s">
        <v>6478</v>
      </c>
      <c r="R176" t="s">
        <v>3483</v>
      </c>
      <c r="S176" t="s">
        <v>93</v>
      </c>
      <c r="T176" t="s">
        <v>3484</v>
      </c>
      <c r="U176" t="s">
        <v>6480</v>
      </c>
    </row>
    <row r="177" spans="1:21" x14ac:dyDescent="0.3">
      <c r="A177" t="s">
        <v>2480</v>
      </c>
      <c r="B177" t="s">
        <v>4508</v>
      </c>
      <c r="C177" t="s">
        <v>4513</v>
      </c>
      <c r="D177">
        <v>2024</v>
      </c>
      <c r="E177" t="s">
        <v>3482</v>
      </c>
      <c r="F177" t="s">
        <v>2488</v>
      </c>
      <c r="G177" t="s">
        <v>4509</v>
      </c>
      <c r="H177" t="s">
        <v>4510</v>
      </c>
      <c r="I177" t="s">
        <v>4511</v>
      </c>
      <c r="J177" t="s">
        <v>93</v>
      </c>
      <c r="K177" t="s">
        <v>93</v>
      </c>
      <c r="L177" t="s">
        <v>93</v>
      </c>
      <c r="M177">
        <v>1</v>
      </c>
      <c r="N177">
        <v>6</v>
      </c>
      <c r="O177">
        <v>5</v>
      </c>
      <c r="P177">
        <v>0</v>
      </c>
      <c r="Q177" t="s">
        <v>4512</v>
      </c>
      <c r="R177" t="s">
        <v>3483</v>
      </c>
      <c r="S177" t="s">
        <v>93</v>
      </c>
      <c r="T177" t="s">
        <v>3484</v>
      </c>
      <c r="U177" t="s">
        <v>4514</v>
      </c>
    </row>
    <row r="178" spans="1:21" x14ac:dyDescent="0.3">
      <c r="A178" t="s">
        <v>2161</v>
      </c>
      <c r="B178" t="s">
        <v>6735</v>
      </c>
      <c r="C178" t="s">
        <v>6740</v>
      </c>
      <c r="D178">
        <v>2022</v>
      </c>
      <c r="E178" t="s">
        <v>3482</v>
      </c>
      <c r="F178" t="s">
        <v>2168</v>
      </c>
      <c r="G178" t="s">
        <v>6736</v>
      </c>
      <c r="H178" t="s">
        <v>6737</v>
      </c>
      <c r="I178" t="s">
        <v>6738</v>
      </c>
      <c r="J178" t="s">
        <v>93</v>
      </c>
      <c r="K178" t="s">
        <v>93</v>
      </c>
      <c r="L178" t="s">
        <v>93</v>
      </c>
      <c r="M178">
        <v>855</v>
      </c>
      <c r="N178">
        <v>861</v>
      </c>
      <c r="O178">
        <v>6</v>
      </c>
      <c r="P178">
        <v>6</v>
      </c>
      <c r="Q178" t="s">
        <v>6739</v>
      </c>
      <c r="R178" t="s">
        <v>3483</v>
      </c>
      <c r="S178" t="s">
        <v>93</v>
      </c>
      <c r="T178" t="s">
        <v>3484</v>
      </c>
      <c r="U178" t="s">
        <v>6741</v>
      </c>
    </row>
    <row r="179" spans="1:21" x14ac:dyDescent="0.3">
      <c r="A179" t="s">
        <v>1582</v>
      </c>
      <c r="B179" t="s">
        <v>6668</v>
      </c>
      <c r="C179" t="s">
        <v>6673</v>
      </c>
      <c r="D179">
        <v>2023</v>
      </c>
      <c r="E179" t="s">
        <v>3482</v>
      </c>
      <c r="F179" t="s">
        <v>1589</v>
      </c>
      <c r="G179" t="s">
        <v>6669</v>
      </c>
      <c r="H179" t="s">
        <v>6670</v>
      </c>
      <c r="I179" t="s">
        <v>6671</v>
      </c>
      <c r="J179" t="s">
        <v>93</v>
      </c>
      <c r="K179" t="s">
        <v>93</v>
      </c>
      <c r="L179" t="s">
        <v>93</v>
      </c>
      <c r="P179">
        <v>2</v>
      </c>
      <c r="Q179" t="s">
        <v>6672</v>
      </c>
      <c r="R179" t="s">
        <v>3483</v>
      </c>
      <c r="S179" t="s">
        <v>93</v>
      </c>
      <c r="T179" t="s">
        <v>3484</v>
      </c>
      <c r="U179" t="s">
        <v>6674</v>
      </c>
    </row>
    <row r="180" spans="1:21" x14ac:dyDescent="0.3">
      <c r="A180" t="s">
        <v>3511</v>
      </c>
      <c r="B180" t="s">
        <v>3508</v>
      </c>
      <c r="C180" t="s">
        <v>3517</v>
      </c>
      <c r="D180">
        <v>2024</v>
      </c>
      <c r="E180" t="s">
        <v>3506</v>
      </c>
      <c r="F180" t="s">
        <v>3515</v>
      </c>
      <c r="G180" t="s">
        <v>3509</v>
      </c>
      <c r="H180" t="s">
        <v>3510</v>
      </c>
      <c r="I180" t="s">
        <v>3512</v>
      </c>
      <c r="J180" t="s">
        <v>452</v>
      </c>
      <c r="K180" t="s">
        <v>3513</v>
      </c>
      <c r="L180" t="s">
        <v>3514</v>
      </c>
      <c r="P180">
        <v>0</v>
      </c>
      <c r="Q180" t="s">
        <v>3516</v>
      </c>
      <c r="R180" t="s">
        <v>3483</v>
      </c>
      <c r="S180" t="s">
        <v>93</v>
      </c>
      <c r="T180" t="s">
        <v>3484</v>
      </c>
      <c r="U180" t="s">
        <v>3518</v>
      </c>
    </row>
    <row r="181" spans="1:21" x14ac:dyDescent="0.3">
      <c r="A181" t="s">
        <v>5894</v>
      </c>
      <c r="B181" t="s">
        <v>5891</v>
      </c>
      <c r="C181" t="s">
        <v>5899</v>
      </c>
      <c r="D181">
        <v>2023</v>
      </c>
      <c r="E181" t="s">
        <v>3667</v>
      </c>
      <c r="F181" t="s">
        <v>5897</v>
      </c>
      <c r="G181" t="s">
        <v>5892</v>
      </c>
      <c r="H181" t="s">
        <v>5893</v>
      </c>
      <c r="I181" t="s">
        <v>5895</v>
      </c>
      <c r="J181" t="s">
        <v>5896</v>
      </c>
      <c r="K181" t="s">
        <v>93</v>
      </c>
      <c r="L181" t="s">
        <v>93</v>
      </c>
      <c r="M181">
        <v>89</v>
      </c>
      <c r="N181">
        <v>103</v>
      </c>
      <c r="O181">
        <v>14</v>
      </c>
      <c r="P181">
        <v>1</v>
      </c>
      <c r="Q181" t="s">
        <v>5898</v>
      </c>
      <c r="R181" t="s">
        <v>3483</v>
      </c>
      <c r="S181" t="s">
        <v>93</v>
      </c>
      <c r="T181" t="s">
        <v>3484</v>
      </c>
      <c r="U181" t="s">
        <v>5900</v>
      </c>
    </row>
    <row r="182" spans="1:21" x14ac:dyDescent="0.3">
      <c r="A182" t="s">
        <v>2829</v>
      </c>
      <c r="B182" t="s">
        <v>6503</v>
      </c>
      <c r="C182" t="s">
        <v>6507</v>
      </c>
      <c r="D182">
        <v>2023</v>
      </c>
      <c r="E182" t="s">
        <v>3506</v>
      </c>
      <c r="F182" t="s">
        <v>2835</v>
      </c>
      <c r="G182" t="s">
        <v>6504</v>
      </c>
      <c r="H182" t="s">
        <v>6505</v>
      </c>
      <c r="I182" t="s">
        <v>473</v>
      </c>
      <c r="J182" t="s">
        <v>2833</v>
      </c>
      <c r="K182" t="s">
        <v>93</v>
      </c>
      <c r="L182" t="s">
        <v>93</v>
      </c>
      <c r="M182">
        <v>76537</v>
      </c>
      <c r="N182">
        <v>76550</v>
      </c>
      <c r="O182">
        <v>13</v>
      </c>
      <c r="P182">
        <v>10</v>
      </c>
      <c r="Q182" t="s">
        <v>6506</v>
      </c>
      <c r="R182" t="s">
        <v>3483</v>
      </c>
      <c r="S182" t="s">
        <v>3588</v>
      </c>
      <c r="T182" t="s">
        <v>3484</v>
      </c>
      <c r="U182" t="s">
        <v>6508</v>
      </c>
    </row>
    <row r="183" spans="1:21" x14ac:dyDescent="0.3">
      <c r="A183" t="s">
        <v>3293</v>
      </c>
      <c r="B183" t="s">
        <v>3748</v>
      </c>
      <c r="C183" t="s">
        <v>3753</v>
      </c>
      <c r="D183">
        <v>2024</v>
      </c>
      <c r="E183" t="s">
        <v>3482</v>
      </c>
      <c r="F183" t="s">
        <v>3301</v>
      </c>
      <c r="G183" t="s">
        <v>3749</v>
      </c>
      <c r="H183" t="s">
        <v>3750</v>
      </c>
      <c r="I183" t="s">
        <v>3751</v>
      </c>
      <c r="J183" t="s">
        <v>93</v>
      </c>
      <c r="K183" t="s">
        <v>93</v>
      </c>
      <c r="L183" t="s">
        <v>93</v>
      </c>
      <c r="M183">
        <v>469</v>
      </c>
      <c r="N183">
        <v>475</v>
      </c>
      <c r="O183">
        <v>6</v>
      </c>
      <c r="P183">
        <v>0</v>
      </c>
      <c r="Q183" t="s">
        <v>3752</v>
      </c>
      <c r="R183" t="s">
        <v>3483</v>
      </c>
      <c r="S183" t="s">
        <v>93</v>
      </c>
      <c r="T183" t="s">
        <v>3484</v>
      </c>
      <c r="U183" t="s">
        <v>3754</v>
      </c>
    </row>
    <row r="184" spans="1:21" x14ac:dyDescent="0.3">
      <c r="A184" t="s">
        <v>4483</v>
      </c>
      <c r="B184" t="s">
        <v>4480</v>
      </c>
      <c r="C184" t="s">
        <v>4488</v>
      </c>
      <c r="D184">
        <v>2024</v>
      </c>
      <c r="E184" t="s">
        <v>3482</v>
      </c>
      <c r="F184" t="s">
        <v>4486</v>
      </c>
      <c r="G184" t="s">
        <v>4481</v>
      </c>
      <c r="H184" t="s">
        <v>4482</v>
      </c>
      <c r="I184" t="s">
        <v>4484</v>
      </c>
      <c r="J184" t="s">
        <v>4485</v>
      </c>
      <c r="K184" t="s">
        <v>93</v>
      </c>
      <c r="L184" t="s">
        <v>93</v>
      </c>
      <c r="M184">
        <v>975</v>
      </c>
      <c r="N184">
        <v>985</v>
      </c>
      <c r="O184">
        <v>10</v>
      </c>
      <c r="P184">
        <v>0</v>
      </c>
      <c r="Q184" t="s">
        <v>4487</v>
      </c>
      <c r="R184" t="s">
        <v>3483</v>
      </c>
      <c r="S184" t="s">
        <v>93</v>
      </c>
      <c r="T184" t="s">
        <v>3484</v>
      </c>
      <c r="U184" t="s">
        <v>4489</v>
      </c>
    </row>
    <row r="185" spans="1:21" x14ac:dyDescent="0.3">
      <c r="A185" t="s">
        <v>1212</v>
      </c>
      <c r="B185" t="s">
        <v>5377</v>
      </c>
      <c r="C185" t="s">
        <v>5382</v>
      </c>
      <c r="D185">
        <v>2023</v>
      </c>
      <c r="E185" t="s">
        <v>3482</v>
      </c>
      <c r="F185" t="s">
        <v>1219</v>
      </c>
      <c r="G185" t="s">
        <v>5378</v>
      </c>
      <c r="H185" t="s">
        <v>5379</v>
      </c>
      <c r="I185" t="s">
        <v>5380</v>
      </c>
      <c r="J185" t="s">
        <v>93</v>
      </c>
      <c r="K185" t="s">
        <v>93</v>
      </c>
      <c r="L185" t="s">
        <v>93</v>
      </c>
      <c r="M185">
        <v>1312</v>
      </c>
      <c r="N185">
        <v>1316</v>
      </c>
      <c r="O185">
        <v>4</v>
      </c>
      <c r="P185">
        <v>1</v>
      </c>
      <c r="Q185" t="s">
        <v>5381</v>
      </c>
      <c r="R185" t="s">
        <v>3483</v>
      </c>
      <c r="S185" t="s">
        <v>93</v>
      </c>
      <c r="T185" t="s">
        <v>3484</v>
      </c>
      <c r="U185" t="s">
        <v>5383</v>
      </c>
    </row>
    <row r="186" spans="1:21" x14ac:dyDescent="0.3">
      <c r="A186" t="s">
        <v>1571</v>
      </c>
      <c r="B186" t="s">
        <v>7151</v>
      </c>
      <c r="C186" t="s">
        <v>7156</v>
      </c>
      <c r="D186">
        <v>2022</v>
      </c>
      <c r="E186" t="s">
        <v>3482</v>
      </c>
      <c r="F186" t="s">
        <v>1578</v>
      </c>
      <c r="G186" t="s">
        <v>7152</v>
      </c>
      <c r="H186" t="s">
        <v>7153</v>
      </c>
      <c r="I186" t="s">
        <v>7154</v>
      </c>
      <c r="J186" t="s">
        <v>93</v>
      </c>
      <c r="K186" t="s">
        <v>93</v>
      </c>
      <c r="L186" t="s">
        <v>93</v>
      </c>
      <c r="P186">
        <v>16</v>
      </c>
      <c r="Q186" t="s">
        <v>7155</v>
      </c>
      <c r="R186" t="s">
        <v>3483</v>
      </c>
      <c r="S186" t="s">
        <v>93</v>
      </c>
      <c r="T186" t="s">
        <v>3484</v>
      </c>
      <c r="U186" t="s">
        <v>7157</v>
      </c>
    </row>
    <row r="187" spans="1:21" x14ac:dyDescent="0.3">
      <c r="A187" t="s">
        <v>6959</v>
      </c>
      <c r="B187" t="s">
        <v>6956</v>
      </c>
      <c r="C187" t="s">
        <v>6962</v>
      </c>
      <c r="D187">
        <v>2022</v>
      </c>
      <c r="E187" t="s">
        <v>3667</v>
      </c>
      <c r="F187" t="s">
        <v>6960</v>
      </c>
      <c r="G187" t="s">
        <v>6957</v>
      </c>
      <c r="H187" t="s">
        <v>6958</v>
      </c>
      <c r="I187" t="s">
        <v>4793</v>
      </c>
      <c r="J187" t="s">
        <v>6851</v>
      </c>
      <c r="K187" t="s">
        <v>93</v>
      </c>
      <c r="L187" t="s">
        <v>93</v>
      </c>
      <c r="M187">
        <v>267</v>
      </c>
      <c r="N187">
        <v>276</v>
      </c>
      <c r="O187">
        <v>9</v>
      </c>
      <c r="P187">
        <v>2</v>
      </c>
      <c r="Q187" t="s">
        <v>6961</v>
      </c>
      <c r="R187" t="s">
        <v>3483</v>
      </c>
      <c r="S187" t="s">
        <v>93</v>
      </c>
      <c r="T187" t="s">
        <v>3484</v>
      </c>
      <c r="U187" t="s">
        <v>6963</v>
      </c>
    </row>
    <row r="188" spans="1:21" x14ac:dyDescent="0.3">
      <c r="A188" t="s">
        <v>935</v>
      </c>
      <c r="B188" t="s">
        <v>6949</v>
      </c>
      <c r="C188" t="s">
        <v>6954</v>
      </c>
      <c r="D188">
        <v>2022</v>
      </c>
      <c r="E188" t="s">
        <v>3482</v>
      </c>
      <c r="F188" t="s">
        <v>942</v>
      </c>
      <c r="G188" t="s">
        <v>6950</v>
      </c>
      <c r="H188" t="s">
        <v>6951</v>
      </c>
      <c r="I188" t="s">
        <v>6952</v>
      </c>
      <c r="J188" t="s">
        <v>93</v>
      </c>
      <c r="K188" t="s">
        <v>93</v>
      </c>
      <c r="L188" t="s">
        <v>93</v>
      </c>
      <c r="P188">
        <v>8</v>
      </c>
      <c r="Q188" t="s">
        <v>6953</v>
      </c>
      <c r="R188" t="s">
        <v>3483</v>
      </c>
      <c r="S188" t="s">
        <v>93</v>
      </c>
      <c r="T188" t="s">
        <v>3484</v>
      </c>
      <c r="U188" t="s">
        <v>6955</v>
      </c>
    </row>
    <row r="189" spans="1:21" x14ac:dyDescent="0.3">
      <c r="A189" t="s">
        <v>1666</v>
      </c>
      <c r="B189" t="s">
        <v>7271</v>
      </c>
      <c r="C189" t="s">
        <v>7276</v>
      </c>
      <c r="D189">
        <v>2022</v>
      </c>
      <c r="E189" t="s">
        <v>3482</v>
      </c>
      <c r="F189" t="s">
        <v>1673</v>
      </c>
      <c r="G189" t="s">
        <v>7272</v>
      </c>
      <c r="H189" t="s">
        <v>7273</v>
      </c>
      <c r="I189" t="s">
        <v>7274</v>
      </c>
      <c r="J189" t="s">
        <v>93</v>
      </c>
      <c r="K189" t="s">
        <v>93</v>
      </c>
      <c r="L189" t="s">
        <v>93</v>
      </c>
      <c r="P189">
        <v>1</v>
      </c>
      <c r="Q189" t="s">
        <v>7275</v>
      </c>
      <c r="R189" t="s">
        <v>3483</v>
      </c>
      <c r="S189" t="s">
        <v>93</v>
      </c>
      <c r="T189" t="s">
        <v>3484</v>
      </c>
      <c r="U189" t="s">
        <v>7277</v>
      </c>
    </row>
    <row r="190" spans="1:21" x14ac:dyDescent="0.3">
      <c r="A190" t="s">
        <v>5663</v>
      </c>
      <c r="B190" t="s">
        <v>4244</v>
      </c>
      <c r="C190" t="s">
        <v>5665</v>
      </c>
      <c r="D190">
        <v>2023</v>
      </c>
      <c r="E190" t="s">
        <v>3482</v>
      </c>
      <c r="F190" t="s">
        <v>2361</v>
      </c>
      <c r="G190" t="s">
        <v>4245</v>
      </c>
      <c r="H190" t="s">
        <v>4246</v>
      </c>
      <c r="I190" t="s">
        <v>5425</v>
      </c>
      <c r="J190" t="s">
        <v>93</v>
      </c>
      <c r="K190" t="s">
        <v>93</v>
      </c>
      <c r="L190" t="s">
        <v>93</v>
      </c>
      <c r="P190">
        <v>1</v>
      </c>
      <c r="Q190" t="s">
        <v>5664</v>
      </c>
      <c r="R190" t="s">
        <v>3483</v>
      </c>
      <c r="S190" t="s">
        <v>93</v>
      </c>
      <c r="T190" t="s">
        <v>3484</v>
      </c>
      <c r="U190" t="s">
        <v>5666</v>
      </c>
    </row>
    <row r="191" spans="1:21" x14ac:dyDescent="0.3">
      <c r="A191" t="s">
        <v>6850</v>
      </c>
      <c r="B191" t="s">
        <v>6847</v>
      </c>
      <c r="C191" t="s">
        <v>6854</v>
      </c>
      <c r="D191">
        <v>2022</v>
      </c>
      <c r="E191" t="s">
        <v>3667</v>
      </c>
      <c r="F191" t="s">
        <v>6852</v>
      </c>
      <c r="G191" t="s">
        <v>6848</v>
      </c>
      <c r="H191" t="s">
        <v>6849</v>
      </c>
      <c r="I191" t="s">
        <v>4793</v>
      </c>
      <c r="J191" t="s">
        <v>6851</v>
      </c>
      <c r="K191" t="s">
        <v>93</v>
      </c>
      <c r="L191" t="s">
        <v>93</v>
      </c>
      <c r="M191">
        <v>235</v>
      </c>
      <c r="N191">
        <v>250</v>
      </c>
      <c r="O191">
        <v>15</v>
      </c>
      <c r="P191">
        <v>0</v>
      </c>
      <c r="Q191" t="s">
        <v>6853</v>
      </c>
      <c r="R191" t="s">
        <v>3483</v>
      </c>
      <c r="S191" t="s">
        <v>93</v>
      </c>
      <c r="T191" t="s">
        <v>3484</v>
      </c>
      <c r="U191" t="s">
        <v>6855</v>
      </c>
    </row>
    <row r="192" spans="1:21" x14ac:dyDescent="0.3">
      <c r="A192" t="s">
        <v>3030</v>
      </c>
      <c r="B192" t="s">
        <v>3500</v>
      </c>
      <c r="C192" t="s">
        <v>3505</v>
      </c>
      <c r="D192">
        <v>2025</v>
      </c>
      <c r="E192" t="s">
        <v>3506</v>
      </c>
      <c r="F192" t="s">
        <v>3035</v>
      </c>
      <c r="G192" t="s">
        <v>3501</v>
      </c>
      <c r="H192" t="s">
        <v>3502</v>
      </c>
      <c r="I192" t="s">
        <v>2971</v>
      </c>
      <c r="J192" t="s">
        <v>479</v>
      </c>
      <c r="K192" t="s">
        <v>3503</v>
      </c>
      <c r="L192" t="s">
        <v>93</v>
      </c>
      <c r="M192">
        <v>3163</v>
      </c>
      <c r="N192">
        <v>3176</v>
      </c>
      <c r="O192">
        <v>13</v>
      </c>
      <c r="P192">
        <v>0</v>
      </c>
      <c r="Q192" t="s">
        <v>3504</v>
      </c>
      <c r="R192" t="s">
        <v>3483</v>
      </c>
      <c r="S192" t="s">
        <v>93</v>
      </c>
      <c r="T192" t="s">
        <v>3484</v>
      </c>
      <c r="U192" t="s">
        <v>3507</v>
      </c>
    </row>
    <row r="193" spans="1:21" x14ac:dyDescent="0.3">
      <c r="A193" t="s">
        <v>2434</v>
      </c>
      <c r="B193" t="s">
        <v>3476</v>
      </c>
      <c r="C193" t="s">
        <v>3481</v>
      </c>
      <c r="D193">
        <v>2024</v>
      </c>
      <c r="E193" t="s">
        <v>3482</v>
      </c>
      <c r="F193" t="s">
        <v>2440</v>
      </c>
      <c r="G193" t="s">
        <v>3477</v>
      </c>
      <c r="H193" t="s">
        <v>3478</v>
      </c>
      <c r="I193" t="s">
        <v>3479</v>
      </c>
      <c r="J193" t="s">
        <v>93</v>
      </c>
      <c r="K193" t="s">
        <v>93</v>
      </c>
      <c r="L193" t="s">
        <v>93</v>
      </c>
      <c r="P193">
        <v>0</v>
      </c>
      <c r="Q193" t="s">
        <v>3480</v>
      </c>
      <c r="R193" t="s">
        <v>3483</v>
      </c>
      <c r="S193" t="s">
        <v>93</v>
      </c>
      <c r="T193" t="s">
        <v>3484</v>
      </c>
      <c r="U193" t="s">
        <v>3485</v>
      </c>
    </row>
    <row r="194" spans="1:21" x14ac:dyDescent="0.3">
      <c r="A194" t="s">
        <v>2636</v>
      </c>
      <c r="B194" t="s">
        <v>4244</v>
      </c>
      <c r="C194" t="s">
        <v>5239</v>
      </c>
      <c r="D194">
        <v>2023</v>
      </c>
      <c r="E194" t="s">
        <v>3482</v>
      </c>
      <c r="F194" t="s">
        <v>2640</v>
      </c>
      <c r="G194" t="s">
        <v>4245</v>
      </c>
      <c r="H194" t="s">
        <v>4246</v>
      </c>
      <c r="I194" t="s">
        <v>5237</v>
      </c>
      <c r="J194" t="s">
        <v>93</v>
      </c>
      <c r="K194" t="s">
        <v>93</v>
      </c>
      <c r="L194" t="s">
        <v>93</v>
      </c>
      <c r="P194">
        <v>1</v>
      </c>
      <c r="Q194" t="s">
        <v>5238</v>
      </c>
      <c r="R194" t="s">
        <v>3483</v>
      </c>
      <c r="S194" t="s">
        <v>93</v>
      </c>
      <c r="T194" t="s">
        <v>3484</v>
      </c>
      <c r="U194" t="s">
        <v>5240</v>
      </c>
    </row>
    <row r="195" spans="1:21" x14ac:dyDescent="0.3">
      <c r="A195" t="s">
        <v>4166</v>
      </c>
      <c r="B195" t="s">
        <v>4163</v>
      </c>
      <c r="C195" t="s">
        <v>4170</v>
      </c>
      <c r="D195">
        <v>2024</v>
      </c>
      <c r="E195" t="s">
        <v>3482</v>
      </c>
      <c r="F195" t="s">
        <v>4168</v>
      </c>
      <c r="G195" t="s">
        <v>4164</v>
      </c>
      <c r="H195" t="s">
        <v>4165</v>
      </c>
      <c r="I195" t="s">
        <v>3626</v>
      </c>
      <c r="J195" t="s">
        <v>4167</v>
      </c>
      <c r="K195" t="s">
        <v>93</v>
      </c>
      <c r="L195" t="s">
        <v>93</v>
      </c>
      <c r="M195">
        <v>183</v>
      </c>
      <c r="N195">
        <v>195</v>
      </c>
      <c r="O195">
        <v>12</v>
      </c>
      <c r="P195">
        <v>0</v>
      </c>
      <c r="Q195" t="s">
        <v>4169</v>
      </c>
      <c r="R195" t="s">
        <v>3483</v>
      </c>
      <c r="S195" t="s">
        <v>93</v>
      </c>
      <c r="T195" t="s">
        <v>3484</v>
      </c>
      <c r="U195" t="s">
        <v>4171</v>
      </c>
    </row>
    <row r="196" spans="1:21" x14ac:dyDescent="0.3">
      <c r="A196" t="s">
        <v>3797</v>
      </c>
      <c r="B196" t="s">
        <v>3794</v>
      </c>
      <c r="C196" t="s">
        <v>3802</v>
      </c>
      <c r="D196">
        <v>2024</v>
      </c>
      <c r="E196" t="s">
        <v>3506</v>
      </c>
      <c r="F196" t="s">
        <v>3800</v>
      </c>
      <c r="G196" t="s">
        <v>3795</v>
      </c>
      <c r="H196" t="s">
        <v>3796</v>
      </c>
      <c r="I196" t="s">
        <v>3798</v>
      </c>
      <c r="J196" t="s">
        <v>3636</v>
      </c>
      <c r="K196" t="s">
        <v>2833</v>
      </c>
      <c r="L196" t="s">
        <v>3799</v>
      </c>
      <c r="P196">
        <v>5</v>
      </c>
      <c r="Q196" t="s">
        <v>3801</v>
      </c>
      <c r="R196" t="s">
        <v>3483</v>
      </c>
      <c r="S196" t="s">
        <v>3588</v>
      </c>
      <c r="T196" t="s">
        <v>3484</v>
      </c>
      <c r="U196" t="s">
        <v>3803</v>
      </c>
    </row>
    <row r="197" spans="1:21" x14ac:dyDescent="0.3">
      <c r="A197" t="s">
        <v>1302</v>
      </c>
      <c r="B197" t="s">
        <v>5341</v>
      </c>
      <c r="C197" t="s">
        <v>5346</v>
      </c>
      <c r="D197">
        <v>2023</v>
      </c>
      <c r="E197" t="s">
        <v>3482</v>
      </c>
      <c r="F197" t="s">
        <v>1309</v>
      </c>
      <c r="G197" t="s">
        <v>5342</v>
      </c>
      <c r="H197" t="s">
        <v>5343</v>
      </c>
      <c r="I197" t="s">
        <v>5344</v>
      </c>
      <c r="J197" t="s">
        <v>93</v>
      </c>
      <c r="K197" t="s">
        <v>93</v>
      </c>
      <c r="L197" t="s">
        <v>93</v>
      </c>
      <c r="M197">
        <v>1392</v>
      </c>
      <c r="N197">
        <v>1396</v>
      </c>
      <c r="O197">
        <v>4</v>
      </c>
      <c r="P197">
        <v>0</v>
      </c>
      <c r="Q197" t="s">
        <v>5345</v>
      </c>
      <c r="R197" t="s">
        <v>3483</v>
      </c>
      <c r="S197" t="s">
        <v>93</v>
      </c>
      <c r="T197" t="s">
        <v>3484</v>
      </c>
      <c r="U197" t="s">
        <v>5347</v>
      </c>
    </row>
    <row r="198" spans="1:21" x14ac:dyDescent="0.3">
      <c r="A198" t="s">
        <v>4932</v>
      </c>
      <c r="B198" t="s">
        <v>4929</v>
      </c>
      <c r="C198" t="s">
        <v>4935</v>
      </c>
      <c r="D198">
        <v>2024</v>
      </c>
      <c r="E198" t="s">
        <v>3482</v>
      </c>
      <c r="F198" t="s">
        <v>4933</v>
      </c>
      <c r="G198" t="s">
        <v>4930</v>
      </c>
      <c r="H198" t="s">
        <v>4931</v>
      </c>
      <c r="I198" t="s">
        <v>4401</v>
      </c>
      <c r="J198" t="s">
        <v>2681</v>
      </c>
      <c r="K198" t="s">
        <v>93</v>
      </c>
      <c r="L198" t="s">
        <v>93</v>
      </c>
      <c r="M198">
        <v>719</v>
      </c>
      <c r="N198">
        <v>723</v>
      </c>
      <c r="O198">
        <v>4</v>
      </c>
      <c r="P198">
        <v>0</v>
      </c>
      <c r="Q198" t="s">
        <v>4934</v>
      </c>
      <c r="R198" t="s">
        <v>3483</v>
      </c>
      <c r="S198" t="s">
        <v>93</v>
      </c>
      <c r="T198" t="s">
        <v>3484</v>
      </c>
      <c r="U198" t="s">
        <v>4936</v>
      </c>
    </row>
    <row r="199" spans="1:21" x14ac:dyDescent="0.3">
      <c r="A199" t="s">
        <v>4932</v>
      </c>
      <c r="B199" t="s">
        <v>4929</v>
      </c>
      <c r="C199" t="s">
        <v>5738</v>
      </c>
      <c r="D199">
        <v>2023</v>
      </c>
      <c r="E199" t="s">
        <v>3667</v>
      </c>
      <c r="F199" t="s">
        <v>4933</v>
      </c>
      <c r="G199" t="s">
        <v>4930</v>
      </c>
      <c r="H199" t="s">
        <v>4931</v>
      </c>
      <c r="I199" t="s">
        <v>5736</v>
      </c>
      <c r="J199" t="s">
        <v>2681</v>
      </c>
      <c r="K199" t="s">
        <v>93</v>
      </c>
      <c r="L199" t="s">
        <v>93</v>
      </c>
      <c r="M199">
        <v>719</v>
      </c>
      <c r="N199">
        <v>723</v>
      </c>
      <c r="O199">
        <v>4</v>
      </c>
      <c r="P199">
        <v>0</v>
      </c>
      <c r="Q199" t="s">
        <v>5737</v>
      </c>
      <c r="R199" t="s">
        <v>3483</v>
      </c>
      <c r="S199" t="s">
        <v>93</v>
      </c>
      <c r="T199" t="s">
        <v>3484</v>
      </c>
      <c r="U199" t="s">
        <v>5739</v>
      </c>
    </row>
    <row r="200" spans="1:21" x14ac:dyDescent="0.3">
      <c r="A200" t="s">
        <v>1447</v>
      </c>
      <c r="B200" t="s">
        <v>3597</v>
      </c>
      <c r="C200" t="s">
        <v>3602</v>
      </c>
      <c r="D200">
        <v>2024</v>
      </c>
      <c r="E200" t="s">
        <v>3482</v>
      </c>
      <c r="F200" t="s">
        <v>1454</v>
      </c>
      <c r="G200" t="s">
        <v>3598</v>
      </c>
      <c r="H200" t="s">
        <v>3599</v>
      </c>
      <c r="I200" t="s">
        <v>3600</v>
      </c>
      <c r="J200" t="s">
        <v>93</v>
      </c>
      <c r="K200" t="s">
        <v>93</v>
      </c>
      <c r="L200" t="s">
        <v>93</v>
      </c>
      <c r="M200">
        <v>250</v>
      </c>
      <c r="N200">
        <v>254</v>
      </c>
      <c r="O200">
        <v>4</v>
      </c>
      <c r="P200">
        <v>1</v>
      </c>
      <c r="Q200" t="s">
        <v>3601</v>
      </c>
      <c r="R200" t="s">
        <v>3483</v>
      </c>
      <c r="S200" t="s">
        <v>3603</v>
      </c>
      <c r="T200" t="s">
        <v>3484</v>
      </c>
      <c r="U200" t="s">
        <v>3604</v>
      </c>
    </row>
    <row r="201" spans="1:21" x14ac:dyDescent="0.3">
      <c r="A201" t="s">
        <v>6967</v>
      </c>
      <c r="B201" t="s">
        <v>6964</v>
      </c>
      <c r="C201" t="s">
        <v>6971</v>
      </c>
      <c r="D201">
        <v>2022</v>
      </c>
      <c r="E201" t="s">
        <v>3482</v>
      </c>
      <c r="F201" t="s">
        <v>6969</v>
      </c>
      <c r="G201" t="s">
        <v>6965</v>
      </c>
      <c r="H201" t="s">
        <v>6966</v>
      </c>
      <c r="I201" t="s">
        <v>3626</v>
      </c>
      <c r="J201" t="s">
        <v>6968</v>
      </c>
      <c r="K201" t="s">
        <v>93</v>
      </c>
      <c r="L201" t="s">
        <v>93</v>
      </c>
      <c r="M201">
        <v>671</v>
      </c>
      <c r="N201">
        <v>686</v>
      </c>
      <c r="O201">
        <v>15</v>
      </c>
      <c r="P201">
        <v>4</v>
      </c>
      <c r="Q201" t="s">
        <v>6970</v>
      </c>
      <c r="R201" t="s">
        <v>3483</v>
      </c>
      <c r="S201" t="s">
        <v>93</v>
      </c>
      <c r="T201" t="s">
        <v>3484</v>
      </c>
      <c r="U201" t="s">
        <v>6972</v>
      </c>
    </row>
    <row r="202" spans="1:21" x14ac:dyDescent="0.3">
      <c r="A202" t="s">
        <v>779</v>
      </c>
      <c r="B202" t="s">
        <v>5503</v>
      </c>
      <c r="C202" t="s">
        <v>5507</v>
      </c>
      <c r="D202">
        <v>2023</v>
      </c>
      <c r="E202" t="s">
        <v>3482</v>
      </c>
      <c r="F202" t="s">
        <v>786</v>
      </c>
      <c r="G202" t="s">
        <v>5504</v>
      </c>
      <c r="H202" t="s">
        <v>5505</v>
      </c>
      <c r="I202" t="s">
        <v>5440</v>
      </c>
      <c r="J202" t="s">
        <v>93</v>
      </c>
      <c r="K202" t="s">
        <v>93</v>
      </c>
      <c r="L202" t="s">
        <v>93</v>
      </c>
      <c r="M202">
        <v>267</v>
      </c>
      <c r="N202">
        <v>270</v>
      </c>
      <c r="O202">
        <v>3</v>
      </c>
      <c r="P202">
        <v>0</v>
      </c>
      <c r="Q202" t="s">
        <v>5506</v>
      </c>
      <c r="R202" t="s">
        <v>3483</v>
      </c>
      <c r="S202" t="s">
        <v>93</v>
      </c>
      <c r="T202" t="s">
        <v>3484</v>
      </c>
      <c r="U202" t="s">
        <v>5508</v>
      </c>
    </row>
    <row r="203" spans="1:21" x14ac:dyDescent="0.3">
      <c r="A203" t="s">
        <v>1024</v>
      </c>
      <c r="B203" t="s">
        <v>3486</v>
      </c>
      <c r="C203" t="s">
        <v>3491</v>
      </c>
      <c r="D203">
        <v>2024</v>
      </c>
      <c r="E203" t="s">
        <v>3482</v>
      </c>
      <c r="F203" t="s">
        <v>1032</v>
      </c>
      <c r="G203" t="s">
        <v>3487</v>
      </c>
      <c r="H203" t="s">
        <v>3488</v>
      </c>
      <c r="I203" t="s">
        <v>3489</v>
      </c>
      <c r="J203" t="s">
        <v>93</v>
      </c>
      <c r="K203" t="s">
        <v>93</v>
      </c>
      <c r="L203" t="s">
        <v>93</v>
      </c>
      <c r="P203">
        <v>0</v>
      </c>
      <c r="Q203" t="s">
        <v>3490</v>
      </c>
      <c r="R203" t="s">
        <v>3483</v>
      </c>
      <c r="S203" t="s">
        <v>93</v>
      </c>
      <c r="T203" t="s">
        <v>3484</v>
      </c>
      <c r="U203" t="s">
        <v>3492</v>
      </c>
    </row>
    <row r="204" spans="1:21" x14ac:dyDescent="0.3">
      <c r="A204" t="s">
        <v>5320</v>
      </c>
      <c r="B204" t="s">
        <v>5317</v>
      </c>
      <c r="C204" t="s">
        <v>5323</v>
      </c>
      <c r="D204">
        <v>2023</v>
      </c>
      <c r="E204" t="s">
        <v>3482</v>
      </c>
      <c r="F204" t="s">
        <v>2324</v>
      </c>
      <c r="G204" t="s">
        <v>5318</v>
      </c>
      <c r="H204" t="s">
        <v>5319</v>
      </c>
      <c r="I204" t="s">
        <v>5321</v>
      </c>
      <c r="J204" t="s">
        <v>93</v>
      </c>
      <c r="K204" t="s">
        <v>93</v>
      </c>
      <c r="L204" t="s">
        <v>93</v>
      </c>
      <c r="M204">
        <v>687</v>
      </c>
      <c r="N204">
        <v>694</v>
      </c>
      <c r="O204">
        <v>7</v>
      </c>
      <c r="P204">
        <v>0</v>
      </c>
      <c r="Q204" t="s">
        <v>5322</v>
      </c>
      <c r="R204" t="s">
        <v>3483</v>
      </c>
      <c r="S204" t="s">
        <v>93</v>
      </c>
      <c r="T204" t="s">
        <v>3484</v>
      </c>
      <c r="U204" t="s">
        <v>5324</v>
      </c>
    </row>
    <row r="205" spans="1:21" x14ac:dyDescent="0.3">
      <c r="A205" t="s">
        <v>2064</v>
      </c>
      <c r="B205" t="s">
        <v>5532</v>
      </c>
      <c r="C205" t="s">
        <v>5538</v>
      </c>
      <c r="D205">
        <v>2023</v>
      </c>
      <c r="E205" t="s">
        <v>3482</v>
      </c>
      <c r="F205" t="s">
        <v>2072</v>
      </c>
      <c r="G205" t="s">
        <v>5533</v>
      </c>
      <c r="H205" t="s">
        <v>5534</v>
      </c>
      <c r="I205" t="s">
        <v>5535</v>
      </c>
      <c r="J205" t="s">
        <v>5536</v>
      </c>
      <c r="K205" t="s">
        <v>93</v>
      </c>
      <c r="L205" t="s">
        <v>93</v>
      </c>
      <c r="M205">
        <v>6571</v>
      </c>
      <c r="N205">
        <v>6577</v>
      </c>
      <c r="O205">
        <v>6</v>
      </c>
      <c r="P205">
        <v>1</v>
      </c>
      <c r="Q205" t="s">
        <v>5537</v>
      </c>
      <c r="R205" t="s">
        <v>3483</v>
      </c>
      <c r="S205" t="s">
        <v>93</v>
      </c>
      <c r="T205" t="s">
        <v>3484</v>
      </c>
      <c r="U205" t="s">
        <v>5539</v>
      </c>
    </row>
    <row r="206" spans="1:21" x14ac:dyDescent="0.3">
      <c r="A206" t="s">
        <v>5328</v>
      </c>
      <c r="B206" t="s">
        <v>5325</v>
      </c>
      <c r="C206" t="s">
        <v>5332</v>
      </c>
      <c r="D206">
        <v>2023</v>
      </c>
      <c r="E206" t="s">
        <v>3482</v>
      </c>
      <c r="F206" t="s">
        <v>5330</v>
      </c>
      <c r="G206" t="s">
        <v>5326</v>
      </c>
      <c r="H206" t="s">
        <v>5327</v>
      </c>
      <c r="I206" t="s">
        <v>3626</v>
      </c>
      <c r="J206" t="s">
        <v>5329</v>
      </c>
      <c r="K206" t="s">
        <v>93</v>
      </c>
      <c r="L206" t="s">
        <v>93</v>
      </c>
      <c r="M206">
        <v>781</v>
      </c>
      <c r="N206">
        <v>799</v>
      </c>
      <c r="O206">
        <v>18</v>
      </c>
      <c r="P206">
        <v>0</v>
      </c>
      <c r="Q206" t="s">
        <v>5331</v>
      </c>
      <c r="R206" t="s">
        <v>3483</v>
      </c>
      <c r="S206" t="s">
        <v>93</v>
      </c>
      <c r="T206" t="s">
        <v>3484</v>
      </c>
      <c r="U206" t="s">
        <v>5333</v>
      </c>
    </row>
    <row r="207" spans="1:21" x14ac:dyDescent="0.3">
      <c r="A207" t="s">
        <v>1481</v>
      </c>
      <c r="B207" t="s">
        <v>6518</v>
      </c>
      <c r="C207" t="s">
        <v>6522</v>
      </c>
      <c r="D207">
        <v>2022</v>
      </c>
      <c r="E207" t="s">
        <v>3482</v>
      </c>
      <c r="F207" t="s">
        <v>1485</v>
      </c>
      <c r="G207" t="s">
        <v>6519</v>
      </c>
      <c r="H207" t="s">
        <v>6520</v>
      </c>
      <c r="I207" t="s">
        <v>6264</v>
      </c>
      <c r="J207" t="s">
        <v>93</v>
      </c>
      <c r="K207" t="s">
        <v>93</v>
      </c>
      <c r="L207" t="s">
        <v>93</v>
      </c>
      <c r="P207">
        <v>1</v>
      </c>
      <c r="Q207" t="s">
        <v>6521</v>
      </c>
      <c r="R207" t="s">
        <v>3483</v>
      </c>
      <c r="S207" t="s">
        <v>93</v>
      </c>
      <c r="T207" t="s">
        <v>3484</v>
      </c>
      <c r="U207" t="s">
        <v>6523</v>
      </c>
    </row>
    <row r="208" spans="1:21" x14ac:dyDescent="0.3">
      <c r="A208" t="s">
        <v>4891</v>
      </c>
      <c r="B208" t="s">
        <v>4888</v>
      </c>
      <c r="C208" t="s">
        <v>4897</v>
      </c>
      <c r="D208">
        <v>2023</v>
      </c>
      <c r="E208" t="s">
        <v>3482</v>
      </c>
      <c r="F208" t="s">
        <v>4895</v>
      </c>
      <c r="G208" t="s">
        <v>4889</v>
      </c>
      <c r="H208" t="s">
        <v>4890</v>
      </c>
      <c r="I208" t="s">
        <v>4892</v>
      </c>
      <c r="J208" t="s">
        <v>4893</v>
      </c>
      <c r="K208" t="s">
        <v>93</v>
      </c>
      <c r="L208" t="s">
        <v>4894</v>
      </c>
      <c r="P208">
        <v>1</v>
      </c>
      <c r="Q208" t="s">
        <v>4896</v>
      </c>
      <c r="R208" t="s">
        <v>3483</v>
      </c>
      <c r="S208" t="s">
        <v>3588</v>
      </c>
      <c r="T208" t="s">
        <v>3484</v>
      </c>
      <c r="U208" t="s">
        <v>4898</v>
      </c>
    </row>
    <row r="209" spans="1:21" x14ac:dyDescent="0.3">
      <c r="A209" t="s">
        <v>2655</v>
      </c>
      <c r="B209" t="s">
        <v>5628</v>
      </c>
      <c r="C209" t="s">
        <v>5633</v>
      </c>
      <c r="D209">
        <v>2023</v>
      </c>
      <c r="E209" t="s">
        <v>3482</v>
      </c>
      <c r="F209" t="s">
        <v>2662</v>
      </c>
      <c r="G209" t="s">
        <v>5629</v>
      </c>
      <c r="H209" t="s">
        <v>5630</v>
      </c>
      <c r="I209" t="s">
        <v>5631</v>
      </c>
      <c r="J209" t="s">
        <v>93</v>
      </c>
      <c r="K209" t="s">
        <v>93</v>
      </c>
      <c r="L209" t="s">
        <v>93</v>
      </c>
      <c r="P209">
        <v>0</v>
      </c>
      <c r="Q209" t="s">
        <v>5632</v>
      </c>
      <c r="R209" t="s">
        <v>3483</v>
      </c>
      <c r="S209" t="s">
        <v>93</v>
      </c>
      <c r="T209" t="s">
        <v>3484</v>
      </c>
      <c r="U209" t="s">
        <v>5634</v>
      </c>
    </row>
    <row r="210" spans="1:21" x14ac:dyDescent="0.3">
      <c r="A210" t="s">
        <v>5060</v>
      </c>
      <c r="B210" t="s">
        <v>5057</v>
      </c>
      <c r="C210" t="s">
        <v>5064</v>
      </c>
      <c r="D210">
        <v>2023</v>
      </c>
      <c r="E210" t="s">
        <v>3506</v>
      </c>
      <c r="F210" t="s">
        <v>5062</v>
      </c>
      <c r="G210" t="s">
        <v>5058</v>
      </c>
      <c r="H210" t="s">
        <v>5059</v>
      </c>
      <c r="I210" t="s">
        <v>4052</v>
      </c>
      <c r="J210" t="s">
        <v>5061</v>
      </c>
      <c r="K210" t="s">
        <v>3503</v>
      </c>
      <c r="L210" t="s">
        <v>93</v>
      </c>
      <c r="M210">
        <v>651</v>
      </c>
      <c r="N210">
        <v>658</v>
      </c>
      <c r="O210">
        <v>7</v>
      </c>
      <c r="P210">
        <v>1</v>
      </c>
      <c r="Q210" t="s">
        <v>5063</v>
      </c>
      <c r="R210" t="s">
        <v>3483</v>
      </c>
      <c r="S210" t="s">
        <v>93</v>
      </c>
      <c r="T210" t="s">
        <v>3484</v>
      </c>
      <c r="U210" t="s">
        <v>5065</v>
      </c>
    </row>
    <row r="211" spans="1:21" x14ac:dyDescent="0.3">
      <c r="A211" t="s">
        <v>7265</v>
      </c>
      <c r="B211" t="s">
        <v>7262</v>
      </c>
      <c r="C211" t="s">
        <v>7269</v>
      </c>
      <c r="D211">
        <v>2022</v>
      </c>
      <c r="E211" t="s">
        <v>3482</v>
      </c>
      <c r="F211" t="s">
        <v>7267</v>
      </c>
      <c r="G211" t="s">
        <v>7263</v>
      </c>
      <c r="H211" t="s">
        <v>7264</v>
      </c>
      <c r="I211" t="s">
        <v>4465</v>
      </c>
      <c r="J211" t="s">
        <v>7266</v>
      </c>
      <c r="K211" t="s">
        <v>93</v>
      </c>
      <c r="L211" t="s">
        <v>93</v>
      </c>
      <c r="M211">
        <v>167</v>
      </c>
      <c r="N211">
        <v>182</v>
      </c>
      <c r="O211">
        <v>15</v>
      </c>
      <c r="P211">
        <v>1</v>
      </c>
      <c r="Q211" t="s">
        <v>7268</v>
      </c>
      <c r="R211" t="s">
        <v>3483</v>
      </c>
      <c r="S211" t="s">
        <v>93</v>
      </c>
      <c r="T211" t="s">
        <v>3484</v>
      </c>
      <c r="U211" t="s">
        <v>7270</v>
      </c>
    </row>
    <row r="212" spans="1:21" x14ac:dyDescent="0.3">
      <c r="A212" t="s">
        <v>735</v>
      </c>
      <c r="B212" t="s">
        <v>6840</v>
      </c>
      <c r="C212" t="s">
        <v>6845</v>
      </c>
      <c r="D212">
        <v>2022</v>
      </c>
      <c r="E212" t="s">
        <v>3482</v>
      </c>
      <c r="F212" t="s">
        <v>742</v>
      </c>
      <c r="G212" t="s">
        <v>6841</v>
      </c>
      <c r="H212" t="s">
        <v>6842</v>
      </c>
      <c r="I212" t="s">
        <v>6843</v>
      </c>
      <c r="J212" t="s">
        <v>93</v>
      </c>
      <c r="K212" t="s">
        <v>93</v>
      </c>
      <c r="L212" t="s">
        <v>93</v>
      </c>
      <c r="P212">
        <v>6</v>
      </c>
      <c r="Q212" t="s">
        <v>6844</v>
      </c>
      <c r="R212" t="s">
        <v>3483</v>
      </c>
      <c r="S212" t="s">
        <v>93</v>
      </c>
      <c r="T212" t="s">
        <v>3484</v>
      </c>
      <c r="U212" t="s">
        <v>6846</v>
      </c>
    </row>
    <row r="213" spans="1:21" x14ac:dyDescent="0.3">
      <c r="A213" t="s">
        <v>913</v>
      </c>
      <c r="B213" t="s">
        <v>3780</v>
      </c>
      <c r="C213" t="s">
        <v>3785</v>
      </c>
      <c r="D213">
        <v>2024</v>
      </c>
      <c r="E213" t="s">
        <v>3482</v>
      </c>
      <c r="F213" t="s">
        <v>920</v>
      </c>
      <c r="G213" t="s">
        <v>3781</v>
      </c>
      <c r="H213" t="s">
        <v>3782</v>
      </c>
      <c r="I213" t="s">
        <v>3783</v>
      </c>
      <c r="J213" t="s">
        <v>93</v>
      </c>
      <c r="K213" t="s">
        <v>93</v>
      </c>
      <c r="L213" t="s">
        <v>93</v>
      </c>
      <c r="P213">
        <v>0</v>
      </c>
      <c r="Q213" t="s">
        <v>3784</v>
      </c>
      <c r="R213" t="s">
        <v>3483</v>
      </c>
      <c r="S213" t="s">
        <v>93</v>
      </c>
      <c r="T213" t="s">
        <v>3484</v>
      </c>
      <c r="U213" t="s">
        <v>3786</v>
      </c>
    </row>
    <row r="214" spans="1:21" x14ac:dyDescent="0.3">
      <c r="A214" t="s">
        <v>1560</v>
      </c>
      <c r="B214" t="s">
        <v>5429</v>
      </c>
      <c r="C214" t="s">
        <v>5434</v>
      </c>
      <c r="D214">
        <v>2023</v>
      </c>
      <c r="E214" t="s">
        <v>3482</v>
      </c>
      <c r="F214" t="s">
        <v>1567</v>
      </c>
      <c r="G214" t="s">
        <v>5430</v>
      </c>
      <c r="H214" t="s">
        <v>5431</v>
      </c>
      <c r="I214" t="s">
        <v>5432</v>
      </c>
      <c r="J214" t="s">
        <v>93</v>
      </c>
      <c r="K214" t="s">
        <v>93</v>
      </c>
      <c r="L214" t="s">
        <v>93</v>
      </c>
      <c r="M214">
        <v>632</v>
      </c>
      <c r="N214">
        <v>638</v>
      </c>
      <c r="O214">
        <v>6</v>
      </c>
      <c r="P214">
        <v>0</v>
      </c>
      <c r="Q214" t="s">
        <v>5433</v>
      </c>
      <c r="R214" t="s">
        <v>3483</v>
      </c>
      <c r="S214" t="s">
        <v>93</v>
      </c>
      <c r="T214" t="s">
        <v>3484</v>
      </c>
      <c r="U214" t="s">
        <v>5435</v>
      </c>
    </row>
    <row r="215" spans="1:21" x14ac:dyDescent="0.3">
      <c r="A215" t="s">
        <v>1654</v>
      </c>
      <c r="B215" t="s">
        <v>7100</v>
      </c>
      <c r="C215" t="s">
        <v>7105</v>
      </c>
      <c r="D215">
        <v>2022</v>
      </c>
      <c r="E215" t="s">
        <v>3482</v>
      </c>
      <c r="F215" t="s">
        <v>1662</v>
      </c>
      <c r="G215" t="s">
        <v>7101</v>
      </c>
      <c r="H215" t="s">
        <v>7102</v>
      </c>
      <c r="I215" t="s">
        <v>7103</v>
      </c>
      <c r="J215" t="s">
        <v>93</v>
      </c>
      <c r="K215" t="s">
        <v>93</v>
      </c>
      <c r="L215" t="s">
        <v>93</v>
      </c>
      <c r="M215">
        <v>339</v>
      </c>
      <c r="N215">
        <v>348</v>
      </c>
      <c r="O215">
        <v>9</v>
      </c>
      <c r="P215">
        <v>3</v>
      </c>
      <c r="Q215" t="s">
        <v>7104</v>
      </c>
      <c r="R215" t="s">
        <v>3483</v>
      </c>
      <c r="S215" t="s">
        <v>93</v>
      </c>
      <c r="T215" t="s">
        <v>3484</v>
      </c>
      <c r="U215" t="s">
        <v>7106</v>
      </c>
    </row>
    <row r="216" spans="1:21" x14ac:dyDescent="0.3">
      <c r="A216" t="s">
        <v>3654</v>
      </c>
      <c r="B216" t="s">
        <v>3651</v>
      </c>
      <c r="C216" t="s">
        <v>3658</v>
      </c>
      <c r="D216">
        <v>2025</v>
      </c>
      <c r="E216" t="s">
        <v>3506</v>
      </c>
      <c r="F216" t="s">
        <v>3656</v>
      </c>
      <c r="G216" t="s">
        <v>3652</v>
      </c>
      <c r="H216" t="s">
        <v>3653</v>
      </c>
      <c r="I216" t="s">
        <v>3655</v>
      </c>
      <c r="J216" t="s">
        <v>2670</v>
      </c>
      <c r="K216" t="s">
        <v>93</v>
      </c>
      <c r="L216" t="s">
        <v>93</v>
      </c>
      <c r="M216">
        <v>61</v>
      </c>
      <c r="N216">
        <v>68</v>
      </c>
      <c r="O216">
        <v>7</v>
      </c>
      <c r="P216">
        <v>0</v>
      </c>
      <c r="Q216" t="s">
        <v>3657</v>
      </c>
      <c r="R216" t="s">
        <v>3483</v>
      </c>
      <c r="S216" t="s">
        <v>93</v>
      </c>
      <c r="T216" t="s">
        <v>3484</v>
      </c>
      <c r="U216" t="s">
        <v>3659</v>
      </c>
    </row>
    <row r="217" spans="1:21" x14ac:dyDescent="0.3">
      <c r="A217" t="s">
        <v>5222</v>
      </c>
      <c r="B217" t="s">
        <v>5219</v>
      </c>
      <c r="C217" t="s">
        <v>5227</v>
      </c>
      <c r="D217">
        <v>2023</v>
      </c>
      <c r="E217" t="s">
        <v>3482</v>
      </c>
      <c r="F217" t="s">
        <v>5225</v>
      </c>
      <c r="G217" t="s">
        <v>5220</v>
      </c>
      <c r="H217" t="s">
        <v>5221</v>
      </c>
      <c r="I217" t="s">
        <v>5223</v>
      </c>
      <c r="J217" t="s">
        <v>5224</v>
      </c>
      <c r="K217" t="s">
        <v>93</v>
      </c>
      <c r="L217" t="s">
        <v>93</v>
      </c>
      <c r="M217">
        <v>619</v>
      </c>
      <c r="N217">
        <v>627</v>
      </c>
      <c r="O217">
        <v>8</v>
      </c>
      <c r="P217">
        <v>0</v>
      </c>
      <c r="Q217" t="s">
        <v>5226</v>
      </c>
      <c r="R217" t="s">
        <v>3483</v>
      </c>
      <c r="S217" t="s">
        <v>93</v>
      </c>
      <c r="T217" t="s">
        <v>3484</v>
      </c>
      <c r="U217" t="s">
        <v>5228</v>
      </c>
    </row>
    <row r="218" spans="1:21" x14ac:dyDescent="0.3">
      <c r="A218" t="s">
        <v>596</v>
      </c>
      <c r="B218" t="s">
        <v>6890</v>
      </c>
      <c r="C218" t="s">
        <v>6895</v>
      </c>
      <c r="D218">
        <v>2022</v>
      </c>
      <c r="E218" t="s">
        <v>3482</v>
      </c>
      <c r="F218" t="s">
        <v>603</v>
      </c>
      <c r="G218" t="s">
        <v>6891</v>
      </c>
      <c r="H218" t="s">
        <v>6892</v>
      </c>
      <c r="I218" t="s">
        <v>6893</v>
      </c>
      <c r="J218" t="s">
        <v>93</v>
      </c>
      <c r="K218" t="s">
        <v>93</v>
      </c>
      <c r="L218" t="s">
        <v>93</v>
      </c>
      <c r="M218">
        <v>1387</v>
      </c>
      <c r="N218">
        <v>1391</v>
      </c>
      <c r="O218">
        <v>4</v>
      </c>
      <c r="P218">
        <v>9</v>
      </c>
      <c r="Q218" t="s">
        <v>6894</v>
      </c>
      <c r="R218" t="s">
        <v>3483</v>
      </c>
      <c r="S218" t="s">
        <v>93</v>
      </c>
      <c r="T218" t="s">
        <v>3484</v>
      </c>
      <c r="U218" t="s">
        <v>6896</v>
      </c>
    </row>
    <row r="219" spans="1:21" x14ac:dyDescent="0.3">
      <c r="A219" t="s">
        <v>1925</v>
      </c>
      <c r="B219" t="s">
        <v>6087</v>
      </c>
      <c r="C219" t="s">
        <v>6091</v>
      </c>
      <c r="D219">
        <v>2022</v>
      </c>
      <c r="E219" t="s">
        <v>3482</v>
      </c>
      <c r="F219" t="s">
        <v>1929</v>
      </c>
      <c r="G219" t="s">
        <v>6088</v>
      </c>
      <c r="H219" t="s">
        <v>6089</v>
      </c>
      <c r="I219" t="s">
        <v>6001</v>
      </c>
      <c r="J219" t="s">
        <v>93</v>
      </c>
      <c r="K219" t="s">
        <v>93</v>
      </c>
      <c r="L219" t="s">
        <v>93</v>
      </c>
      <c r="M219">
        <v>1885</v>
      </c>
      <c r="N219">
        <v>1889</v>
      </c>
      <c r="O219">
        <v>4</v>
      </c>
      <c r="P219">
        <v>1</v>
      </c>
      <c r="Q219" t="s">
        <v>6090</v>
      </c>
      <c r="R219" t="s">
        <v>3483</v>
      </c>
      <c r="S219" t="s">
        <v>93</v>
      </c>
      <c r="T219" t="s">
        <v>3484</v>
      </c>
      <c r="U219" t="s">
        <v>6092</v>
      </c>
    </row>
    <row r="220" spans="1:21" x14ac:dyDescent="0.3">
      <c r="A220" t="s">
        <v>1428</v>
      </c>
      <c r="B220" t="s">
        <v>7255</v>
      </c>
      <c r="C220" t="s">
        <v>7260</v>
      </c>
      <c r="D220">
        <v>2022</v>
      </c>
      <c r="E220" t="s">
        <v>3482</v>
      </c>
      <c r="F220" t="s">
        <v>1435</v>
      </c>
      <c r="G220" t="s">
        <v>7256</v>
      </c>
      <c r="H220" t="s">
        <v>7257</v>
      </c>
      <c r="I220" t="s">
        <v>7258</v>
      </c>
      <c r="J220" t="s">
        <v>93</v>
      </c>
      <c r="K220" t="s">
        <v>93</v>
      </c>
      <c r="L220" t="s">
        <v>93</v>
      </c>
      <c r="P220">
        <v>4</v>
      </c>
      <c r="Q220" t="s">
        <v>7259</v>
      </c>
      <c r="R220" t="s">
        <v>3483</v>
      </c>
      <c r="S220" t="s">
        <v>93</v>
      </c>
      <c r="T220" t="s">
        <v>3484</v>
      </c>
      <c r="U220" t="s">
        <v>7261</v>
      </c>
    </row>
    <row r="221" spans="1:21" x14ac:dyDescent="0.3">
      <c r="A221" t="s">
        <v>3635</v>
      </c>
      <c r="B221" t="s">
        <v>3632</v>
      </c>
      <c r="C221" t="s">
        <v>3640</v>
      </c>
      <c r="D221">
        <v>2024</v>
      </c>
      <c r="E221" t="s">
        <v>3506</v>
      </c>
      <c r="F221" t="s">
        <v>3638</v>
      </c>
      <c r="G221" t="s">
        <v>3633</v>
      </c>
      <c r="H221" t="s">
        <v>3634</v>
      </c>
      <c r="I221" t="s">
        <v>433</v>
      </c>
      <c r="J221" t="s">
        <v>3636</v>
      </c>
      <c r="K221" t="s">
        <v>2833</v>
      </c>
      <c r="L221" t="s">
        <v>3637</v>
      </c>
      <c r="P221">
        <v>1</v>
      </c>
      <c r="Q221" t="s">
        <v>3639</v>
      </c>
      <c r="R221" t="s">
        <v>3483</v>
      </c>
      <c r="S221" t="s">
        <v>93</v>
      </c>
      <c r="T221" t="s">
        <v>3484</v>
      </c>
      <c r="U221" t="s">
        <v>3641</v>
      </c>
    </row>
    <row r="222" spans="1:21" x14ac:dyDescent="0.3">
      <c r="A222" t="s">
        <v>1335</v>
      </c>
      <c r="B222" t="s">
        <v>4623</v>
      </c>
      <c r="C222" t="s">
        <v>4627</v>
      </c>
      <c r="D222">
        <v>2024</v>
      </c>
      <c r="E222" t="s">
        <v>3482</v>
      </c>
      <c r="F222" t="s">
        <v>1339</v>
      </c>
      <c r="G222" t="s">
        <v>4624</v>
      </c>
      <c r="H222" t="s">
        <v>4625</v>
      </c>
      <c r="I222" t="s">
        <v>4619</v>
      </c>
      <c r="J222" t="s">
        <v>93</v>
      </c>
      <c r="K222" t="s">
        <v>93</v>
      </c>
      <c r="L222" t="s">
        <v>93</v>
      </c>
      <c r="P222">
        <v>0</v>
      </c>
      <c r="Q222" t="s">
        <v>4626</v>
      </c>
      <c r="R222" t="s">
        <v>3483</v>
      </c>
      <c r="S222" t="s">
        <v>93</v>
      </c>
      <c r="T222" t="s">
        <v>3484</v>
      </c>
      <c r="U222" t="s">
        <v>4628</v>
      </c>
    </row>
    <row r="223" spans="1:21" x14ac:dyDescent="0.3">
      <c r="A223" t="s">
        <v>5676</v>
      </c>
      <c r="B223" t="s">
        <v>5673</v>
      </c>
      <c r="C223" t="s">
        <v>5680</v>
      </c>
      <c r="D223">
        <v>2023</v>
      </c>
      <c r="E223" t="s">
        <v>3482</v>
      </c>
      <c r="F223" t="s">
        <v>5678</v>
      </c>
      <c r="G223" t="s">
        <v>5674</v>
      </c>
      <c r="H223" t="s">
        <v>5675</v>
      </c>
      <c r="I223" t="s">
        <v>4648</v>
      </c>
      <c r="J223" t="s">
        <v>5677</v>
      </c>
      <c r="K223" t="s">
        <v>93</v>
      </c>
      <c r="L223" t="s">
        <v>93</v>
      </c>
      <c r="M223">
        <v>259</v>
      </c>
      <c r="N223">
        <v>271</v>
      </c>
      <c r="O223">
        <v>12</v>
      </c>
      <c r="P223">
        <v>1</v>
      </c>
      <c r="Q223" t="s">
        <v>5679</v>
      </c>
      <c r="R223" t="s">
        <v>3483</v>
      </c>
      <c r="S223" t="s">
        <v>93</v>
      </c>
      <c r="T223" t="s">
        <v>3484</v>
      </c>
      <c r="U223" t="s">
        <v>5681</v>
      </c>
    </row>
    <row r="224" spans="1:21" x14ac:dyDescent="0.3">
      <c r="A224" t="s">
        <v>4297</v>
      </c>
      <c r="B224" t="s">
        <v>4294</v>
      </c>
      <c r="C224" t="s">
        <v>4303</v>
      </c>
      <c r="D224">
        <v>2025</v>
      </c>
      <c r="E224" t="s">
        <v>3506</v>
      </c>
      <c r="F224" t="s">
        <v>4301</v>
      </c>
      <c r="G224" t="s">
        <v>4295</v>
      </c>
      <c r="H224" t="s">
        <v>4296</v>
      </c>
      <c r="I224" t="s">
        <v>4298</v>
      </c>
      <c r="J224" t="s">
        <v>4299</v>
      </c>
      <c r="K224" t="s">
        <v>3574</v>
      </c>
      <c r="L224" t="s">
        <v>4300</v>
      </c>
      <c r="P224">
        <v>2</v>
      </c>
      <c r="Q224" t="s">
        <v>4302</v>
      </c>
      <c r="R224" t="s">
        <v>3483</v>
      </c>
      <c r="S224" t="s">
        <v>3613</v>
      </c>
      <c r="T224" t="s">
        <v>3484</v>
      </c>
      <c r="U224" t="s">
        <v>4304</v>
      </c>
    </row>
    <row r="225" spans="1:21" x14ac:dyDescent="0.3">
      <c r="A225" t="s">
        <v>641</v>
      </c>
      <c r="B225" t="s">
        <v>5951</v>
      </c>
      <c r="C225" t="s">
        <v>5957</v>
      </c>
      <c r="D225">
        <v>2022</v>
      </c>
      <c r="E225" t="s">
        <v>3482</v>
      </c>
      <c r="F225" t="s">
        <v>649</v>
      </c>
      <c r="G225" t="s">
        <v>5952</v>
      </c>
      <c r="H225" t="s">
        <v>5953</v>
      </c>
      <c r="I225" t="s">
        <v>5954</v>
      </c>
      <c r="J225" t="s">
        <v>5955</v>
      </c>
      <c r="K225" t="s">
        <v>93</v>
      </c>
      <c r="L225" t="s">
        <v>93</v>
      </c>
      <c r="P225">
        <v>11</v>
      </c>
      <c r="Q225" t="s">
        <v>5956</v>
      </c>
      <c r="R225" t="s">
        <v>3483</v>
      </c>
      <c r="S225" t="s">
        <v>93</v>
      </c>
      <c r="T225" t="s">
        <v>3484</v>
      </c>
      <c r="U225" t="s">
        <v>5958</v>
      </c>
    </row>
    <row r="226" spans="1:21" x14ac:dyDescent="0.3">
      <c r="A226" t="s">
        <v>2365</v>
      </c>
      <c r="B226" t="s">
        <v>4255</v>
      </c>
      <c r="C226" t="s">
        <v>4259</v>
      </c>
      <c r="D226">
        <v>2024</v>
      </c>
      <c r="E226" t="s">
        <v>3482</v>
      </c>
      <c r="F226" t="s">
        <v>2369</v>
      </c>
      <c r="G226" t="s">
        <v>4256</v>
      </c>
      <c r="H226" t="s">
        <v>4257</v>
      </c>
      <c r="I226" t="s">
        <v>4035</v>
      </c>
      <c r="J226" t="s">
        <v>93</v>
      </c>
      <c r="K226" t="s">
        <v>93</v>
      </c>
      <c r="L226" t="s">
        <v>93</v>
      </c>
      <c r="M226">
        <v>402</v>
      </c>
      <c r="N226">
        <v>407</v>
      </c>
      <c r="O226">
        <v>5</v>
      </c>
      <c r="P226">
        <v>0</v>
      </c>
      <c r="Q226" t="s">
        <v>4258</v>
      </c>
      <c r="R226" t="s">
        <v>3483</v>
      </c>
      <c r="S226" t="s">
        <v>93</v>
      </c>
      <c r="T226" t="s">
        <v>3484</v>
      </c>
      <c r="U226" t="s">
        <v>4260</v>
      </c>
    </row>
    <row r="227" spans="1:21" x14ac:dyDescent="0.3">
      <c r="A227" t="s">
        <v>1593</v>
      </c>
      <c r="B227" t="s">
        <v>5682</v>
      </c>
      <c r="C227" t="s">
        <v>5687</v>
      </c>
      <c r="D227">
        <v>2023</v>
      </c>
      <c r="E227" t="s">
        <v>3482</v>
      </c>
      <c r="F227" t="s">
        <v>1600</v>
      </c>
      <c r="G227" t="s">
        <v>5683</v>
      </c>
      <c r="H227" t="s">
        <v>5684</v>
      </c>
      <c r="I227" t="s">
        <v>5685</v>
      </c>
      <c r="J227" t="s">
        <v>93</v>
      </c>
      <c r="K227" t="s">
        <v>93</v>
      </c>
      <c r="L227" t="s">
        <v>93</v>
      </c>
      <c r="P227">
        <v>1</v>
      </c>
      <c r="Q227" t="s">
        <v>5686</v>
      </c>
      <c r="R227" t="s">
        <v>3483</v>
      </c>
      <c r="S227" t="s">
        <v>93</v>
      </c>
      <c r="T227" t="s">
        <v>3484</v>
      </c>
      <c r="U227" t="s">
        <v>5688</v>
      </c>
    </row>
    <row r="228" spans="1:21" x14ac:dyDescent="0.3">
      <c r="A228" t="s">
        <v>129</v>
      </c>
      <c r="B228" t="s">
        <v>4815</v>
      </c>
      <c r="C228" t="s">
        <v>4819</v>
      </c>
      <c r="D228">
        <v>2023</v>
      </c>
      <c r="E228" t="s">
        <v>3482</v>
      </c>
      <c r="F228" t="s">
        <v>132</v>
      </c>
      <c r="G228" t="s">
        <v>4816</v>
      </c>
      <c r="H228" t="s">
        <v>4817</v>
      </c>
      <c r="I228" t="s">
        <v>4518</v>
      </c>
      <c r="J228" t="s">
        <v>93</v>
      </c>
      <c r="K228" t="s">
        <v>93</v>
      </c>
      <c r="L228" t="s">
        <v>93</v>
      </c>
      <c r="M228">
        <v>715</v>
      </c>
      <c r="N228">
        <v>723</v>
      </c>
      <c r="O228">
        <v>8</v>
      </c>
      <c r="P228">
        <v>5</v>
      </c>
      <c r="Q228" t="s">
        <v>4818</v>
      </c>
      <c r="R228" t="s">
        <v>3483</v>
      </c>
      <c r="S228" t="s">
        <v>4820</v>
      </c>
      <c r="T228" t="s">
        <v>3484</v>
      </c>
      <c r="U228" t="s">
        <v>4821</v>
      </c>
    </row>
    <row r="229" spans="1:21" x14ac:dyDescent="0.3">
      <c r="A229" t="s">
        <v>1439</v>
      </c>
      <c r="B229" t="s">
        <v>3615</v>
      </c>
      <c r="C229" t="s">
        <v>3620</v>
      </c>
      <c r="D229">
        <v>2024</v>
      </c>
      <c r="E229" t="s">
        <v>3482</v>
      </c>
      <c r="F229" t="s">
        <v>1443</v>
      </c>
      <c r="G229" t="s">
        <v>3616</v>
      </c>
      <c r="H229" t="s">
        <v>3617</v>
      </c>
      <c r="I229" t="s">
        <v>3618</v>
      </c>
      <c r="J229" t="s">
        <v>93</v>
      </c>
      <c r="K229" t="s">
        <v>93</v>
      </c>
      <c r="L229" t="s">
        <v>93</v>
      </c>
      <c r="P229">
        <v>0</v>
      </c>
      <c r="Q229" t="s">
        <v>3619</v>
      </c>
      <c r="R229" t="s">
        <v>3483</v>
      </c>
      <c r="S229" t="s">
        <v>93</v>
      </c>
      <c r="T229" t="s">
        <v>3484</v>
      </c>
      <c r="U229" t="s">
        <v>3621</v>
      </c>
    </row>
    <row r="230" spans="1:21" x14ac:dyDescent="0.3">
      <c r="A230" t="s">
        <v>880</v>
      </c>
      <c r="B230" t="s">
        <v>5581</v>
      </c>
      <c r="C230" t="s">
        <v>5586</v>
      </c>
      <c r="D230">
        <v>2023</v>
      </c>
      <c r="E230" t="s">
        <v>3482</v>
      </c>
      <c r="F230" t="s">
        <v>888</v>
      </c>
      <c r="G230" t="s">
        <v>5582</v>
      </c>
      <c r="H230" t="s">
        <v>5583</v>
      </c>
      <c r="I230" t="s">
        <v>5584</v>
      </c>
      <c r="J230" t="s">
        <v>5163</v>
      </c>
      <c r="K230" t="s">
        <v>93</v>
      </c>
      <c r="L230" t="s">
        <v>93</v>
      </c>
      <c r="P230">
        <v>0</v>
      </c>
      <c r="Q230" t="s">
        <v>5585</v>
      </c>
      <c r="R230" t="s">
        <v>3483</v>
      </c>
      <c r="S230" t="s">
        <v>93</v>
      </c>
      <c r="T230" t="s">
        <v>3484</v>
      </c>
      <c r="U230" t="s">
        <v>5587</v>
      </c>
    </row>
    <row r="231" spans="1:21" x14ac:dyDescent="0.3">
      <c r="A231" t="s">
        <v>6025</v>
      </c>
      <c r="B231" t="s">
        <v>6022</v>
      </c>
      <c r="C231" t="s">
        <v>6029</v>
      </c>
      <c r="D231">
        <v>2023</v>
      </c>
      <c r="E231" t="s">
        <v>3482</v>
      </c>
      <c r="F231" t="s">
        <v>6027</v>
      </c>
      <c r="G231" t="s">
        <v>6023</v>
      </c>
      <c r="H231" t="s">
        <v>6024</v>
      </c>
      <c r="I231" t="s">
        <v>3626</v>
      </c>
      <c r="J231" t="s">
        <v>6026</v>
      </c>
      <c r="K231" t="s">
        <v>93</v>
      </c>
      <c r="L231" t="s">
        <v>93</v>
      </c>
      <c r="M231">
        <v>557</v>
      </c>
      <c r="N231">
        <v>566</v>
      </c>
      <c r="O231">
        <v>9</v>
      </c>
      <c r="P231">
        <v>0</v>
      </c>
      <c r="Q231" t="s">
        <v>6028</v>
      </c>
      <c r="R231" t="s">
        <v>3483</v>
      </c>
      <c r="S231" t="s">
        <v>93</v>
      </c>
      <c r="T231" t="s">
        <v>3484</v>
      </c>
      <c r="U231" t="s">
        <v>6030</v>
      </c>
    </row>
    <row r="232" spans="1:21" x14ac:dyDescent="0.3">
      <c r="A232" t="s">
        <v>6152</v>
      </c>
      <c r="B232" t="s">
        <v>6149</v>
      </c>
      <c r="C232" t="s">
        <v>6156</v>
      </c>
      <c r="D232">
        <v>2023</v>
      </c>
      <c r="E232" t="s">
        <v>3482</v>
      </c>
      <c r="F232" t="s">
        <v>6154</v>
      </c>
      <c r="G232" t="s">
        <v>6150</v>
      </c>
      <c r="H232" t="s">
        <v>6151</v>
      </c>
      <c r="I232" t="s">
        <v>3626</v>
      </c>
      <c r="J232" t="s">
        <v>6153</v>
      </c>
      <c r="K232" t="s">
        <v>93</v>
      </c>
      <c r="L232" t="s">
        <v>93</v>
      </c>
      <c r="M232">
        <v>13</v>
      </c>
      <c r="N232">
        <v>28</v>
      </c>
      <c r="O232">
        <v>15</v>
      </c>
      <c r="P232">
        <v>3</v>
      </c>
      <c r="Q232" t="s">
        <v>6155</v>
      </c>
      <c r="R232" t="s">
        <v>3483</v>
      </c>
      <c r="S232" t="s">
        <v>93</v>
      </c>
      <c r="T232" t="s">
        <v>3484</v>
      </c>
      <c r="U232" t="s">
        <v>6157</v>
      </c>
    </row>
    <row r="233" spans="1:21" x14ac:dyDescent="0.3">
      <c r="A233" t="s">
        <v>7020</v>
      </c>
      <c r="B233" t="s">
        <v>7017</v>
      </c>
      <c r="C233" t="s">
        <v>7024</v>
      </c>
      <c r="D233">
        <v>2022</v>
      </c>
      <c r="E233" t="s">
        <v>3482</v>
      </c>
      <c r="F233" t="s">
        <v>7022</v>
      </c>
      <c r="G233" t="s">
        <v>7018</v>
      </c>
      <c r="H233" t="s">
        <v>7019</v>
      </c>
      <c r="I233" t="s">
        <v>4465</v>
      </c>
      <c r="J233" t="s">
        <v>7021</v>
      </c>
      <c r="K233" t="s">
        <v>93</v>
      </c>
      <c r="L233" t="s">
        <v>93</v>
      </c>
      <c r="M233">
        <v>1</v>
      </c>
      <c r="N233">
        <v>9</v>
      </c>
      <c r="O233">
        <v>8</v>
      </c>
      <c r="P233">
        <v>0</v>
      </c>
      <c r="Q233" t="s">
        <v>7023</v>
      </c>
      <c r="R233" t="s">
        <v>3483</v>
      </c>
      <c r="S233" t="s">
        <v>93</v>
      </c>
      <c r="T233" t="s">
        <v>3484</v>
      </c>
      <c r="U233" t="s">
        <v>7025</v>
      </c>
    </row>
    <row r="234" spans="1:21" x14ac:dyDescent="0.3">
      <c r="A234" t="s">
        <v>680</v>
      </c>
      <c r="B234" t="s">
        <v>4172</v>
      </c>
      <c r="C234" t="s">
        <v>4176</v>
      </c>
      <c r="D234">
        <v>2024</v>
      </c>
      <c r="E234" t="s">
        <v>3482</v>
      </c>
      <c r="F234" t="s">
        <v>687</v>
      </c>
      <c r="G234" t="s">
        <v>4173</v>
      </c>
      <c r="H234" t="s">
        <v>4174</v>
      </c>
      <c r="I234" t="s">
        <v>3618</v>
      </c>
      <c r="J234" t="s">
        <v>93</v>
      </c>
      <c r="K234" t="s">
        <v>93</v>
      </c>
      <c r="L234" t="s">
        <v>93</v>
      </c>
      <c r="P234">
        <v>0</v>
      </c>
      <c r="Q234" t="s">
        <v>4175</v>
      </c>
      <c r="R234" t="s">
        <v>3483</v>
      </c>
      <c r="S234" t="s">
        <v>93</v>
      </c>
      <c r="T234" t="s">
        <v>3484</v>
      </c>
      <c r="U234" t="s">
        <v>4177</v>
      </c>
    </row>
    <row r="235" spans="1:21" x14ac:dyDescent="0.3">
      <c r="A235" t="s">
        <v>1406</v>
      </c>
      <c r="B235" t="s">
        <v>6524</v>
      </c>
      <c r="C235" t="s">
        <v>6529</v>
      </c>
      <c r="D235">
        <v>2023</v>
      </c>
      <c r="E235" t="s">
        <v>3482</v>
      </c>
      <c r="F235" t="s">
        <v>1412</v>
      </c>
      <c r="G235" t="s">
        <v>6525</v>
      </c>
      <c r="H235" t="s">
        <v>6526</v>
      </c>
      <c r="I235" t="s">
        <v>6527</v>
      </c>
      <c r="J235" t="s">
        <v>93</v>
      </c>
      <c r="K235" t="s">
        <v>93</v>
      </c>
      <c r="L235" t="s">
        <v>93</v>
      </c>
      <c r="M235">
        <v>1633</v>
      </c>
      <c r="N235">
        <v>1637</v>
      </c>
      <c r="O235">
        <v>4</v>
      </c>
      <c r="P235">
        <v>1</v>
      </c>
      <c r="Q235" t="s">
        <v>6528</v>
      </c>
      <c r="R235" t="s">
        <v>3483</v>
      </c>
      <c r="S235" t="s">
        <v>93</v>
      </c>
      <c r="T235" t="s">
        <v>3484</v>
      </c>
      <c r="U235" t="s">
        <v>6530</v>
      </c>
    </row>
    <row r="236" spans="1:21" x14ac:dyDescent="0.3">
      <c r="A236" t="s">
        <v>2601</v>
      </c>
      <c r="B236" t="s">
        <v>4922</v>
      </c>
      <c r="C236" t="s">
        <v>4927</v>
      </c>
      <c r="D236">
        <v>2024</v>
      </c>
      <c r="E236" t="s">
        <v>3482</v>
      </c>
      <c r="F236" t="s">
        <v>2609</v>
      </c>
      <c r="G236" t="s">
        <v>4923</v>
      </c>
      <c r="H236" t="s">
        <v>4924</v>
      </c>
      <c r="I236" t="s">
        <v>4925</v>
      </c>
      <c r="J236" t="s">
        <v>93</v>
      </c>
      <c r="K236" t="s">
        <v>93</v>
      </c>
      <c r="L236" t="s">
        <v>93</v>
      </c>
      <c r="P236">
        <v>1</v>
      </c>
      <c r="Q236" t="s">
        <v>4926</v>
      </c>
      <c r="R236" t="s">
        <v>3483</v>
      </c>
      <c r="S236" t="s">
        <v>93</v>
      </c>
      <c r="T236" t="s">
        <v>3484</v>
      </c>
      <c r="U236" t="s">
        <v>4928</v>
      </c>
    </row>
    <row r="237" spans="1:21" x14ac:dyDescent="0.3">
      <c r="A237" t="s">
        <v>503</v>
      </c>
      <c r="B237" t="s">
        <v>6120</v>
      </c>
      <c r="C237" t="s">
        <v>6125</v>
      </c>
      <c r="D237">
        <v>2023</v>
      </c>
      <c r="E237" t="s">
        <v>3482</v>
      </c>
      <c r="F237" t="s">
        <v>510</v>
      </c>
      <c r="G237" t="s">
        <v>6121</v>
      </c>
      <c r="H237" t="s">
        <v>6122</v>
      </c>
      <c r="I237" t="s">
        <v>6123</v>
      </c>
      <c r="J237" t="s">
        <v>93</v>
      </c>
      <c r="K237" t="s">
        <v>93</v>
      </c>
      <c r="L237" t="s">
        <v>93</v>
      </c>
      <c r="M237">
        <v>178</v>
      </c>
      <c r="N237">
        <v>184</v>
      </c>
      <c r="O237">
        <v>6</v>
      </c>
      <c r="P237">
        <v>12</v>
      </c>
      <c r="Q237" t="s">
        <v>6124</v>
      </c>
      <c r="R237" t="s">
        <v>3483</v>
      </c>
      <c r="S237" t="s">
        <v>93</v>
      </c>
      <c r="T237" t="s">
        <v>3484</v>
      </c>
      <c r="U237" t="s">
        <v>6126</v>
      </c>
    </row>
    <row r="238" spans="1:21" x14ac:dyDescent="0.3">
      <c r="A238" t="s">
        <v>6052</v>
      </c>
      <c r="B238" t="s">
        <v>6049</v>
      </c>
      <c r="C238" t="s">
        <v>6056</v>
      </c>
      <c r="D238">
        <v>2023</v>
      </c>
      <c r="E238" t="s">
        <v>3482</v>
      </c>
      <c r="F238" t="s">
        <v>6054</v>
      </c>
      <c r="G238" t="s">
        <v>6050</v>
      </c>
      <c r="H238" t="s">
        <v>6051</v>
      </c>
      <c r="I238" t="s">
        <v>4309</v>
      </c>
      <c r="J238" t="s">
        <v>6053</v>
      </c>
      <c r="K238" t="s">
        <v>93</v>
      </c>
      <c r="L238" t="s">
        <v>93</v>
      </c>
      <c r="M238">
        <v>452</v>
      </c>
      <c r="N238">
        <v>469</v>
      </c>
      <c r="O238">
        <v>17</v>
      </c>
      <c r="P238">
        <v>10</v>
      </c>
      <c r="Q238" t="s">
        <v>6055</v>
      </c>
      <c r="R238" t="s">
        <v>3483</v>
      </c>
      <c r="S238" t="s">
        <v>93</v>
      </c>
      <c r="T238" t="s">
        <v>3484</v>
      </c>
      <c r="U238" t="s">
        <v>6057</v>
      </c>
    </row>
    <row r="239" spans="1:21" x14ac:dyDescent="0.3">
      <c r="A239" t="s">
        <v>1383</v>
      </c>
      <c r="B239" t="s">
        <v>4734</v>
      </c>
      <c r="C239" t="s">
        <v>4739</v>
      </c>
      <c r="D239">
        <v>2024</v>
      </c>
      <c r="E239" t="s">
        <v>3482</v>
      </c>
      <c r="F239" t="s">
        <v>1390</v>
      </c>
      <c r="G239" t="s">
        <v>4735</v>
      </c>
      <c r="H239" t="s">
        <v>4736</v>
      </c>
      <c r="I239" t="s">
        <v>4737</v>
      </c>
      <c r="J239" t="s">
        <v>93</v>
      </c>
      <c r="K239" t="s">
        <v>93</v>
      </c>
      <c r="L239" t="s">
        <v>93</v>
      </c>
      <c r="P239">
        <v>1</v>
      </c>
      <c r="Q239" t="s">
        <v>4738</v>
      </c>
      <c r="R239" t="s">
        <v>3483</v>
      </c>
      <c r="S239" t="s">
        <v>93</v>
      </c>
      <c r="T239" t="s">
        <v>3484</v>
      </c>
      <c r="U239" t="s">
        <v>4740</v>
      </c>
    </row>
    <row r="240" spans="1:21" x14ac:dyDescent="0.3">
      <c r="A240" t="s">
        <v>4792</v>
      </c>
      <c r="B240" t="s">
        <v>4789</v>
      </c>
      <c r="C240" t="s">
        <v>4797</v>
      </c>
      <c r="D240">
        <v>2024</v>
      </c>
      <c r="E240" t="s">
        <v>3667</v>
      </c>
      <c r="F240" t="s">
        <v>4795</v>
      </c>
      <c r="G240" t="s">
        <v>4790</v>
      </c>
      <c r="H240" t="s">
        <v>4791</v>
      </c>
      <c r="I240" t="s">
        <v>4793</v>
      </c>
      <c r="J240" t="s">
        <v>4794</v>
      </c>
      <c r="K240" t="s">
        <v>93</v>
      </c>
      <c r="L240" t="s">
        <v>93</v>
      </c>
      <c r="M240">
        <v>726</v>
      </c>
      <c r="N240">
        <v>740</v>
      </c>
      <c r="O240">
        <v>14</v>
      </c>
      <c r="P240">
        <v>1</v>
      </c>
      <c r="Q240" t="s">
        <v>4796</v>
      </c>
      <c r="R240" t="s">
        <v>3483</v>
      </c>
      <c r="S240" t="s">
        <v>93</v>
      </c>
      <c r="T240" t="s">
        <v>3484</v>
      </c>
      <c r="U240" t="s">
        <v>4798</v>
      </c>
    </row>
    <row r="241" spans="1:21" x14ac:dyDescent="0.3">
      <c r="A241" t="s">
        <v>7088</v>
      </c>
      <c r="B241" t="s">
        <v>7085</v>
      </c>
      <c r="C241" t="s">
        <v>7092</v>
      </c>
      <c r="D241">
        <v>2022</v>
      </c>
      <c r="E241" t="s">
        <v>3506</v>
      </c>
      <c r="F241" t="s">
        <v>7090</v>
      </c>
      <c r="G241" t="s">
        <v>7086</v>
      </c>
      <c r="H241" t="s">
        <v>7087</v>
      </c>
      <c r="I241" t="s">
        <v>7089</v>
      </c>
      <c r="J241" t="s">
        <v>3272</v>
      </c>
      <c r="K241" t="s">
        <v>3574</v>
      </c>
      <c r="L241" t="s">
        <v>93</v>
      </c>
      <c r="P241">
        <v>7</v>
      </c>
      <c r="Q241" t="s">
        <v>7091</v>
      </c>
      <c r="R241" t="s">
        <v>3483</v>
      </c>
      <c r="S241" t="s">
        <v>93</v>
      </c>
      <c r="T241" t="s">
        <v>3484</v>
      </c>
      <c r="U241" t="s">
        <v>7093</v>
      </c>
    </row>
    <row r="242" spans="1:21" x14ac:dyDescent="0.3">
      <c r="A242" t="s">
        <v>2373</v>
      </c>
      <c r="B242" t="s">
        <v>5756</v>
      </c>
      <c r="C242" t="s">
        <v>5761</v>
      </c>
      <c r="D242">
        <v>2023</v>
      </c>
      <c r="E242" t="s">
        <v>3482</v>
      </c>
      <c r="F242" t="s">
        <v>2380</v>
      </c>
      <c r="G242" t="s">
        <v>5757</v>
      </c>
      <c r="H242" t="s">
        <v>5758</v>
      </c>
      <c r="I242" t="s">
        <v>5759</v>
      </c>
      <c r="J242" t="s">
        <v>93</v>
      </c>
      <c r="K242" t="s">
        <v>93</v>
      </c>
      <c r="L242" t="s">
        <v>93</v>
      </c>
      <c r="M242">
        <v>371</v>
      </c>
      <c r="N242">
        <v>376</v>
      </c>
      <c r="O242">
        <v>5</v>
      </c>
      <c r="P242">
        <v>1</v>
      </c>
      <c r="Q242" t="s">
        <v>5760</v>
      </c>
      <c r="R242" t="s">
        <v>3483</v>
      </c>
      <c r="S242" t="s">
        <v>93</v>
      </c>
      <c r="T242" t="s">
        <v>3484</v>
      </c>
      <c r="U242" t="s">
        <v>5762</v>
      </c>
    </row>
    <row r="243" spans="1:21" x14ac:dyDescent="0.3">
      <c r="A243" t="s">
        <v>4350</v>
      </c>
      <c r="B243" t="s">
        <v>4347</v>
      </c>
      <c r="C243" t="s">
        <v>4354</v>
      </c>
      <c r="D243">
        <v>2023</v>
      </c>
      <c r="E243" t="s">
        <v>3506</v>
      </c>
      <c r="F243" t="s">
        <v>4352</v>
      </c>
      <c r="G243" t="s">
        <v>4348</v>
      </c>
      <c r="H243" t="s">
        <v>4349</v>
      </c>
      <c r="I243" t="s">
        <v>4351</v>
      </c>
      <c r="J243" t="s">
        <v>3775</v>
      </c>
      <c r="K243" t="s">
        <v>3503</v>
      </c>
      <c r="L243" t="s">
        <v>93</v>
      </c>
      <c r="M243">
        <v>215</v>
      </c>
      <c r="N243">
        <v>232</v>
      </c>
      <c r="O243">
        <v>17</v>
      </c>
      <c r="P243">
        <v>0</v>
      </c>
      <c r="Q243" t="s">
        <v>4353</v>
      </c>
      <c r="R243" t="s">
        <v>3483</v>
      </c>
      <c r="S243" t="s">
        <v>93</v>
      </c>
      <c r="T243" t="s">
        <v>3484</v>
      </c>
      <c r="U243" t="s">
        <v>4355</v>
      </c>
    </row>
    <row r="244" spans="1:21" x14ac:dyDescent="0.3">
      <c r="A244" t="s">
        <v>3663</v>
      </c>
      <c r="B244" t="s">
        <v>3660</v>
      </c>
      <c r="C244" t="s">
        <v>3666</v>
      </c>
      <c r="D244">
        <v>2024</v>
      </c>
      <c r="E244" t="s">
        <v>3667</v>
      </c>
      <c r="F244" t="s">
        <v>93</v>
      </c>
      <c r="G244" t="s">
        <v>3661</v>
      </c>
      <c r="H244" t="s">
        <v>3662</v>
      </c>
      <c r="I244" t="s">
        <v>3664</v>
      </c>
      <c r="J244" t="s">
        <v>93</v>
      </c>
      <c r="K244" t="s">
        <v>93</v>
      </c>
      <c r="L244" t="s">
        <v>93</v>
      </c>
      <c r="M244">
        <v>113</v>
      </c>
      <c r="N244">
        <v>130</v>
      </c>
      <c r="O244">
        <v>17</v>
      </c>
      <c r="P244">
        <v>0</v>
      </c>
      <c r="Q244" s="7" t="s">
        <v>3665</v>
      </c>
      <c r="R244" t="s">
        <v>3483</v>
      </c>
      <c r="S244" t="s">
        <v>93</v>
      </c>
      <c r="T244" t="s">
        <v>3484</v>
      </c>
      <c r="U244" t="s">
        <v>3668</v>
      </c>
    </row>
    <row r="245" spans="1:21" x14ac:dyDescent="0.3">
      <c r="A245" t="s">
        <v>5274</v>
      </c>
      <c r="B245" t="s">
        <v>5271</v>
      </c>
      <c r="C245" t="s">
        <v>5278</v>
      </c>
      <c r="D245">
        <v>2023</v>
      </c>
      <c r="E245" t="s">
        <v>3482</v>
      </c>
      <c r="F245" t="s">
        <v>5276</v>
      </c>
      <c r="G245" t="s">
        <v>5272</v>
      </c>
      <c r="H245" t="s">
        <v>5273</v>
      </c>
      <c r="I245" t="s">
        <v>4648</v>
      </c>
      <c r="J245" t="s">
        <v>5275</v>
      </c>
      <c r="K245" t="s">
        <v>93</v>
      </c>
      <c r="L245" t="s">
        <v>93</v>
      </c>
      <c r="M245">
        <v>330</v>
      </c>
      <c r="N245">
        <v>340</v>
      </c>
      <c r="O245">
        <v>10</v>
      </c>
      <c r="P245">
        <v>0</v>
      </c>
      <c r="Q245" t="s">
        <v>5277</v>
      </c>
      <c r="R245" t="s">
        <v>3483</v>
      </c>
      <c r="S245" t="s">
        <v>93</v>
      </c>
      <c r="T245" t="s">
        <v>3484</v>
      </c>
      <c r="U245" t="s">
        <v>5279</v>
      </c>
    </row>
    <row r="246" spans="1:21" x14ac:dyDescent="0.3">
      <c r="A246" t="s">
        <v>3189</v>
      </c>
      <c r="B246" t="s">
        <v>7207</v>
      </c>
      <c r="C246" t="s">
        <v>7211</v>
      </c>
      <c r="D246">
        <v>2022</v>
      </c>
      <c r="E246" t="s">
        <v>3482</v>
      </c>
      <c r="F246" t="s">
        <v>3193</v>
      </c>
      <c r="G246" t="s">
        <v>7208</v>
      </c>
      <c r="H246" t="s">
        <v>7209</v>
      </c>
      <c r="I246" t="s">
        <v>6754</v>
      </c>
      <c r="J246" t="s">
        <v>93</v>
      </c>
      <c r="K246" t="s">
        <v>93</v>
      </c>
      <c r="L246" t="s">
        <v>93</v>
      </c>
      <c r="M246">
        <v>935</v>
      </c>
      <c r="N246">
        <v>941</v>
      </c>
      <c r="O246">
        <v>6</v>
      </c>
      <c r="P246">
        <v>0</v>
      </c>
      <c r="Q246" t="s">
        <v>7210</v>
      </c>
      <c r="R246" t="s">
        <v>3483</v>
      </c>
      <c r="S246" t="s">
        <v>93</v>
      </c>
      <c r="T246" t="s">
        <v>3484</v>
      </c>
      <c r="U246" t="s">
        <v>7212</v>
      </c>
    </row>
    <row r="247" spans="1:21" x14ac:dyDescent="0.3">
      <c r="A247" t="s">
        <v>6008</v>
      </c>
      <c r="B247" t="s">
        <v>6005</v>
      </c>
      <c r="C247" t="s">
        <v>6013</v>
      </c>
      <c r="D247">
        <v>2022</v>
      </c>
      <c r="E247" t="s">
        <v>3506</v>
      </c>
      <c r="F247" t="s">
        <v>6011</v>
      </c>
      <c r="G247" t="s">
        <v>6006</v>
      </c>
      <c r="H247" t="s">
        <v>6007</v>
      </c>
      <c r="I247" t="s">
        <v>6009</v>
      </c>
      <c r="J247" t="s">
        <v>6010</v>
      </c>
      <c r="K247" t="s">
        <v>3513</v>
      </c>
      <c r="L247" t="s">
        <v>93</v>
      </c>
      <c r="M247">
        <v>1361</v>
      </c>
      <c r="N247">
        <v>1372</v>
      </c>
      <c r="O247">
        <v>11</v>
      </c>
      <c r="P247">
        <v>1</v>
      </c>
      <c r="Q247" t="s">
        <v>6012</v>
      </c>
      <c r="R247" t="s">
        <v>3483</v>
      </c>
      <c r="S247" t="s">
        <v>4820</v>
      </c>
      <c r="T247" t="s">
        <v>3484</v>
      </c>
      <c r="U247" t="s">
        <v>6014</v>
      </c>
    </row>
    <row r="248" spans="1:21" x14ac:dyDescent="0.3">
      <c r="A248" t="s">
        <v>746</v>
      </c>
      <c r="B248" t="s">
        <v>6064</v>
      </c>
      <c r="C248" t="s">
        <v>6069</v>
      </c>
      <c r="D248">
        <v>2022</v>
      </c>
      <c r="E248" t="s">
        <v>3482</v>
      </c>
      <c r="F248" t="s">
        <v>754</v>
      </c>
      <c r="G248" t="s">
        <v>6065</v>
      </c>
      <c r="H248" t="s">
        <v>6066</v>
      </c>
      <c r="I248" t="s">
        <v>6067</v>
      </c>
      <c r="J248" t="s">
        <v>93</v>
      </c>
      <c r="K248" t="s">
        <v>93</v>
      </c>
      <c r="L248" t="s">
        <v>93</v>
      </c>
      <c r="M248">
        <v>959</v>
      </c>
      <c r="N248">
        <v>967</v>
      </c>
      <c r="O248">
        <v>8</v>
      </c>
      <c r="P248">
        <v>7</v>
      </c>
      <c r="Q248" t="s">
        <v>6068</v>
      </c>
      <c r="R248" t="s">
        <v>3483</v>
      </c>
      <c r="S248" t="s">
        <v>93</v>
      </c>
      <c r="T248" t="s">
        <v>3484</v>
      </c>
      <c r="U248" t="s">
        <v>6070</v>
      </c>
    </row>
    <row r="249" spans="1:21" x14ac:dyDescent="0.3">
      <c r="A249" t="s">
        <v>3173</v>
      </c>
      <c r="B249" t="s">
        <v>5181</v>
      </c>
      <c r="C249" t="s">
        <v>5186</v>
      </c>
      <c r="D249">
        <v>2023</v>
      </c>
      <c r="E249" t="s">
        <v>3482</v>
      </c>
      <c r="F249" t="s">
        <v>3177</v>
      </c>
      <c r="G249" t="s">
        <v>5182</v>
      </c>
      <c r="H249" t="s">
        <v>5183</v>
      </c>
      <c r="I249" t="s">
        <v>5184</v>
      </c>
      <c r="J249" t="s">
        <v>93</v>
      </c>
      <c r="K249" t="s">
        <v>93</v>
      </c>
      <c r="L249" t="s">
        <v>93</v>
      </c>
      <c r="P249">
        <v>0</v>
      </c>
      <c r="Q249" t="s">
        <v>5185</v>
      </c>
      <c r="R249" t="s">
        <v>3483</v>
      </c>
      <c r="S249" t="s">
        <v>93</v>
      </c>
      <c r="T249" t="s">
        <v>3484</v>
      </c>
      <c r="U249" t="s">
        <v>5187</v>
      </c>
    </row>
    <row r="250" spans="1:21" x14ac:dyDescent="0.3">
      <c r="A250" t="s">
        <v>5616</v>
      </c>
      <c r="B250" t="s">
        <v>5613</v>
      </c>
      <c r="C250" t="s">
        <v>5619</v>
      </c>
      <c r="D250">
        <v>2023</v>
      </c>
      <c r="E250" t="s">
        <v>3482</v>
      </c>
      <c r="F250" t="s">
        <v>93</v>
      </c>
      <c r="G250" t="s">
        <v>5614</v>
      </c>
      <c r="H250" t="s">
        <v>5615</v>
      </c>
      <c r="I250" t="s">
        <v>5617</v>
      </c>
      <c r="J250" t="s">
        <v>5163</v>
      </c>
      <c r="K250" t="s">
        <v>93</v>
      </c>
      <c r="L250" t="s">
        <v>93</v>
      </c>
      <c r="M250">
        <v>657</v>
      </c>
      <c r="N250">
        <v>667</v>
      </c>
      <c r="O250">
        <v>10</v>
      </c>
      <c r="P250">
        <v>0</v>
      </c>
      <c r="Q250" t="s">
        <v>5618</v>
      </c>
      <c r="R250" t="s">
        <v>3483</v>
      </c>
      <c r="S250" t="s">
        <v>93</v>
      </c>
      <c r="T250" t="s">
        <v>3484</v>
      </c>
      <c r="U250" t="s">
        <v>5620</v>
      </c>
    </row>
    <row r="251" spans="1:21" x14ac:dyDescent="0.3">
      <c r="A251" t="s">
        <v>3977</v>
      </c>
      <c r="B251" t="s">
        <v>3974</v>
      </c>
      <c r="C251" t="s">
        <v>3981</v>
      </c>
      <c r="D251">
        <v>2024</v>
      </c>
      <c r="E251" t="s">
        <v>3506</v>
      </c>
      <c r="F251" t="s">
        <v>3979</v>
      </c>
      <c r="G251" t="s">
        <v>3975</v>
      </c>
      <c r="H251" t="s">
        <v>3976</v>
      </c>
      <c r="I251" t="s">
        <v>3978</v>
      </c>
      <c r="J251" t="s">
        <v>3584</v>
      </c>
      <c r="K251" t="s">
        <v>2618</v>
      </c>
      <c r="L251" t="s">
        <v>93</v>
      </c>
      <c r="M251">
        <v>19009</v>
      </c>
      <c r="N251">
        <v>19015</v>
      </c>
      <c r="O251">
        <v>6</v>
      </c>
      <c r="P251">
        <v>0</v>
      </c>
      <c r="Q251" t="s">
        <v>3980</v>
      </c>
      <c r="R251" t="s">
        <v>3483</v>
      </c>
      <c r="S251" t="s">
        <v>3588</v>
      </c>
      <c r="T251" t="s">
        <v>3484</v>
      </c>
      <c r="U251" t="s">
        <v>3982</v>
      </c>
    </row>
    <row r="252" spans="1:21" x14ac:dyDescent="0.3">
      <c r="A252" t="s">
        <v>5512</v>
      </c>
      <c r="B252" t="s">
        <v>5509</v>
      </c>
      <c r="C252" t="s">
        <v>5516</v>
      </c>
      <c r="D252">
        <v>2023</v>
      </c>
      <c r="E252" t="s">
        <v>3482</v>
      </c>
      <c r="F252" t="s">
        <v>5514</v>
      </c>
      <c r="G252" t="s">
        <v>5510</v>
      </c>
      <c r="H252" t="s">
        <v>5511</v>
      </c>
      <c r="I252" t="s">
        <v>4648</v>
      </c>
      <c r="J252" t="s">
        <v>5513</v>
      </c>
      <c r="K252" t="s">
        <v>93</v>
      </c>
      <c r="L252" t="s">
        <v>93</v>
      </c>
      <c r="M252">
        <v>499</v>
      </c>
      <c r="N252">
        <v>515</v>
      </c>
      <c r="O252">
        <v>16</v>
      </c>
      <c r="P252">
        <v>1</v>
      </c>
      <c r="Q252" t="s">
        <v>5515</v>
      </c>
      <c r="R252" t="s">
        <v>3483</v>
      </c>
      <c r="S252" t="s">
        <v>4820</v>
      </c>
      <c r="T252" t="s">
        <v>3484</v>
      </c>
      <c r="U252" t="s">
        <v>5517</v>
      </c>
    </row>
    <row r="253" spans="1:21" x14ac:dyDescent="0.3">
      <c r="A253" t="s">
        <v>3041</v>
      </c>
      <c r="B253" t="s">
        <v>4677</v>
      </c>
      <c r="C253" t="s">
        <v>4682</v>
      </c>
      <c r="D253">
        <v>2024</v>
      </c>
      <c r="E253" t="s">
        <v>3482</v>
      </c>
      <c r="F253" t="s">
        <v>3048</v>
      </c>
      <c r="G253" t="s">
        <v>4678</v>
      </c>
      <c r="H253" t="s">
        <v>4679</v>
      </c>
      <c r="I253" t="s">
        <v>4680</v>
      </c>
      <c r="J253" t="s">
        <v>93</v>
      </c>
      <c r="K253" t="s">
        <v>93</v>
      </c>
      <c r="L253" t="s">
        <v>93</v>
      </c>
      <c r="P253">
        <v>0</v>
      </c>
      <c r="Q253" t="s">
        <v>4681</v>
      </c>
      <c r="R253" t="s">
        <v>3483</v>
      </c>
      <c r="S253" t="s">
        <v>93</v>
      </c>
      <c r="T253" t="s">
        <v>3484</v>
      </c>
      <c r="U253" t="s">
        <v>4683</v>
      </c>
    </row>
    <row r="254" spans="1:21" x14ac:dyDescent="0.3">
      <c r="A254" t="s">
        <v>6577</v>
      </c>
      <c r="B254" t="s">
        <v>6574</v>
      </c>
      <c r="C254" t="s">
        <v>6582</v>
      </c>
      <c r="D254">
        <v>2022</v>
      </c>
      <c r="E254" t="s">
        <v>3506</v>
      </c>
      <c r="F254" t="s">
        <v>6580</v>
      </c>
      <c r="G254" t="s">
        <v>6575</v>
      </c>
      <c r="H254" t="s">
        <v>6576</v>
      </c>
      <c r="I254" t="s">
        <v>6578</v>
      </c>
      <c r="J254" t="s">
        <v>2833</v>
      </c>
      <c r="K254" t="s">
        <v>3775</v>
      </c>
      <c r="L254" t="s">
        <v>6579</v>
      </c>
      <c r="P254">
        <v>13</v>
      </c>
      <c r="Q254" t="s">
        <v>6581</v>
      </c>
      <c r="R254" t="s">
        <v>3483</v>
      </c>
      <c r="S254" t="s">
        <v>3588</v>
      </c>
      <c r="T254" t="s">
        <v>3484</v>
      </c>
      <c r="U254" t="s">
        <v>6583</v>
      </c>
    </row>
    <row r="255" spans="1:21" x14ac:dyDescent="0.3">
      <c r="A255" t="s">
        <v>6361</v>
      </c>
      <c r="B255" t="s">
        <v>6358</v>
      </c>
      <c r="C255" t="s">
        <v>6366</v>
      </c>
      <c r="D255">
        <v>2022</v>
      </c>
      <c r="E255" t="s">
        <v>3506</v>
      </c>
      <c r="F255" t="s">
        <v>6364</v>
      </c>
      <c r="G255" t="s">
        <v>6359</v>
      </c>
      <c r="H255" t="s">
        <v>6360</v>
      </c>
      <c r="I255" t="s">
        <v>6362</v>
      </c>
      <c r="J255" t="s">
        <v>3646</v>
      </c>
      <c r="K255" t="s">
        <v>6363</v>
      </c>
      <c r="L255" t="s">
        <v>93</v>
      </c>
      <c r="M255">
        <v>6855</v>
      </c>
      <c r="N255">
        <v>6871</v>
      </c>
      <c r="O255">
        <v>16</v>
      </c>
      <c r="P255">
        <v>41</v>
      </c>
      <c r="Q255" t="s">
        <v>6365</v>
      </c>
      <c r="R255" t="s">
        <v>3483</v>
      </c>
      <c r="S255" t="s">
        <v>93</v>
      </c>
      <c r="T255" t="s">
        <v>3484</v>
      </c>
      <c r="U255" t="s">
        <v>6367</v>
      </c>
    </row>
    <row r="256" spans="1:21" x14ac:dyDescent="0.3">
      <c r="A256" t="s">
        <v>846</v>
      </c>
      <c r="B256" t="s">
        <v>5799</v>
      </c>
      <c r="C256" t="s">
        <v>5804</v>
      </c>
      <c r="D256">
        <v>2023</v>
      </c>
      <c r="E256" t="s">
        <v>3482</v>
      </c>
      <c r="F256" t="s">
        <v>853</v>
      </c>
      <c r="G256" t="s">
        <v>5800</v>
      </c>
      <c r="H256" t="s">
        <v>5801</v>
      </c>
      <c r="I256" t="s">
        <v>5802</v>
      </c>
      <c r="J256" t="s">
        <v>93</v>
      </c>
      <c r="K256" t="s">
        <v>93</v>
      </c>
      <c r="L256" t="s">
        <v>93</v>
      </c>
      <c r="P256">
        <v>3</v>
      </c>
      <c r="Q256" t="s">
        <v>5803</v>
      </c>
      <c r="R256" t="s">
        <v>3483</v>
      </c>
      <c r="S256" t="s">
        <v>93</v>
      </c>
      <c r="T256" t="s">
        <v>3484</v>
      </c>
      <c r="U256" t="s">
        <v>5805</v>
      </c>
    </row>
    <row r="257" spans="1:21" x14ac:dyDescent="0.3">
      <c r="A257" t="s">
        <v>2544</v>
      </c>
      <c r="B257" t="s">
        <v>5569</v>
      </c>
      <c r="C257" t="s">
        <v>5573</v>
      </c>
      <c r="D257">
        <v>2023</v>
      </c>
      <c r="E257" t="s">
        <v>3482</v>
      </c>
      <c r="F257" t="s">
        <v>2552</v>
      </c>
      <c r="G257" t="s">
        <v>5570</v>
      </c>
      <c r="H257" t="s">
        <v>5571</v>
      </c>
      <c r="I257" t="s">
        <v>5215</v>
      </c>
      <c r="J257" t="s">
        <v>93</v>
      </c>
      <c r="K257" t="s">
        <v>93</v>
      </c>
      <c r="L257" t="s">
        <v>93</v>
      </c>
      <c r="M257">
        <v>815</v>
      </c>
      <c r="N257">
        <v>820</v>
      </c>
      <c r="O257">
        <v>5</v>
      </c>
      <c r="P257">
        <v>2</v>
      </c>
      <c r="Q257" t="s">
        <v>5572</v>
      </c>
      <c r="R257" t="s">
        <v>3483</v>
      </c>
      <c r="S257" t="s">
        <v>93</v>
      </c>
      <c r="T257" t="s">
        <v>3484</v>
      </c>
      <c r="U257" t="s">
        <v>5574</v>
      </c>
    </row>
    <row r="258" spans="1:21" x14ac:dyDescent="0.3">
      <c r="A258" t="s">
        <v>445</v>
      </c>
      <c r="B258" t="s">
        <v>4916</v>
      </c>
      <c r="C258" t="s">
        <v>4920</v>
      </c>
      <c r="D258">
        <v>2024</v>
      </c>
      <c r="E258" t="s">
        <v>3506</v>
      </c>
      <c r="F258" t="s">
        <v>448</v>
      </c>
      <c r="G258" t="s">
        <v>4917</v>
      </c>
      <c r="H258" t="s">
        <v>4918</v>
      </c>
      <c r="I258" t="s">
        <v>446</v>
      </c>
      <c r="J258" t="s">
        <v>452</v>
      </c>
      <c r="K258" t="s">
        <v>93</v>
      </c>
      <c r="L258" t="s">
        <v>93</v>
      </c>
      <c r="M258">
        <v>583</v>
      </c>
      <c r="N258">
        <v>598</v>
      </c>
      <c r="O258">
        <v>15</v>
      </c>
      <c r="P258">
        <v>5</v>
      </c>
      <c r="Q258" t="s">
        <v>4919</v>
      </c>
      <c r="R258" t="s">
        <v>3483</v>
      </c>
      <c r="S258" t="s">
        <v>3588</v>
      </c>
      <c r="T258" t="s">
        <v>3484</v>
      </c>
      <c r="U258" t="s">
        <v>4921</v>
      </c>
    </row>
    <row r="259" spans="1:21" x14ac:dyDescent="0.3">
      <c r="A259" t="s">
        <v>6834</v>
      </c>
      <c r="B259" t="s">
        <v>6831</v>
      </c>
      <c r="C259" t="s">
        <v>6838</v>
      </c>
      <c r="D259">
        <v>2022</v>
      </c>
      <c r="E259" t="s">
        <v>3482</v>
      </c>
      <c r="F259" t="s">
        <v>6836</v>
      </c>
      <c r="G259" t="s">
        <v>6832</v>
      </c>
      <c r="H259" t="s">
        <v>6833</v>
      </c>
      <c r="I259" t="s">
        <v>4648</v>
      </c>
      <c r="J259" t="s">
        <v>6835</v>
      </c>
      <c r="K259" t="s">
        <v>93</v>
      </c>
      <c r="L259" t="s">
        <v>93</v>
      </c>
      <c r="M259">
        <v>447</v>
      </c>
      <c r="N259">
        <v>466</v>
      </c>
      <c r="O259">
        <v>19</v>
      </c>
      <c r="P259">
        <v>3</v>
      </c>
      <c r="Q259" t="s">
        <v>6837</v>
      </c>
      <c r="R259" t="s">
        <v>3483</v>
      </c>
      <c r="S259" t="s">
        <v>93</v>
      </c>
      <c r="T259" t="s">
        <v>3484</v>
      </c>
      <c r="U259" t="s">
        <v>6839</v>
      </c>
    </row>
    <row r="260" spans="1:21" x14ac:dyDescent="0.3">
      <c r="A260" t="s">
        <v>2872</v>
      </c>
      <c r="B260" t="s">
        <v>5363</v>
      </c>
      <c r="C260" t="s">
        <v>5368</v>
      </c>
      <c r="D260">
        <v>2023</v>
      </c>
      <c r="E260" t="s">
        <v>3482</v>
      </c>
      <c r="F260" t="s">
        <v>2878</v>
      </c>
      <c r="G260" t="s">
        <v>5364</v>
      </c>
      <c r="H260" t="s">
        <v>5365</v>
      </c>
      <c r="I260" t="s">
        <v>5366</v>
      </c>
      <c r="J260" t="s">
        <v>93</v>
      </c>
      <c r="K260" t="s">
        <v>93</v>
      </c>
      <c r="L260" t="s">
        <v>93</v>
      </c>
      <c r="M260">
        <v>401</v>
      </c>
      <c r="N260">
        <v>406</v>
      </c>
      <c r="O260">
        <v>5</v>
      </c>
      <c r="P260">
        <v>0</v>
      </c>
      <c r="Q260" t="s">
        <v>5367</v>
      </c>
      <c r="R260" t="s">
        <v>3483</v>
      </c>
      <c r="S260" t="s">
        <v>93</v>
      </c>
      <c r="T260" t="s">
        <v>3484</v>
      </c>
      <c r="U260" t="s">
        <v>5369</v>
      </c>
    </row>
    <row r="261" spans="1:21" x14ac:dyDescent="0.3">
      <c r="A261" t="s">
        <v>869</v>
      </c>
      <c r="B261" t="s">
        <v>6457</v>
      </c>
      <c r="C261" t="s">
        <v>6462</v>
      </c>
      <c r="D261">
        <v>2023</v>
      </c>
      <c r="E261" t="s">
        <v>3482</v>
      </c>
      <c r="F261" t="s">
        <v>876</v>
      </c>
      <c r="G261" t="s">
        <v>6458</v>
      </c>
      <c r="H261" t="s">
        <v>6459</v>
      </c>
      <c r="I261" t="s">
        <v>6460</v>
      </c>
      <c r="J261" t="s">
        <v>93</v>
      </c>
      <c r="K261" t="s">
        <v>93</v>
      </c>
      <c r="L261" t="s">
        <v>93</v>
      </c>
      <c r="P261">
        <v>0</v>
      </c>
      <c r="Q261" t="s">
        <v>6461</v>
      </c>
      <c r="R261" t="s">
        <v>3483</v>
      </c>
      <c r="S261" t="s">
        <v>93</v>
      </c>
      <c r="T261" t="s">
        <v>3484</v>
      </c>
      <c r="U261" t="s">
        <v>6463</v>
      </c>
    </row>
    <row r="262" spans="1:21" x14ac:dyDescent="0.3">
      <c r="A262" t="s">
        <v>6802</v>
      </c>
      <c r="B262" t="s">
        <v>6799</v>
      </c>
      <c r="C262" t="s">
        <v>6806</v>
      </c>
      <c r="D262">
        <v>2022</v>
      </c>
      <c r="E262" t="s">
        <v>3482</v>
      </c>
      <c r="F262" t="s">
        <v>6804</v>
      </c>
      <c r="G262" t="s">
        <v>6800</v>
      </c>
      <c r="H262" t="s">
        <v>6801</v>
      </c>
      <c r="I262" t="s">
        <v>4648</v>
      </c>
      <c r="J262" t="s">
        <v>6803</v>
      </c>
      <c r="K262" t="s">
        <v>93</v>
      </c>
      <c r="L262" t="s">
        <v>93</v>
      </c>
      <c r="M262">
        <v>88</v>
      </c>
      <c r="N262">
        <v>103</v>
      </c>
      <c r="O262">
        <v>15</v>
      </c>
      <c r="P262">
        <v>1</v>
      </c>
      <c r="Q262" t="s">
        <v>6805</v>
      </c>
      <c r="R262" t="s">
        <v>3483</v>
      </c>
      <c r="S262" t="s">
        <v>93</v>
      </c>
      <c r="T262" t="s">
        <v>3484</v>
      </c>
      <c r="U262" t="s">
        <v>6807</v>
      </c>
    </row>
    <row r="263" spans="1:21" x14ac:dyDescent="0.3">
      <c r="A263" t="s">
        <v>1549</v>
      </c>
      <c r="B263" t="s">
        <v>5204</v>
      </c>
      <c r="C263" t="s">
        <v>5209</v>
      </c>
      <c r="D263">
        <v>2023</v>
      </c>
      <c r="E263" t="s">
        <v>3482</v>
      </c>
      <c r="F263" t="s">
        <v>1556</v>
      </c>
      <c r="G263" t="s">
        <v>5205</v>
      </c>
      <c r="H263" t="s">
        <v>5206</v>
      </c>
      <c r="I263" t="s">
        <v>5207</v>
      </c>
      <c r="J263" t="s">
        <v>93</v>
      </c>
      <c r="K263" t="s">
        <v>93</v>
      </c>
      <c r="L263" t="s">
        <v>93</v>
      </c>
      <c r="P263">
        <v>0</v>
      </c>
      <c r="Q263" t="s">
        <v>5208</v>
      </c>
      <c r="R263" t="s">
        <v>3483</v>
      </c>
      <c r="S263" t="s">
        <v>93</v>
      </c>
      <c r="T263" t="s">
        <v>3484</v>
      </c>
      <c r="U263" t="s">
        <v>5210</v>
      </c>
    </row>
    <row r="264" spans="1:21" x14ac:dyDescent="0.3">
      <c r="A264" t="s">
        <v>6713</v>
      </c>
      <c r="B264" t="s">
        <v>6710</v>
      </c>
      <c r="C264" t="s">
        <v>6717</v>
      </c>
      <c r="D264">
        <v>2022</v>
      </c>
      <c r="E264" t="s">
        <v>3506</v>
      </c>
      <c r="F264" t="s">
        <v>6715</v>
      </c>
      <c r="G264" t="s">
        <v>6711</v>
      </c>
      <c r="H264" t="s">
        <v>6712</v>
      </c>
      <c r="I264" t="s">
        <v>6272</v>
      </c>
      <c r="J264" t="s">
        <v>479</v>
      </c>
      <c r="K264" t="s">
        <v>3574</v>
      </c>
      <c r="L264" t="s">
        <v>6714</v>
      </c>
      <c r="P264">
        <v>38</v>
      </c>
      <c r="Q264" t="s">
        <v>6716</v>
      </c>
      <c r="R264" t="s">
        <v>3483</v>
      </c>
      <c r="S264" t="s">
        <v>3588</v>
      </c>
      <c r="T264" t="s">
        <v>3484</v>
      </c>
      <c r="U264" t="s">
        <v>6718</v>
      </c>
    </row>
    <row r="265" spans="1:21" x14ac:dyDescent="0.3">
      <c r="A265" t="s">
        <v>4992</v>
      </c>
      <c r="B265" t="s">
        <v>4989</v>
      </c>
      <c r="C265" t="s">
        <v>4996</v>
      </c>
      <c r="D265">
        <v>2024</v>
      </c>
      <c r="E265" t="s">
        <v>3482</v>
      </c>
      <c r="F265" t="s">
        <v>4994</v>
      </c>
      <c r="G265" t="s">
        <v>4990</v>
      </c>
      <c r="H265" t="s">
        <v>4991</v>
      </c>
      <c r="I265" t="s">
        <v>3626</v>
      </c>
      <c r="J265" t="s">
        <v>4993</v>
      </c>
      <c r="K265" t="s">
        <v>93</v>
      </c>
      <c r="L265" t="s">
        <v>93</v>
      </c>
      <c r="M265">
        <v>77</v>
      </c>
      <c r="N265">
        <v>87</v>
      </c>
      <c r="O265">
        <v>10</v>
      </c>
      <c r="P265">
        <v>0</v>
      </c>
      <c r="Q265" t="s">
        <v>4995</v>
      </c>
      <c r="R265" t="s">
        <v>3483</v>
      </c>
      <c r="S265" t="s">
        <v>93</v>
      </c>
      <c r="T265" t="s">
        <v>3484</v>
      </c>
      <c r="U265" t="s">
        <v>4997</v>
      </c>
    </row>
    <row r="266" spans="1:21" x14ac:dyDescent="0.3">
      <c r="A266" t="s">
        <v>1763</v>
      </c>
      <c r="B266" t="s">
        <v>4340</v>
      </c>
      <c r="C266" t="s">
        <v>4345</v>
      </c>
      <c r="D266">
        <v>2024</v>
      </c>
      <c r="E266" t="s">
        <v>3482</v>
      </c>
      <c r="F266" t="s">
        <v>1767</v>
      </c>
      <c r="G266" t="s">
        <v>4341</v>
      </c>
      <c r="H266" t="s">
        <v>4342</v>
      </c>
      <c r="I266" t="s">
        <v>4343</v>
      </c>
      <c r="J266" t="s">
        <v>93</v>
      </c>
      <c r="K266" t="s">
        <v>93</v>
      </c>
      <c r="L266" t="s">
        <v>93</v>
      </c>
      <c r="P266">
        <v>0</v>
      </c>
      <c r="Q266" t="s">
        <v>4344</v>
      </c>
      <c r="R266" t="s">
        <v>3483</v>
      </c>
      <c r="S266" t="s">
        <v>93</v>
      </c>
      <c r="T266" t="s">
        <v>3484</v>
      </c>
      <c r="U266" t="s">
        <v>4346</v>
      </c>
    </row>
    <row r="267" spans="1:21" x14ac:dyDescent="0.3">
      <c r="A267" t="s">
        <v>1537</v>
      </c>
      <c r="B267" t="s">
        <v>5855</v>
      </c>
      <c r="C267" t="s">
        <v>5859</v>
      </c>
      <c r="D267">
        <v>2023</v>
      </c>
      <c r="E267" t="s">
        <v>3482</v>
      </c>
      <c r="F267" t="s">
        <v>1545</v>
      </c>
      <c r="G267" t="s">
        <v>5856</v>
      </c>
      <c r="H267" t="s">
        <v>5857</v>
      </c>
      <c r="I267" t="s">
        <v>5245</v>
      </c>
      <c r="J267" t="s">
        <v>93</v>
      </c>
      <c r="K267" t="s">
        <v>93</v>
      </c>
      <c r="L267" t="s">
        <v>93</v>
      </c>
      <c r="M267">
        <v>460</v>
      </c>
      <c r="N267">
        <v>465</v>
      </c>
      <c r="O267">
        <v>5</v>
      </c>
      <c r="P267">
        <v>0</v>
      </c>
      <c r="Q267" t="s">
        <v>5858</v>
      </c>
      <c r="R267" t="s">
        <v>3483</v>
      </c>
      <c r="S267" t="s">
        <v>93</v>
      </c>
      <c r="T267" t="s">
        <v>3484</v>
      </c>
      <c r="U267" t="s">
        <v>5860</v>
      </c>
    </row>
    <row r="268" spans="1:21" x14ac:dyDescent="0.3">
      <c r="A268" t="s">
        <v>4232</v>
      </c>
      <c r="B268" t="s">
        <v>4229</v>
      </c>
      <c r="C268" t="s">
        <v>4236</v>
      </c>
      <c r="D268">
        <v>2025</v>
      </c>
      <c r="E268" t="s">
        <v>3667</v>
      </c>
      <c r="F268" t="s">
        <v>4234</v>
      </c>
      <c r="G268" t="s">
        <v>4230</v>
      </c>
      <c r="H268" t="s">
        <v>4231</v>
      </c>
      <c r="I268" t="s">
        <v>4233</v>
      </c>
      <c r="J268" t="s">
        <v>93</v>
      </c>
      <c r="K268" t="s">
        <v>93</v>
      </c>
      <c r="L268" t="s">
        <v>93</v>
      </c>
      <c r="M268">
        <v>63</v>
      </c>
      <c r="N268">
        <v>66</v>
      </c>
      <c r="O268">
        <v>3</v>
      </c>
      <c r="P268">
        <v>0</v>
      </c>
      <c r="Q268" t="s">
        <v>4235</v>
      </c>
      <c r="R268" t="s">
        <v>3483</v>
      </c>
      <c r="S268" t="s">
        <v>93</v>
      </c>
      <c r="T268" t="s">
        <v>3484</v>
      </c>
      <c r="U268" t="s">
        <v>4237</v>
      </c>
    </row>
    <row r="269" spans="1:21" x14ac:dyDescent="0.3">
      <c r="A269" t="s">
        <v>1632</v>
      </c>
      <c r="B269" t="s">
        <v>5884</v>
      </c>
      <c r="C269" t="s">
        <v>5889</v>
      </c>
      <c r="D269">
        <v>2023</v>
      </c>
      <c r="E269" t="s">
        <v>3482</v>
      </c>
      <c r="F269" t="s">
        <v>1639</v>
      </c>
      <c r="G269" t="s">
        <v>5885</v>
      </c>
      <c r="H269" t="s">
        <v>5886</v>
      </c>
      <c r="I269" t="s">
        <v>5887</v>
      </c>
      <c r="J269" t="s">
        <v>93</v>
      </c>
      <c r="K269" t="s">
        <v>93</v>
      </c>
      <c r="L269" t="s">
        <v>93</v>
      </c>
      <c r="P269">
        <v>1</v>
      </c>
      <c r="Q269" t="s">
        <v>5888</v>
      </c>
      <c r="R269" t="s">
        <v>3483</v>
      </c>
      <c r="S269" t="s">
        <v>93</v>
      </c>
      <c r="T269" t="s">
        <v>3484</v>
      </c>
      <c r="U269" t="s">
        <v>5890</v>
      </c>
    </row>
    <row r="270" spans="1:21" x14ac:dyDescent="0.3">
      <c r="A270" t="s">
        <v>1729</v>
      </c>
      <c r="B270" t="s">
        <v>5089</v>
      </c>
      <c r="C270" t="s">
        <v>5094</v>
      </c>
      <c r="D270">
        <v>2024</v>
      </c>
      <c r="E270" t="s">
        <v>3482</v>
      </c>
      <c r="F270" t="s">
        <v>1736</v>
      </c>
      <c r="G270" t="s">
        <v>5090</v>
      </c>
      <c r="H270" t="s">
        <v>5091</v>
      </c>
      <c r="I270" t="s">
        <v>5092</v>
      </c>
      <c r="J270" t="s">
        <v>93</v>
      </c>
      <c r="K270" t="s">
        <v>93</v>
      </c>
      <c r="L270" t="s">
        <v>93</v>
      </c>
      <c r="M270">
        <v>387</v>
      </c>
      <c r="N270">
        <v>393</v>
      </c>
      <c r="O270">
        <v>6</v>
      </c>
      <c r="P270">
        <v>1</v>
      </c>
      <c r="Q270" t="s">
        <v>5093</v>
      </c>
      <c r="R270" t="s">
        <v>3483</v>
      </c>
      <c r="S270" t="s">
        <v>93</v>
      </c>
      <c r="T270" t="s">
        <v>3484</v>
      </c>
      <c r="U270" t="s">
        <v>5095</v>
      </c>
    </row>
    <row r="271" spans="1:21" x14ac:dyDescent="0.3">
      <c r="A271" t="s">
        <v>924</v>
      </c>
      <c r="B271" t="s">
        <v>7114</v>
      </c>
      <c r="C271" t="s">
        <v>7119</v>
      </c>
      <c r="D271">
        <v>2022</v>
      </c>
      <c r="E271" t="s">
        <v>3482</v>
      </c>
      <c r="F271" t="s">
        <v>931</v>
      </c>
      <c r="G271" t="s">
        <v>7115</v>
      </c>
      <c r="H271" t="s">
        <v>7116</v>
      </c>
      <c r="I271" t="s">
        <v>7117</v>
      </c>
      <c r="J271" t="s">
        <v>93</v>
      </c>
      <c r="K271" t="s">
        <v>93</v>
      </c>
      <c r="L271" t="s">
        <v>93</v>
      </c>
      <c r="P271">
        <v>4</v>
      </c>
      <c r="Q271" t="s">
        <v>7118</v>
      </c>
      <c r="R271" t="s">
        <v>3483</v>
      </c>
      <c r="S271" t="s">
        <v>93</v>
      </c>
      <c r="T271" t="s">
        <v>3484</v>
      </c>
      <c r="U271" t="s">
        <v>7120</v>
      </c>
    </row>
    <row r="272" spans="1:21" x14ac:dyDescent="0.3">
      <c r="A272" t="s">
        <v>2564</v>
      </c>
      <c r="B272" t="s">
        <v>5459</v>
      </c>
      <c r="C272" t="s">
        <v>5464</v>
      </c>
      <c r="D272">
        <v>2023</v>
      </c>
      <c r="E272" t="s">
        <v>3482</v>
      </c>
      <c r="F272" t="s">
        <v>2569</v>
      </c>
      <c r="G272" t="s">
        <v>5460</v>
      </c>
      <c r="H272" t="s">
        <v>5461</v>
      </c>
      <c r="I272" t="s">
        <v>5462</v>
      </c>
      <c r="J272" t="s">
        <v>93</v>
      </c>
      <c r="K272" t="s">
        <v>93</v>
      </c>
      <c r="L272" t="s">
        <v>93</v>
      </c>
      <c r="P272">
        <v>3</v>
      </c>
      <c r="Q272" t="s">
        <v>5463</v>
      </c>
      <c r="R272" t="s">
        <v>3483</v>
      </c>
      <c r="S272" t="s">
        <v>93</v>
      </c>
      <c r="T272" t="s">
        <v>3484</v>
      </c>
      <c r="U272" t="s">
        <v>5465</v>
      </c>
    </row>
    <row r="273" spans="1:21" x14ac:dyDescent="0.3">
      <c r="A273" t="s">
        <v>6745</v>
      </c>
      <c r="B273" t="s">
        <v>6742</v>
      </c>
      <c r="C273" t="s">
        <v>6749</v>
      </c>
      <c r="D273">
        <v>2022</v>
      </c>
      <c r="E273" t="s">
        <v>3482</v>
      </c>
      <c r="F273" t="s">
        <v>6747</v>
      </c>
      <c r="G273" t="s">
        <v>6743</v>
      </c>
      <c r="H273" t="s">
        <v>6744</v>
      </c>
      <c r="I273" t="s">
        <v>6176</v>
      </c>
      <c r="J273" t="s">
        <v>6746</v>
      </c>
      <c r="K273" t="s">
        <v>93</v>
      </c>
      <c r="L273" t="s">
        <v>93</v>
      </c>
      <c r="M273">
        <v>119</v>
      </c>
      <c r="N273">
        <v>129</v>
      </c>
      <c r="O273">
        <v>10</v>
      </c>
      <c r="P273">
        <v>0</v>
      </c>
      <c r="Q273" t="s">
        <v>6748</v>
      </c>
      <c r="R273" t="s">
        <v>3483</v>
      </c>
      <c r="S273" t="s">
        <v>93</v>
      </c>
      <c r="T273" t="s">
        <v>3484</v>
      </c>
      <c r="U273" t="s">
        <v>6750</v>
      </c>
    </row>
    <row r="274" spans="1:21" x14ac:dyDescent="0.3">
      <c r="A274" t="s">
        <v>6549</v>
      </c>
      <c r="B274" t="s">
        <v>6546</v>
      </c>
      <c r="C274" t="s">
        <v>6554</v>
      </c>
      <c r="D274">
        <v>2023</v>
      </c>
      <c r="E274" t="s">
        <v>3506</v>
      </c>
      <c r="F274" t="s">
        <v>6552</v>
      </c>
      <c r="G274" t="s">
        <v>6547</v>
      </c>
      <c r="H274" t="s">
        <v>6548</v>
      </c>
      <c r="I274" t="s">
        <v>6550</v>
      </c>
      <c r="J274" t="s">
        <v>6551</v>
      </c>
      <c r="K274" t="s">
        <v>93</v>
      </c>
      <c r="L274" t="s">
        <v>93</v>
      </c>
      <c r="M274">
        <v>3363</v>
      </c>
      <c r="N274">
        <v>3370</v>
      </c>
      <c r="O274">
        <v>7</v>
      </c>
      <c r="P274">
        <v>19</v>
      </c>
      <c r="Q274" t="s">
        <v>6553</v>
      </c>
      <c r="R274" t="s">
        <v>3483</v>
      </c>
      <c r="S274" t="s">
        <v>93</v>
      </c>
      <c r="T274" t="s">
        <v>3484</v>
      </c>
      <c r="U274" t="s">
        <v>6555</v>
      </c>
    </row>
    <row r="275" spans="1:21" x14ac:dyDescent="0.3">
      <c r="A275" t="s">
        <v>5710</v>
      </c>
      <c r="B275" t="s">
        <v>5707</v>
      </c>
      <c r="C275" t="s">
        <v>5713</v>
      </c>
      <c r="D275">
        <v>2023</v>
      </c>
      <c r="E275" t="s">
        <v>3482</v>
      </c>
      <c r="F275" t="s">
        <v>93</v>
      </c>
      <c r="G275" t="s">
        <v>5708</v>
      </c>
      <c r="H275" t="s">
        <v>5709</v>
      </c>
      <c r="I275" t="s">
        <v>5305</v>
      </c>
      <c r="J275" t="s">
        <v>5711</v>
      </c>
      <c r="K275" t="s">
        <v>93</v>
      </c>
      <c r="L275" t="s">
        <v>93</v>
      </c>
      <c r="P275">
        <v>1</v>
      </c>
      <c r="Q275" t="s">
        <v>5712</v>
      </c>
      <c r="R275" t="s">
        <v>3483</v>
      </c>
      <c r="S275" t="s">
        <v>93</v>
      </c>
      <c r="T275" t="s">
        <v>3484</v>
      </c>
      <c r="U275" t="s">
        <v>5714</v>
      </c>
    </row>
    <row r="276" spans="1:21" x14ac:dyDescent="0.3">
      <c r="A276" t="s">
        <v>1394</v>
      </c>
      <c r="B276" t="s">
        <v>4205</v>
      </c>
      <c r="C276" t="s">
        <v>4209</v>
      </c>
      <c r="D276">
        <v>2025</v>
      </c>
      <c r="E276" t="s">
        <v>3506</v>
      </c>
      <c r="F276" t="s">
        <v>1399</v>
      </c>
      <c r="G276" t="s">
        <v>4206</v>
      </c>
      <c r="H276" t="s">
        <v>4207</v>
      </c>
      <c r="I276" t="s">
        <v>473</v>
      </c>
      <c r="J276" t="s">
        <v>3573</v>
      </c>
      <c r="K276" t="s">
        <v>93</v>
      </c>
      <c r="L276" t="s">
        <v>93</v>
      </c>
      <c r="M276">
        <v>20512</v>
      </c>
      <c r="N276">
        <v>20545</v>
      </c>
      <c r="O276">
        <v>33</v>
      </c>
      <c r="P276">
        <v>0</v>
      </c>
      <c r="Q276" t="s">
        <v>4208</v>
      </c>
      <c r="R276" t="s">
        <v>3483</v>
      </c>
      <c r="S276" t="s">
        <v>3588</v>
      </c>
      <c r="T276" t="s">
        <v>3484</v>
      </c>
      <c r="U276" t="s">
        <v>4210</v>
      </c>
    </row>
    <row r="277" spans="1:21" x14ac:dyDescent="0.3">
      <c r="A277" t="s">
        <v>3848</v>
      </c>
      <c r="B277" t="s">
        <v>3845</v>
      </c>
      <c r="C277" t="s">
        <v>3853</v>
      </c>
      <c r="D277">
        <v>2025</v>
      </c>
      <c r="E277" t="s">
        <v>3482</v>
      </c>
      <c r="F277" t="s">
        <v>3851</v>
      </c>
      <c r="G277" t="s">
        <v>3846</v>
      </c>
      <c r="H277" t="s">
        <v>3847</v>
      </c>
      <c r="I277" t="s">
        <v>3849</v>
      </c>
      <c r="J277" t="s">
        <v>3850</v>
      </c>
      <c r="K277" t="s">
        <v>93</v>
      </c>
      <c r="L277" t="s">
        <v>93</v>
      </c>
      <c r="M277">
        <v>21</v>
      </c>
      <c r="N277">
        <v>36</v>
      </c>
      <c r="O277">
        <v>15</v>
      </c>
      <c r="P277">
        <v>0</v>
      </c>
      <c r="Q277" t="s">
        <v>3852</v>
      </c>
      <c r="R277" t="s">
        <v>3483</v>
      </c>
      <c r="S277" t="s">
        <v>93</v>
      </c>
      <c r="T277" t="s">
        <v>3484</v>
      </c>
      <c r="U277" t="s">
        <v>3854</v>
      </c>
    </row>
    <row r="278" spans="1:21" x14ac:dyDescent="0.3">
      <c r="A278" t="s">
        <v>5143</v>
      </c>
      <c r="B278" t="s">
        <v>5140</v>
      </c>
      <c r="C278" t="s">
        <v>5147</v>
      </c>
      <c r="D278">
        <v>2024</v>
      </c>
      <c r="E278" t="s">
        <v>3482</v>
      </c>
      <c r="F278" t="s">
        <v>5145</v>
      </c>
      <c r="G278" t="s">
        <v>5141</v>
      </c>
      <c r="H278" t="s">
        <v>5142</v>
      </c>
      <c r="I278" t="s">
        <v>4648</v>
      </c>
      <c r="J278" t="s">
        <v>5144</v>
      </c>
      <c r="K278" t="s">
        <v>93</v>
      </c>
      <c r="L278" t="s">
        <v>93</v>
      </c>
      <c r="M278">
        <v>387</v>
      </c>
      <c r="N278">
        <v>399</v>
      </c>
      <c r="O278">
        <v>12</v>
      </c>
      <c r="P278">
        <v>0</v>
      </c>
      <c r="Q278" t="s">
        <v>5146</v>
      </c>
      <c r="R278" t="s">
        <v>3483</v>
      </c>
      <c r="S278" t="s">
        <v>93</v>
      </c>
      <c r="T278" t="s">
        <v>3484</v>
      </c>
      <c r="U278" t="s">
        <v>5148</v>
      </c>
    </row>
    <row r="279" spans="1:21" x14ac:dyDescent="0.3">
      <c r="A279" t="s">
        <v>3936</v>
      </c>
      <c r="B279" t="s">
        <v>3933</v>
      </c>
      <c r="C279" t="s">
        <v>3940</v>
      </c>
      <c r="D279">
        <v>2025</v>
      </c>
      <c r="E279" t="s">
        <v>3482</v>
      </c>
      <c r="F279" t="s">
        <v>3938</v>
      </c>
      <c r="G279" t="s">
        <v>3934</v>
      </c>
      <c r="H279" t="s">
        <v>3935</v>
      </c>
      <c r="I279" t="s">
        <v>3626</v>
      </c>
      <c r="J279" t="s">
        <v>3937</v>
      </c>
      <c r="K279" t="s">
        <v>93</v>
      </c>
      <c r="L279" t="s">
        <v>93</v>
      </c>
      <c r="M279">
        <v>687</v>
      </c>
      <c r="N279">
        <v>698</v>
      </c>
      <c r="O279">
        <v>11</v>
      </c>
      <c r="P279">
        <v>0</v>
      </c>
      <c r="Q279" t="s">
        <v>3939</v>
      </c>
      <c r="R279" t="s">
        <v>3483</v>
      </c>
      <c r="S279" t="s">
        <v>93</v>
      </c>
      <c r="T279" t="s">
        <v>3484</v>
      </c>
      <c r="U279" t="s">
        <v>3941</v>
      </c>
    </row>
    <row r="280" spans="1:21" x14ac:dyDescent="0.3">
      <c r="A280" t="s">
        <v>3830</v>
      </c>
      <c r="B280" t="s">
        <v>3827</v>
      </c>
      <c r="C280" t="s">
        <v>3834</v>
      </c>
      <c r="D280">
        <v>2025</v>
      </c>
      <c r="E280" t="s">
        <v>3667</v>
      </c>
      <c r="F280" t="s">
        <v>3832</v>
      </c>
      <c r="G280" t="s">
        <v>3828</v>
      </c>
      <c r="H280" t="s">
        <v>3829</v>
      </c>
      <c r="I280" t="s">
        <v>3831</v>
      </c>
      <c r="J280" t="s">
        <v>93</v>
      </c>
      <c r="K280" t="s">
        <v>93</v>
      </c>
      <c r="L280" t="s">
        <v>93</v>
      </c>
      <c r="M280">
        <v>501</v>
      </c>
      <c r="N280">
        <v>505</v>
      </c>
      <c r="O280">
        <v>4</v>
      </c>
      <c r="P280">
        <v>0</v>
      </c>
      <c r="Q280" t="s">
        <v>3833</v>
      </c>
      <c r="R280" t="s">
        <v>3483</v>
      </c>
      <c r="S280" t="s">
        <v>93</v>
      </c>
      <c r="T280" t="s">
        <v>3484</v>
      </c>
      <c r="U280" t="s">
        <v>3835</v>
      </c>
    </row>
    <row r="281" spans="1:21" x14ac:dyDescent="0.3">
      <c r="A281" t="s">
        <v>2776</v>
      </c>
      <c r="B281" t="s">
        <v>5257</v>
      </c>
      <c r="C281" t="s">
        <v>5262</v>
      </c>
      <c r="D281">
        <v>2023</v>
      </c>
      <c r="E281" t="s">
        <v>3482</v>
      </c>
      <c r="F281" t="s">
        <v>2783</v>
      </c>
      <c r="G281" t="s">
        <v>5258</v>
      </c>
      <c r="H281" t="s">
        <v>5259</v>
      </c>
      <c r="I281" t="s">
        <v>5260</v>
      </c>
      <c r="J281" t="s">
        <v>93</v>
      </c>
      <c r="K281" t="s">
        <v>93</v>
      </c>
      <c r="L281" t="s">
        <v>93</v>
      </c>
      <c r="P281">
        <v>1</v>
      </c>
      <c r="Q281" t="s">
        <v>5261</v>
      </c>
      <c r="R281" t="s">
        <v>3483</v>
      </c>
      <c r="S281" t="s">
        <v>93</v>
      </c>
      <c r="T281" t="s">
        <v>3484</v>
      </c>
      <c r="U281" t="s">
        <v>5263</v>
      </c>
    </row>
    <row r="282" spans="1:21" x14ac:dyDescent="0.3">
      <c r="A282" t="s">
        <v>4544</v>
      </c>
      <c r="B282" t="s">
        <v>4541</v>
      </c>
      <c r="C282" t="s">
        <v>4548</v>
      </c>
      <c r="D282">
        <v>2023</v>
      </c>
      <c r="E282" t="s">
        <v>3506</v>
      </c>
      <c r="F282" t="s">
        <v>4546</v>
      </c>
      <c r="G282" t="s">
        <v>4542</v>
      </c>
      <c r="H282" t="s">
        <v>4543</v>
      </c>
      <c r="I282" t="s">
        <v>3512</v>
      </c>
      <c r="J282" t="s">
        <v>3878</v>
      </c>
      <c r="K282" t="s">
        <v>452</v>
      </c>
      <c r="L282" t="s">
        <v>4545</v>
      </c>
      <c r="P282">
        <v>2</v>
      </c>
      <c r="Q282" t="s">
        <v>4547</v>
      </c>
      <c r="R282" t="s">
        <v>3483</v>
      </c>
      <c r="S282" t="s">
        <v>93</v>
      </c>
      <c r="T282" t="s">
        <v>3484</v>
      </c>
      <c r="U282" t="s">
        <v>4549</v>
      </c>
    </row>
    <row r="283" spans="1:21" x14ac:dyDescent="0.3">
      <c r="A283" t="s">
        <v>2384</v>
      </c>
      <c r="B283" t="s">
        <v>4967</v>
      </c>
      <c r="C283" t="s">
        <v>4971</v>
      </c>
      <c r="D283">
        <v>2024</v>
      </c>
      <c r="E283" t="s">
        <v>3482</v>
      </c>
      <c r="F283" t="s">
        <v>2392</v>
      </c>
      <c r="G283" t="s">
        <v>4968</v>
      </c>
      <c r="H283" t="s">
        <v>4969</v>
      </c>
      <c r="I283" t="s">
        <v>4775</v>
      </c>
      <c r="J283" t="s">
        <v>93</v>
      </c>
      <c r="K283" t="s">
        <v>93</v>
      </c>
      <c r="L283" t="s">
        <v>93</v>
      </c>
      <c r="M283">
        <v>631</v>
      </c>
      <c r="N283">
        <v>636</v>
      </c>
      <c r="O283">
        <v>5</v>
      </c>
      <c r="P283">
        <v>0</v>
      </c>
      <c r="Q283" t="s">
        <v>4970</v>
      </c>
      <c r="R283" t="s">
        <v>3483</v>
      </c>
      <c r="S283" t="s">
        <v>93</v>
      </c>
      <c r="T283" t="s">
        <v>3484</v>
      </c>
      <c r="U283" t="s">
        <v>4972</v>
      </c>
    </row>
    <row r="284" spans="1:21" x14ac:dyDescent="0.3">
      <c r="A284" t="s">
        <v>3839</v>
      </c>
      <c r="B284" t="s">
        <v>3836</v>
      </c>
      <c r="C284" t="s">
        <v>3843</v>
      </c>
      <c r="D284">
        <v>2024</v>
      </c>
      <c r="E284" t="s">
        <v>3506</v>
      </c>
      <c r="F284" t="s">
        <v>3841</v>
      </c>
      <c r="G284" t="s">
        <v>3837</v>
      </c>
      <c r="H284" t="s">
        <v>3838</v>
      </c>
      <c r="I284" t="s">
        <v>3512</v>
      </c>
      <c r="J284" t="s">
        <v>452</v>
      </c>
      <c r="K284" t="s">
        <v>2854</v>
      </c>
      <c r="L284" t="s">
        <v>3840</v>
      </c>
      <c r="P284">
        <v>0</v>
      </c>
      <c r="Q284" t="s">
        <v>3842</v>
      </c>
      <c r="R284" t="s">
        <v>3483</v>
      </c>
      <c r="S284" t="s">
        <v>3613</v>
      </c>
      <c r="T284" t="s">
        <v>3484</v>
      </c>
      <c r="U284" t="s">
        <v>3844</v>
      </c>
    </row>
    <row r="285" spans="1:21" x14ac:dyDescent="0.3">
      <c r="A285" t="s">
        <v>6114</v>
      </c>
      <c r="B285" t="s">
        <v>6111</v>
      </c>
      <c r="C285" t="s">
        <v>6118</v>
      </c>
      <c r="D285">
        <v>2023</v>
      </c>
      <c r="E285" t="s">
        <v>3482</v>
      </c>
      <c r="F285" t="s">
        <v>6116</v>
      </c>
      <c r="G285" t="s">
        <v>6112</v>
      </c>
      <c r="H285" t="s">
        <v>6113</v>
      </c>
      <c r="I285" t="s">
        <v>3626</v>
      </c>
      <c r="J285" t="s">
        <v>6115</v>
      </c>
      <c r="K285" t="s">
        <v>93</v>
      </c>
      <c r="L285" t="s">
        <v>93</v>
      </c>
      <c r="M285">
        <v>357</v>
      </c>
      <c r="N285">
        <v>365</v>
      </c>
      <c r="O285">
        <v>8</v>
      </c>
      <c r="P285">
        <v>4</v>
      </c>
      <c r="Q285" t="s">
        <v>6117</v>
      </c>
      <c r="R285" t="s">
        <v>3483</v>
      </c>
      <c r="S285" t="s">
        <v>93</v>
      </c>
      <c r="T285" t="s">
        <v>3484</v>
      </c>
      <c r="U285" t="s">
        <v>6119</v>
      </c>
    </row>
    <row r="286" spans="1:21" x14ac:dyDescent="0.3">
      <c r="A286" t="s">
        <v>4882</v>
      </c>
      <c r="B286" t="s">
        <v>4879</v>
      </c>
      <c r="C286" t="s">
        <v>4886</v>
      </c>
      <c r="D286">
        <v>2023</v>
      </c>
      <c r="E286" t="s">
        <v>3506</v>
      </c>
      <c r="F286" t="s">
        <v>4884</v>
      </c>
      <c r="G286" t="s">
        <v>4880</v>
      </c>
      <c r="H286" t="s">
        <v>4881</v>
      </c>
      <c r="I286" t="s">
        <v>4883</v>
      </c>
      <c r="J286" t="s">
        <v>3878</v>
      </c>
      <c r="K286" t="s">
        <v>3878</v>
      </c>
      <c r="L286" t="s">
        <v>93</v>
      </c>
      <c r="M286">
        <v>749</v>
      </c>
      <c r="N286">
        <v>760</v>
      </c>
      <c r="O286">
        <v>11</v>
      </c>
      <c r="P286">
        <v>2</v>
      </c>
      <c r="Q286" t="s">
        <v>4885</v>
      </c>
      <c r="R286" t="s">
        <v>3483</v>
      </c>
      <c r="S286" t="s">
        <v>3588</v>
      </c>
      <c r="T286" t="s">
        <v>3484</v>
      </c>
      <c r="U286" t="s">
        <v>4887</v>
      </c>
    </row>
    <row r="287" spans="1:21" x14ac:dyDescent="0.3">
      <c r="A287" t="s">
        <v>4149</v>
      </c>
      <c r="B287" t="s">
        <v>4146</v>
      </c>
      <c r="C287" t="s">
        <v>4153</v>
      </c>
      <c r="D287">
        <v>2024</v>
      </c>
      <c r="E287" t="s">
        <v>3667</v>
      </c>
      <c r="F287" t="s">
        <v>4151</v>
      </c>
      <c r="G287" t="s">
        <v>4147</v>
      </c>
      <c r="H287" t="s">
        <v>4148</v>
      </c>
      <c r="I287" t="s">
        <v>4150</v>
      </c>
      <c r="J287" t="s">
        <v>93</v>
      </c>
      <c r="K287" t="s">
        <v>93</v>
      </c>
      <c r="L287" t="s">
        <v>93</v>
      </c>
      <c r="M287">
        <v>130</v>
      </c>
      <c r="N287">
        <v>141</v>
      </c>
      <c r="O287">
        <v>11</v>
      </c>
      <c r="P287">
        <v>0</v>
      </c>
      <c r="Q287" t="s">
        <v>4152</v>
      </c>
      <c r="R287" t="s">
        <v>3483</v>
      </c>
      <c r="S287" t="s">
        <v>93</v>
      </c>
      <c r="T287" t="s">
        <v>3484</v>
      </c>
      <c r="U287" t="s">
        <v>4154</v>
      </c>
    </row>
    <row r="288" spans="1:21" x14ac:dyDescent="0.3">
      <c r="A288" t="s">
        <v>7038</v>
      </c>
      <c r="B288" t="s">
        <v>7035</v>
      </c>
      <c r="C288" t="s">
        <v>7043</v>
      </c>
      <c r="D288">
        <v>2022</v>
      </c>
      <c r="E288" t="s">
        <v>3667</v>
      </c>
      <c r="F288" t="s">
        <v>7041</v>
      </c>
      <c r="G288" t="s">
        <v>7036</v>
      </c>
      <c r="H288" t="s">
        <v>7037</v>
      </c>
      <c r="I288" t="s">
        <v>7039</v>
      </c>
      <c r="J288" t="s">
        <v>7040</v>
      </c>
      <c r="K288" t="s">
        <v>93</v>
      </c>
      <c r="L288" t="s">
        <v>93</v>
      </c>
      <c r="M288">
        <v>317</v>
      </c>
      <c r="N288">
        <v>331</v>
      </c>
      <c r="O288">
        <v>14</v>
      </c>
      <c r="P288">
        <v>0</v>
      </c>
      <c r="Q288" t="s">
        <v>7042</v>
      </c>
      <c r="R288" t="s">
        <v>3483</v>
      </c>
      <c r="S288" t="s">
        <v>93</v>
      </c>
      <c r="T288" t="s">
        <v>3484</v>
      </c>
      <c r="U288" t="s">
        <v>7044</v>
      </c>
    </row>
    <row r="289" spans="1:21" x14ac:dyDescent="0.3">
      <c r="A289" t="s">
        <v>979</v>
      </c>
      <c r="B289" t="s">
        <v>3493</v>
      </c>
      <c r="C289" t="s">
        <v>3498</v>
      </c>
      <c r="D289">
        <v>2024</v>
      </c>
      <c r="E289" t="s">
        <v>3482</v>
      </c>
      <c r="F289" t="s">
        <v>987</v>
      </c>
      <c r="G289" t="s">
        <v>3494</v>
      </c>
      <c r="H289" t="s">
        <v>3495</v>
      </c>
      <c r="I289" t="s">
        <v>3496</v>
      </c>
      <c r="J289" t="s">
        <v>93</v>
      </c>
      <c r="K289" t="s">
        <v>93</v>
      </c>
      <c r="L289" t="s">
        <v>93</v>
      </c>
      <c r="P289">
        <v>0</v>
      </c>
      <c r="Q289" t="s">
        <v>3497</v>
      </c>
      <c r="R289" t="s">
        <v>3483</v>
      </c>
      <c r="S289" t="s">
        <v>93</v>
      </c>
      <c r="T289" t="s">
        <v>3484</v>
      </c>
      <c r="U289" t="s">
        <v>3499</v>
      </c>
    </row>
    <row r="290" spans="1:21" x14ac:dyDescent="0.3">
      <c r="A290" t="s">
        <v>669</v>
      </c>
      <c r="B290" t="s">
        <v>5729</v>
      </c>
      <c r="C290" t="s">
        <v>5734</v>
      </c>
      <c r="D290">
        <v>2023</v>
      </c>
      <c r="E290" t="s">
        <v>3482</v>
      </c>
      <c r="F290" t="s">
        <v>676</v>
      </c>
      <c r="G290" t="s">
        <v>5730</v>
      </c>
      <c r="H290" t="s">
        <v>5731</v>
      </c>
      <c r="I290" t="s">
        <v>5732</v>
      </c>
      <c r="J290" t="s">
        <v>93</v>
      </c>
      <c r="K290" t="s">
        <v>93</v>
      </c>
      <c r="L290" t="s">
        <v>93</v>
      </c>
      <c r="P290">
        <v>0</v>
      </c>
      <c r="Q290" t="s">
        <v>5733</v>
      </c>
      <c r="R290" t="s">
        <v>3483</v>
      </c>
      <c r="S290" t="s">
        <v>93</v>
      </c>
      <c r="T290" t="s">
        <v>3484</v>
      </c>
      <c r="U290" t="s">
        <v>5735</v>
      </c>
    </row>
    <row r="291" spans="1:21" x14ac:dyDescent="0.3">
      <c r="A291" t="s">
        <v>6568</v>
      </c>
      <c r="B291" t="s">
        <v>6565</v>
      </c>
      <c r="C291" t="s">
        <v>6572</v>
      </c>
      <c r="D291">
        <v>2023</v>
      </c>
      <c r="E291" t="s">
        <v>3506</v>
      </c>
      <c r="F291" t="s">
        <v>6570</v>
      </c>
      <c r="G291" t="s">
        <v>6566</v>
      </c>
      <c r="H291" t="s">
        <v>6567</v>
      </c>
      <c r="I291" t="s">
        <v>6569</v>
      </c>
      <c r="J291" t="s">
        <v>3100</v>
      </c>
      <c r="K291" t="s">
        <v>3574</v>
      </c>
      <c r="L291" t="s">
        <v>93</v>
      </c>
      <c r="M291">
        <v>233</v>
      </c>
      <c r="N291">
        <v>241</v>
      </c>
      <c r="O291">
        <v>8</v>
      </c>
      <c r="P291">
        <v>3</v>
      </c>
      <c r="Q291" t="s">
        <v>6571</v>
      </c>
      <c r="R291" t="s">
        <v>3483</v>
      </c>
      <c r="S291" t="s">
        <v>93</v>
      </c>
      <c r="T291" t="s">
        <v>3484</v>
      </c>
      <c r="U291" t="s">
        <v>6573</v>
      </c>
    </row>
    <row r="292" spans="1:21" x14ac:dyDescent="0.3">
      <c r="A292" t="s">
        <v>3858</v>
      </c>
      <c r="B292" t="s">
        <v>3855</v>
      </c>
      <c r="C292" t="s">
        <v>3862</v>
      </c>
      <c r="D292">
        <v>2025</v>
      </c>
      <c r="E292" t="s">
        <v>3506</v>
      </c>
      <c r="F292" t="s">
        <v>3860</v>
      </c>
      <c r="G292" t="s">
        <v>3856</v>
      </c>
      <c r="H292" t="s">
        <v>3857</v>
      </c>
      <c r="I292" t="s">
        <v>3859</v>
      </c>
      <c r="J292" t="s">
        <v>3210</v>
      </c>
      <c r="K292" t="s">
        <v>3574</v>
      </c>
      <c r="L292" t="s">
        <v>93</v>
      </c>
      <c r="M292">
        <v>1279</v>
      </c>
      <c r="N292">
        <v>1299</v>
      </c>
      <c r="O292">
        <v>20</v>
      </c>
      <c r="P292">
        <v>1</v>
      </c>
      <c r="Q292" t="s">
        <v>3861</v>
      </c>
      <c r="R292" t="s">
        <v>3483</v>
      </c>
      <c r="S292" t="s">
        <v>3603</v>
      </c>
      <c r="T292" t="s">
        <v>3484</v>
      </c>
      <c r="U292" t="s">
        <v>3863</v>
      </c>
    </row>
    <row r="293" spans="1:21" x14ac:dyDescent="0.3">
      <c r="A293" t="s">
        <v>277</v>
      </c>
      <c r="B293" t="s">
        <v>4950</v>
      </c>
      <c r="C293" t="s">
        <v>4955</v>
      </c>
      <c r="D293">
        <v>2023</v>
      </c>
      <c r="E293" t="s">
        <v>3482</v>
      </c>
      <c r="F293" t="s">
        <v>280</v>
      </c>
      <c r="G293" t="s">
        <v>4951</v>
      </c>
      <c r="H293" t="s">
        <v>4952</v>
      </c>
      <c r="I293" t="s">
        <v>4953</v>
      </c>
      <c r="J293" t="s">
        <v>93</v>
      </c>
      <c r="K293" t="s">
        <v>93</v>
      </c>
      <c r="L293" t="s">
        <v>93</v>
      </c>
      <c r="M293">
        <v>157</v>
      </c>
      <c r="N293">
        <v>163</v>
      </c>
      <c r="O293">
        <v>6</v>
      </c>
      <c r="P293">
        <v>0</v>
      </c>
      <c r="Q293" t="s">
        <v>4954</v>
      </c>
      <c r="R293" t="s">
        <v>3483</v>
      </c>
      <c r="S293" t="s">
        <v>3613</v>
      </c>
      <c r="T293" t="s">
        <v>3484</v>
      </c>
      <c r="U293" t="s">
        <v>4956</v>
      </c>
    </row>
    <row r="294" spans="1:21" x14ac:dyDescent="0.3">
      <c r="A294" t="s">
        <v>1914</v>
      </c>
      <c r="B294" t="s">
        <v>4261</v>
      </c>
      <c r="C294" t="s">
        <v>4266</v>
      </c>
      <c r="D294">
        <v>2024</v>
      </c>
      <c r="E294" t="s">
        <v>3482</v>
      </c>
      <c r="F294" t="s">
        <v>1921</v>
      </c>
      <c r="G294" t="s">
        <v>4262</v>
      </c>
      <c r="H294" t="s">
        <v>4263</v>
      </c>
      <c r="I294" t="s">
        <v>4264</v>
      </c>
      <c r="J294" t="s">
        <v>93</v>
      </c>
      <c r="K294" t="s">
        <v>93</v>
      </c>
      <c r="L294" t="s">
        <v>93</v>
      </c>
      <c r="P294">
        <v>0</v>
      </c>
      <c r="Q294" t="s">
        <v>4265</v>
      </c>
      <c r="R294" t="s">
        <v>3483</v>
      </c>
      <c r="S294" t="s">
        <v>93</v>
      </c>
      <c r="T294" t="s">
        <v>3484</v>
      </c>
      <c r="U294" t="s">
        <v>4267</v>
      </c>
    </row>
    <row r="295" spans="1:21" x14ac:dyDescent="0.3">
      <c r="A295" t="s">
        <v>5387</v>
      </c>
      <c r="B295" t="s">
        <v>5384</v>
      </c>
      <c r="C295" t="s">
        <v>5391</v>
      </c>
      <c r="D295">
        <v>2023</v>
      </c>
      <c r="E295" t="s">
        <v>3667</v>
      </c>
      <c r="F295" t="s">
        <v>5389</v>
      </c>
      <c r="G295" t="s">
        <v>5385</v>
      </c>
      <c r="H295" t="s">
        <v>5386</v>
      </c>
      <c r="I295" t="s">
        <v>4793</v>
      </c>
      <c r="J295" t="s">
        <v>5388</v>
      </c>
      <c r="K295" t="s">
        <v>93</v>
      </c>
      <c r="L295" t="s">
        <v>93</v>
      </c>
      <c r="M295">
        <v>248</v>
      </c>
      <c r="N295">
        <v>257</v>
      </c>
      <c r="O295">
        <v>9</v>
      </c>
      <c r="P295">
        <v>0</v>
      </c>
      <c r="Q295" t="s">
        <v>5390</v>
      </c>
      <c r="R295" t="s">
        <v>3483</v>
      </c>
      <c r="S295" t="s">
        <v>93</v>
      </c>
      <c r="T295" t="s">
        <v>3484</v>
      </c>
      <c r="U295" t="s">
        <v>5392</v>
      </c>
    </row>
    <row r="296" spans="1:21" x14ac:dyDescent="0.3">
      <c r="A296" t="s">
        <v>3522</v>
      </c>
      <c r="B296" t="s">
        <v>3519</v>
      </c>
      <c r="C296" t="s">
        <v>3526</v>
      </c>
      <c r="D296">
        <v>2024</v>
      </c>
      <c r="E296" t="s">
        <v>3482</v>
      </c>
      <c r="F296" t="s">
        <v>3524</v>
      </c>
      <c r="G296" t="s">
        <v>3520</v>
      </c>
      <c r="H296" t="s">
        <v>3521</v>
      </c>
      <c r="I296" t="s">
        <v>3523</v>
      </c>
      <c r="J296" t="s">
        <v>93</v>
      </c>
      <c r="K296" t="s">
        <v>93</v>
      </c>
      <c r="L296" t="s">
        <v>93</v>
      </c>
      <c r="P296">
        <v>0</v>
      </c>
      <c r="Q296" t="s">
        <v>3525</v>
      </c>
      <c r="R296" t="s">
        <v>3483</v>
      </c>
      <c r="S296" t="s">
        <v>93</v>
      </c>
      <c r="T296" t="s">
        <v>3484</v>
      </c>
      <c r="U296" t="s">
        <v>3527</v>
      </c>
    </row>
    <row r="297" spans="1:21" x14ac:dyDescent="0.3">
      <c r="A297" t="s">
        <v>4664</v>
      </c>
      <c r="B297" t="s">
        <v>4661</v>
      </c>
      <c r="C297" t="s">
        <v>4668</v>
      </c>
      <c r="D297">
        <v>2024</v>
      </c>
      <c r="E297" t="s">
        <v>3482</v>
      </c>
      <c r="F297" t="s">
        <v>4666</v>
      </c>
      <c r="G297" t="s">
        <v>4662</v>
      </c>
      <c r="H297" t="s">
        <v>4663</v>
      </c>
      <c r="I297" t="s">
        <v>3626</v>
      </c>
      <c r="J297" t="s">
        <v>4665</v>
      </c>
      <c r="K297" t="s">
        <v>93</v>
      </c>
      <c r="L297" t="s">
        <v>93</v>
      </c>
      <c r="M297">
        <v>151</v>
      </c>
      <c r="N297">
        <v>161</v>
      </c>
      <c r="O297">
        <v>10</v>
      </c>
      <c r="P297">
        <v>0</v>
      </c>
      <c r="Q297" t="s">
        <v>4667</v>
      </c>
      <c r="R297" t="s">
        <v>3483</v>
      </c>
      <c r="S297" t="s">
        <v>93</v>
      </c>
      <c r="T297" t="s">
        <v>3484</v>
      </c>
      <c r="U297" t="s">
        <v>4669</v>
      </c>
    </row>
    <row r="298" spans="1:21" x14ac:dyDescent="0.3">
      <c r="A298" t="s">
        <v>4116</v>
      </c>
      <c r="B298" t="s">
        <v>4113</v>
      </c>
      <c r="C298" t="s">
        <v>4120</v>
      </c>
      <c r="D298">
        <v>2024</v>
      </c>
      <c r="E298" t="s">
        <v>3506</v>
      </c>
      <c r="F298" t="s">
        <v>93</v>
      </c>
      <c r="G298" t="s">
        <v>4114</v>
      </c>
      <c r="H298" t="s">
        <v>4115</v>
      </c>
      <c r="I298" t="s">
        <v>4117</v>
      </c>
      <c r="J298" t="s">
        <v>479</v>
      </c>
      <c r="K298" t="s">
        <v>4118</v>
      </c>
      <c r="L298" t="s">
        <v>93</v>
      </c>
      <c r="M298">
        <v>202</v>
      </c>
      <c r="N298">
        <v>212</v>
      </c>
      <c r="O298">
        <v>10</v>
      </c>
      <c r="P298">
        <v>1</v>
      </c>
      <c r="Q298" t="s">
        <v>4119</v>
      </c>
      <c r="R298" t="s">
        <v>3483</v>
      </c>
      <c r="S298" t="s">
        <v>93</v>
      </c>
      <c r="T298" t="s">
        <v>3484</v>
      </c>
      <c r="U298" t="s">
        <v>4121</v>
      </c>
    </row>
    <row r="299" spans="1:21" x14ac:dyDescent="0.3">
      <c r="A299" t="s">
        <v>1869</v>
      </c>
      <c r="B299" t="s">
        <v>4593</v>
      </c>
      <c r="C299" t="s">
        <v>4598</v>
      </c>
      <c r="D299">
        <v>2024</v>
      </c>
      <c r="E299" t="s">
        <v>3482</v>
      </c>
      <c r="F299" t="s">
        <v>1876</v>
      </c>
      <c r="G299" t="s">
        <v>4594</v>
      </c>
      <c r="H299" t="s">
        <v>4595</v>
      </c>
      <c r="I299" t="s">
        <v>4596</v>
      </c>
      <c r="J299" t="s">
        <v>93</v>
      </c>
      <c r="K299" t="s">
        <v>93</v>
      </c>
      <c r="L299" t="s">
        <v>93</v>
      </c>
      <c r="M299">
        <v>157</v>
      </c>
      <c r="N299">
        <v>163</v>
      </c>
      <c r="O299">
        <v>6</v>
      </c>
      <c r="P299">
        <v>0</v>
      </c>
      <c r="Q299" t="s">
        <v>4597</v>
      </c>
      <c r="R299" t="s">
        <v>3483</v>
      </c>
      <c r="S299" t="s">
        <v>93</v>
      </c>
      <c r="T299" t="s">
        <v>3484</v>
      </c>
      <c r="U299" t="s">
        <v>4599</v>
      </c>
    </row>
    <row r="300" spans="1:21" x14ac:dyDescent="0.3">
      <c r="A300" t="s">
        <v>2455</v>
      </c>
      <c r="B300" t="s">
        <v>6278</v>
      </c>
      <c r="C300" t="s">
        <v>6282</v>
      </c>
      <c r="D300">
        <v>2023</v>
      </c>
      <c r="E300" t="s">
        <v>3506</v>
      </c>
      <c r="F300" t="s">
        <v>2460</v>
      </c>
      <c r="G300" t="s">
        <v>6279</v>
      </c>
      <c r="H300" t="s">
        <v>6280</v>
      </c>
      <c r="I300" t="s">
        <v>473</v>
      </c>
      <c r="J300" t="s">
        <v>2833</v>
      </c>
      <c r="K300" t="s">
        <v>93</v>
      </c>
      <c r="L300" t="s">
        <v>93</v>
      </c>
      <c r="M300">
        <v>23293</v>
      </c>
      <c r="N300">
        <v>23308</v>
      </c>
      <c r="O300">
        <v>15</v>
      </c>
      <c r="P300">
        <v>42</v>
      </c>
      <c r="Q300" t="s">
        <v>6281</v>
      </c>
      <c r="R300" t="s">
        <v>3483</v>
      </c>
      <c r="S300" t="s">
        <v>3588</v>
      </c>
      <c r="T300" t="s">
        <v>3484</v>
      </c>
      <c r="U300" t="s">
        <v>6283</v>
      </c>
    </row>
    <row r="301" spans="1:21" x14ac:dyDescent="0.3">
      <c r="A301" t="s">
        <v>3698</v>
      </c>
      <c r="B301" t="s">
        <v>3695</v>
      </c>
      <c r="C301" t="s">
        <v>3703</v>
      </c>
      <c r="D301">
        <v>2025</v>
      </c>
      <c r="E301" t="s">
        <v>3506</v>
      </c>
      <c r="F301" t="s">
        <v>3701</v>
      </c>
      <c r="G301" t="s">
        <v>3696</v>
      </c>
      <c r="H301" t="s">
        <v>3697</v>
      </c>
      <c r="I301" t="s">
        <v>3699</v>
      </c>
      <c r="J301" t="s">
        <v>3700</v>
      </c>
      <c r="K301" t="s">
        <v>3574</v>
      </c>
      <c r="L301" t="s">
        <v>93</v>
      </c>
      <c r="M301">
        <v>186</v>
      </c>
      <c r="N301">
        <v>194</v>
      </c>
      <c r="O301">
        <v>8</v>
      </c>
      <c r="P301">
        <v>0</v>
      </c>
      <c r="Q301" t="s">
        <v>3702</v>
      </c>
      <c r="R301" t="s">
        <v>3483</v>
      </c>
      <c r="S301" t="s">
        <v>3613</v>
      </c>
      <c r="T301" t="s">
        <v>3484</v>
      </c>
      <c r="U301" t="s">
        <v>3704</v>
      </c>
    </row>
    <row r="302" spans="1:21" x14ac:dyDescent="0.3">
      <c r="A302" t="s">
        <v>3733</v>
      </c>
      <c r="B302" t="s">
        <v>3730</v>
      </c>
      <c r="C302" t="s">
        <v>3737</v>
      </c>
      <c r="D302">
        <v>2025</v>
      </c>
      <c r="E302" t="s">
        <v>3506</v>
      </c>
      <c r="F302" t="s">
        <v>3735</v>
      </c>
      <c r="G302" t="s">
        <v>3731</v>
      </c>
      <c r="H302" t="s">
        <v>3732</v>
      </c>
      <c r="I302" t="s">
        <v>3512</v>
      </c>
      <c r="J302" t="s">
        <v>2618</v>
      </c>
      <c r="K302" t="s">
        <v>3503</v>
      </c>
      <c r="L302" t="s">
        <v>3734</v>
      </c>
      <c r="P302">
        <v>0</v>
      </c>
      <c r="Q302" t="s">
        <v>3736</v>
      </c>
      <c r="R302" t="s">
        <v>3483</v>
      </c>
      <c r="S302" t="s">
        <v>93</v>
      </c>
      <c r="T302" t="s">
        <v>3484</v>
      </c>
      <c r="U302" t="s">
        <v>3738</v>
      </c>
    </row>
    <row r="303" spans="1:21" x14ac:dyDescent="0.3">
      <c r="A303" t="s">
        <v>1643</v>
      </c>
      <c r="B303" t="s">
        <v>5415</v>
      </c>
      <c r="C303" t="s">
        <v>5420</v>
      </c>
      <c r="D303">
        <v>2023</v>
      </c>
      <c r="E303" t="s">
        <v>3482</v>
      </c>
      <c r="F303" t="s">
        <v>1650</v>
      </c>
      <c r="G303" t="s">
        <v>5416</v>
      </c>
      <c r="H303" t="s">
        <v>5417</v>
      </c>
      <c r="I303" t="s">
        <v>5418</v>
      </c>
      <c r="J303" t="s">
        <v>93</v>
      </c>
      <c r="K303" t="s">
        <v>93</v>
      </c>
      <c r="L303" t="s">
        <v>93</v>
      </c>
      <c r="P303">
        <v>0</v>
      </c>
      <c r="Q303" t="s">
        <v>5419</v>
      </c>
      <c r="R303" t="s">
        <v>3483</v>
      </c>
      <c r="S303" t="s">
        <v>93</v>
      </c>
      <c r="T303" t="s">
        <v>3484</v>
      </c>
      <c r="U303" t="s">
        <v>5421</v>
      </c>
    </row>
    <row r="304" spans="1:21" x14ac:dyDescent="0.3">
      <c r="A304" t="s">
        <v>1933</v>
      </c>
      <c r="B304" t="s">
        <v>4670</v>
      </c>
      <c r="C304" t="s">
        <v>4675</v>
      </c>
      <c r="D304">
        <v>2024</v>
      </c>
      <c r="E304" t="s">
        <v>3482</v>
      </c>
      <c r="F304" t="s">
        <v>1939</v>
      </c>
      <c r="G304" t="s">
        <v>4671</v>
      </c>
      <c r="H304" t="s">
        <v>4672</v>
      </c>
      <c r="I304" t="s">
        <v>4673</v>
      </c>
      <c r="J304" t="s">
        <v>93</v>
      </c>
      <c r="K304" t="s">
        <v>93</v>
      </c>
      <c r="L304" t="s">
        <v>93</v>
      </c>
      <c r="P304">
        <v>1</v>
      </c>
      <c r="Q304" t="s">
        <v>4674</v>
      </c>
      <c r="R304" t="s">
        <v>3483</v>
      </c>
      <c r="S304" t="s">
        <v>93</v>
      </c>
      <c r="T304" t="s">
        <v>3484</v>
      </c>
      <c r="U304" t="s">
        <v>4676</v>
      </c>
    </row>
    <row r="305" spans="1:21" x14ac:dyDescent="0.3">
      <c r="A305" t="s">
        <v>1080</v>
      </c>
      <c r="B305" t="s">
        <v>6995</v>
      </c>
      <c r="C305" t="s">
        <v>6999</v>
      </c>
      <c r="D305">
        <v>2022</v>
      </c>
      <c r="E305" t="s">
        <v>3482</v>
      </c>
      <c r="F305" t="s">
        <v>1087</v>
      </c>
      <c r="G305" t="s">
        <v>6996</v>
      </c>
      <c r="H305" t="s">
        <v>6997</v>
      </c>
      <c r="I305" t="s">
        <v>6924</v>
      </c>
      <c r="J305" t="s">
        <v>93</v>
      </c>
      <c r="K305" t="s">
        <v>93</v>
      </c>
      <c r="L305" t="s">
        <v>93</v>
      </c>
      <c r="P305">
        <v>10</v>
      </c>
      <c r="Q305" t="s">
        <v>6998</v>
      </c>
      <c r="R305" t="s">
        <v>3483</v>
      </c>
      <c r="S305" t="s">
        <v>93</v>
      </c>
      <c r="T305" t="s">
        <v>3484</v>
      </c>
      <c r="U305" t="s">
        <v>7000</v>
      </c>
    </row>
    <row r="306" spans="1:21" x14ac:dyDescent="0.3">
      <c r="A306" t="s">
        <v>1069</v>
      </c>
      <c r="B306" t="s">
        <v>6058</v>
      </c>
      <c r="C306" t="s">
        <v>6062</v>
      </c>
      <c r="D306">
        <v>2022</v>
      </c>
      <c r="E306" t="s">
        <v>3482</v>
      </c>
      <c r="F306" t="s">
        <v>1076</v>
      </c>
      <c r="G306" t="s">
        <v>6059</v>
      </c>
      <c r="H306" t="s">
        <v>6060</v>
      </c>
      <c r="I306" t="s">
        <v>6001</v>
      </c>
      <c r="J306" t="s">
        <v>93</v>
      </c>
      <c r="K306" t="s">
        <v>93</v>
      </c>
      <c r="L306" t="s">
        <v>93</v>
      </c>
      <c r="M306">
        <v>2106</v>
      </c>
      <c r="N306">
        <v>2111</v>
      </c>
      <c r="O306">
        <v>5</v>
      </c>
      <c r="P306">
        <v>6</v>
      </c>
      <c r="Q306" t="s">
        <v>6061</v>
      </c>
      <c r="R306" t="s">
        <v>3483</v>
      </c>
      <c r="S306" t="s">
        <v>93</v>
      </c>
      <c r="T306" t="s">
        <v>3484</v>
      </c>
      <c r="U306" t="s">
        <v>6063</v>
      </c>
    </row>
    <row r="307" spans="1:21" x14ac:dyDescent="0.3">
      <c r="A307" t="s">
        <v>3742</v>
      </c>
      <c r="B307" t="s">
        <v>3739</v>
      </c>
      <c r="C307" t="s">
        <v>3746</v>
      </c>
      <c r="D307">
        <v>2024</v>
      </c>
      <c r="E307" t="s">
        <v>3506</v>
      </c>
      <c r="F307" t="s">
        <v>3744</v>
      </c>
      <c r="G307" t="s">
        <v>3740</v>
      </c>
      <c r="H307" t="s">
        <v>3741</v>
      </c>
      <c r="I307" t="s">
        <v>3743</v>
      </c>
      <c r="J307" t="s">
        <v>452</v>
      </c>
      <c r="K307" t="s">
        <v>2681</v>
      </c>
      <c r="L307" t="s">
        <v>93</v>
      </c>
      <c r="M307">
        <v>102</v>
      </c>
      <c r="N307">
        <v>109</v>
      </c>
      <c r="O307">
        <v>7</v>
      </c>
      <c r="P307">
        <v>9</v>
      </c>
      <c r="Q307" t="s">
        <v>3745</v>
      </c>
      <c r="R307" t="s">
        <v>3483</v>
      </c>
      <c r="S307" t="s">
        <v>3588</v>
      </c>
      <c r="T307" t="s">
        <v>3484</v>
      </c>
      <c r="U307" t="s">
        <v>3747</v>
      </c>
    </row>
    <row r="308" spans="1:21" x14ac:dyDescent="0.3">
      <c r="A308" t="s">
        <v>1272</v>
      </c>
      <c r="B308" t="s">
        <v>6921</v>
      </c>
      <c r="C308" t="s">
        <v>6926</v>
      </c>
      <c r="D308">
        <v>2022</v>
      </c>
      <c r="E308" t="s">
        <v>3482</v>
      </c>
      <c r="F308" t="s">
        <v>1276</v>
      </c>
      <c r="G308" t="s">
        <v>6922</v>
      </c>
      <c r="H308" t="s">
        <v>6923</v>
      </c>
      <c r="I308" t="s">
        <v>6924</v>
      </c>
      <c r="J308" t="s">
        <v>93</v>
      </c>
      <c r="K308" t="s">
        <v>93</v>
      </c>
      <c r="L308" t="s">
        <v>93</v>
      </c>
      <c r="P308">
        <v>0</v>
      </c>
      <c r="Q308" t="s">
        <v>6925</v>
      </c>
      <c r="R308" t="s">
        <v>3483</v>
      </c>
      <c r="S308" t="s">
        <v>93</v>
      </c>
      <c r="T308" t="s">
        <v>3484</v>
      </c>
      <c r="U308" t="s">
        <v>6927</v>
      </c>
    </row>
    <row r="309" spans="1:21" x14ac:dyDescent="0.3">
      <c r="A309" t="s">
        <v>6082</v>
      </c>
      <c r="B309" t="s">
        <v>6079</v>
      </c>
      <c r="C309" t="s">
        <v>6085</v>
      </c>
      <c r="D309">
        <v>2022</v>
      </c>
      <c r="E309" t="s">
        <v>3482</v>
      </c>
      <c r="F309" t="s">
        <v>953</v>
      </c>
      <c r="G309" t="s">
        <v>6080</v>
      </c>
      <c r="H309" t="s">
        <v>6081</v>
      </c>
      <c r="I309" t="s">
        <v>6083</v>
      </c>
      <c r="J309" t="s">
        <v>93</v>
      </c>
      <c r="K309" t="s">
        <v>93</v>
      </c>
      <c r="L309" t="s">
        <v>93</v>
      </c>
      <c r="M309">
        <v>147</v>
      </c>
      <c r="N309">
        <v>153</v>
      </c>
      <c r="O309">
        <v>6</v>
      </c>
      <c r="P309">
        <v>0</v>
      </c>
      <c r="Q309" t="s">
        <v>6084</v>
      </c>
      <c r="R309" t="s">
        <v>3483</v>
      </c>
      <c r="S309" t="s">
        <v>93</v>
      </c>
      <c r="T309" t="s">
        <v>3484</v>
      </c>
      <c r="U309" t="s">
        <v>6086</v>
      </c>
    </row>
    <row r="310" spans="1:21" x14ac:dyDescent="0.3">
      <c r="A310" t="s">
        <v>6175</v>
      </c>
      <c r="B310" t="s">
        <v>6172</v>
      </c>
      <c r="C310" t="s">
        <v>6180</v>
      </c>
      <c r="D310">
        <v>2023</v>
      </c>
      <c r="E310" t="s">
        <v>3482</v>
      </c>
      <c r="F310" t="s">
        <v>6178</v>
      </c>
      <c r="G310" t="s">
        <v>6173</v>
      </c>
      <c r="H310" t="s">
        <v>6174</v>
      </c>
      <c r="I310" t="s">
        <v>6176</v>
      </c>
      <c r="J310" t="s">
        <v>6177</v>
      </c>
      <c r="K310" t="s">
        <v>93</v>
      </c>
      <c r="L310" t="s">
        <v>93</v>
      </c>
      <c r="M310">
        <v>69</v>
      </c>
      <c r="N310">
        <v>79</v>
      </c>
      <c r="O310">
        <v>10</v>
      </c>
      <c r="P310">
        <v>0</v>
      </c>
      <c r="Q310" t="s">
        <v>6179</v>
      </c>
      <c r="R310" t="s">
        <v>3483</v>
      </c>
      <c r="S310" t="s">
        <v>93</v>
      </c>
      <c r="T310" t="s">
        <v>3484</v>
      </c>
      <c r="U310" t="s">
        <v>6181</v>
      </c>
    </row>
    <row r="311" spans="1:21" x14ac:dyDescent="0.3">
      <c r="A311" t="s">
        <v>4553</v>
      </c>
      <c r="B311" t="s">
        <v>4550</v>
      </c>
      <c r="C311" t="s">
        <v>4556</v>
      </c>
      <c r="D311">
        <v>2024</v>
      </c>
      <c r="E311" t="s">
        <v>3482</v>
      </c>
      <c r="F311" t="s">
        <v>4554</v>
      </c>
      <c r="G311" t="s">
        <v>4551</v>
      </c>
      <c r="H311" t="s">
        <v>4552</v>
      </c>
      <c r="I311" t="s">
        <v>4401</v>
      </c>
      <c r="J311" t="s">
        <v>3574</v>
      </c>
      <c r="K311" t="s">
        <v>93</v>
      </c>
      <c r="L311" t="s">
        <v>93</v>
      </c>
      <c r="M311">
        <v>538</v>
      </c>
      <c r="N311">
        <v>542</v>
      </c>
      <c r="O311">
        <v>4</v>
      </c>
      <c r="P311">
        <v>0</v>
      </c>
      <c r="Q311" t="s">
        <v>4555</v>
      </c>
      <c r="R311" t="s">
        <v>3483</v>
      </c>
      <c r="S311" t="s">
        <v>93</v>
      </c>
      <c r="T311" t="s">
        <v>3484</v>
      </c>
      <c r="U311" t="s">
        <v>4557</v>
      </c>
    </row>
    <row r="312" spans="1:21" x14ac:dyDescent="0.3">
      <c r="A312" t="s">
        <v>4553</v>
      </c>
      <c r="B312" t="s">
        <v>4550</v>
      </c>
      <c r="C312" t="s">
        <v>5853</v>
      </c>
      <c r="D312">
        <v>2023</v>
      </c>
      <c r="E312" t="s">
        <v>3667</v>
      </c>
      <c r="F312" t="s">
        <v>4554</v>
      </c>
      <c r="G312" t="s">
        <v>4551</v>
      </c>
      <c r="H312" t="s">
        <v>4552</v>
      </c>
      <c r="I312" t="s">
        <v>5659</v>
      </c>
      <c r="J312" t="s">
        <v>3574</v>
      </c>
      <c r="K312" t="s">
        <v>93</v>
      </c>
      <c r="L312" t="s">
        <v>93</v>
      </c>
      <c r="M312">
        <v>538</v>
      </c>
      <c r="N312">
        <v>542</v>
      </c>
      <c r="O312">
        <v>4</v>
      </c>
      <c r="P312">
        <v>0</v>
      </c>
      <c r="Q312" t="s">
        <v>5852</v>
      </c>
      <c r="R312" t="s">
        <v>3483</v>
      </c>
      <c r="S312" t="s">
        <v>93</v>
      </c>
      <c r="T312" t="s">
        <v>3484</v>
      </c>
      <c r="U312" t="s">
        <v>5854</v>
      </c>
    </row>
    <row r="313" spans="1:21" x14ac:dyDescent="0.3">
      <c r="A313" t="s">
        <v>4464</v>
      </c>
      <c r="B313" t="s">
        <v>4461</v>
      </c>
      <c r="C313" t="s">
        <v>4469</v>
      </c>
      <c r="D313">
        <v>2024</v>
      </c>
      <c r="E313" t="s">
        <v>3482</v>
      </c>
      <c r="F313" t="s">
        <v>4467</v>
      </c>
      <c r="G313" t="s">
        <v>4462</v>
      </c>
      <c r="H313" t="s">
        <v>4463</v>
      </c>
      <c r="I313" t="s">
        <v>4465</v>
      </c>
      <c r="J313" t="s">
        <v>4466</v>
      </c>
      <c r="K313" t="s">
        <v>93</v>
      </c>
      <c r="L313" t="s">
        <v>93</v>
      </c>
      <c r="M313">
        <v>481</v>
      </c>
      <c r="N313">
        <v>487</v>
      </c>
      <c r="O313">
        <v>6</v>
      </c>
      <c r="P313">
        <v>0</v>
      </c>
      <c r="Q313" t="s">
        <v>4468</v>
      </c>
      <c r="R313" t="s">
        <v>3483</v>
      </c>
      <c r="S313" t="s">
        <v>93</v>
      </c>
      <c r="T313" t="s">
        <v>3484</v>
      </c>
      <c r="U313" t="s">
        <v>4470</v>
      </c>
    </row>
    <row r="314" spans="1:21" x14ac:dyDescent="0.3">
      <c r="A314" t="s">
        <v>1858</v>
      </c>
      <c r="B314" t="s">
        <v>5650</v>
      </c>
      <c r="C314" t="s">
        <v>5655</v>
      </c>
      <c r="D314">
        <v>2023</v>
      </c>
      <c r="E314" t="s">
        <v>3482</v>
      </c>
      <c r="F314" t="s">
        <v>1865</v>
      </c>
      <c r="G314" t="s">
        <v>5651</v>
      </c>
      <c r="H314" t="s">
        <v>5652</v>
      </c>
      <c r="I314" t="s">
        <v>5653</v>
      </c>
      <c r="J314" t="s">
        <v>93</v>
      </c>
      <c r="K314" t="s">
        <v>93</v>
      </c>
      <c r="L314" t="s">
        <v>93</v>
      </c>
      <c r="M314">
        <v>360</v>
      </c>
      <c r="N314">
        <v>364</v>
      </c>
      <c r="O314">
        <v>4</v>
      </c>
      <c r="P314">
        <v>0</v>
      </c>
      <c r="Q314" t="s">
        <v>5654</v>
      </c>
      <c r="R314" t="s">
        <v>3483</v>
      </c>
      <c r="S314" t="s">
        <v>93</v>
      </c>
      <c r="T314" t="s">
        <v>3484</v>
      </c>
      <c r="U314" t="s">
        <v>5656</v>
      </c>
    </row>
    <row r="315" spans="1:21" x14ac:dyDescent="0.3">
      <c r="A315" t="s">
        <v>2204</v>
      </c>
      <c r="B315" t="s">
        <v>6250</v>
      </c>
      <c r="C315" t="s">
        <v>6255</v>
      </c>
      <c r="D315">
        <v>2022</v>
      </c>
      <c r="E315" t="s">
        <v>3482</v>
      </c>
      <c r="F315" t="s">
        <v>2211</v>
      </c>
      <c r="G315" t="s">
        <v>6251</v>
      </c>
      <c r="H315" t="s">
        <v>6252</v>
      </c>
      <c r="I315" t="s">
        <v>6253</v>
      </c>
      <c r="J315" t="s">
        <v>93</v>
      </c>
      <c r="K315" t="s">
        <v>93</v>
      </c>
      <c r="L315" t="s">
        <v>93</v>
      </c>
      <c r="P315">
        <v>5</v>
      </c>
      <c r="Q315" t="s">
        <v>6254</v>
      </c>
      <c r="R315" t="s">
        <v>3483</v>
      </c>
      <c r="S315" t="s">
        <v>93</v>
      </c>
      <c r="T315" t="s">
        <v>3484</v>
      </c>
      <c r="U315" t="s">
        <v>6256</v>
      </c>
    </row>
    <row r="316" spans="1:21" x14ac:dyDescent="0.3">
      <c r="A316" t="s">
        <v>4908</v>
      </c>
      <c r="B316" t="s">
        <v>4905</v>
      </c>
      <c r="C316" t="s">
        <v>4914</v>
      </c>
      <c r="D316">
        <v>2024</v>
      </c>
      <c r="E316" t="s">
        <v>3482</v>
      </c>
      <c r="F316" t="s">
        <v>4912</v>
      </c>
      <c r="G316" t="s">
        <v>4906</v>
      </c>
      <c r="H316" t="s">
        <v>4907</v>
      </c>
      <c r="I316" t="s">
        <v>4909</v>
      </c>
      <c r="J316" t="s">
        <v>4910</v>
      </c>
      <c r="K316" t="s">
        <v>93</v>
      </c>
      <c r="L316" t="s">
        <v>4911</v>
      </c>
      <c r="P316">
        <v>0</v>
      </c>
      <c r="Q316" t="s">
        <v>4913</v>
      </c>
      <c r="R316" t="s">
        <v>3483</v>
      </c>
      <c r="S316" t="s">
        <v>93</v>
      </c>
      <c r="T316" t="s">
        <v>3484</v>
      </c>
      <c r="U316" t="s">
        <v>4915</v>
      </c>
    </row>
    <row r="317" spans="1:21" x14ac:dyDescent="0.3">
      <c r="A317" t="s">
        <v>5439</v>
      </c>
      <c r="B317" t="s">
        <v>5436</v>
      </c>
      <c r="C317" t="s">
        <v>5443</v>
      </c>
      <c r="D317">
        <v>2023</v>
      </c>
      <c r="E317" t="s">
        <v>3482</v>
      </c>
      <c r="F317" t="s">
        <v>5441</v>
      </c>
      <c r="G317" t="s">
        <v>5437</v>
      </c>
      <c r="H317" t="s">
        <v>5438</v>
      </c>
      <c r="I317" t="s">
        <v>5440</v>
      </c>
      <c r="J317" t="s">
        <v>93</v>
      </c>
      <c r="K317" t="s">
        <v>93</v>
      </c>
      <c r="L317" t="s">
        <v>93</v>
      </c>
      <c r="M317">
        <v>84</v>
      </c>
      <c r="N317">
        <v>89</v>
      </c>
      <c r="O317">
        <v>5</v>
      </c>
      <c r="P317">
        <v>0</v>
      </c>
      <c r="Q317" t="s">
        <v>5442</v>
      </c>
      <c r="R317" t="s">
        <v>3483</v>
      </c>
      <c r="S317" t="s">
        <v>93</v>
      </c>
      <c r="T317" t="s">
        <v>3484</v>
      </c>
      <c r="U317" t="s">
        <v>5444</v>
      </c>
    </row>
    <row r="318" spans="1:21" x14ac:dyDescent="0.3">
      <c r="A318" t="s">
        <v>6603</v>
      </c>
      <c r="B318" t="s">
        <v>6600</v>
      </c>
      <c r="C318" t="s">
        <v>6607</v>
      </c>
      <c r="D318">
        <v>2022</v>
      </c>
      <c r="E318" t="s">
        <v>3506</v>
      </c>
      <c r="F318" t="s">
        <v>6605</v>
      </c>
      <c r="G318" t="s">
        <v>6601</v>
      </c>
      <c r="H318" t="s">
        <v>6602</v>
      </c>
      <c r="I318" t="s">
        <v>6604</v>
      </c>
      <c r="J318" t="s">
        <v>2670</v>
      </c>
      <c r="K318" t="s">
        <v>2681</v>
      </c>
      <c r="L318" t="s">
        <v>93</v>
      </c>
      <c r="P318">
        <v>0</v>
      </c>
      <c r="Q318" t="s">
        <v>6606</v>
      </c>
      <c r="R318" t="s">
        <v>3483</v>
      </c>
      <c r="S318" t="s">
        <v>93</v>
      </c>
      <c r="T318" t="s">
        <v>3484</v>
      </c>
      <c r="U318" t="s">
        <v>6608</v>
      </c>
    </row>
    <row r="319" spans="1:21" x14ac:dyDescent="0.3">
      <c r="A319" t="s">
        <v>2172</v>
      </c>
      <c r="B319" t="s">
        <v>5548</v>
      </c>
      <c r="C319" t="s">
        <v>5553</v>
      </c>
      <c r="D319">
        <v>2023</v>
      </c>
      <c r="E319" t="s">
        <v>3482</v>
      </c>
      <c r="F319" t="s">
        <v>2178</v>
      </c>
      <c r="G319" t="s">
        <v>5549</v>
      </c>
      <c r="H319" t="s">
        <v>5550</v>
      </c>
      <c r="I319" t="s">
        <v>5551</v>
      </c>
      <c r="J319" t="s">
        <v>93</v>
      </c>
      <c r="K319" t="s">
        <v>93</v>
      </c>
      <c r="L319" t="s">
        <v>93</v>
      </c>
      <c r="P319">
        <v>0</v>
      </c>
      <c r="Q319" t="s">
        <v>5552</v>
      </c>
      <c r="R319" t="s">
        <v>3483</v>
      </c>
      <c r="S319" t="s">
        <v>93</v>
      </c>
      <c r="T319" t="s">
        <v>3484</v>
      </c>
      <c r="U319" t="s">
        <v>5554</v>
      </c>
    </row>
    <row r="320" spans="1:21" x14ac:dyDescent="0.3">
      <c r="A320" t="s">
        <v>7029</v>
      </c>
      <c r="B320" t="s">
        <v>7026</v>
      </c>
      <c r="C320" t="s">
        <v>7033</v>
      </c>
      <c r="D320">
        <v>2022</v>
      </c>
      <c r="E320" t="s">
        <v>3482</v>
      </c>
      <c r="F320" t="s">
        <v>7031</v>
      </c>
      <c r="G320" t="s">
        <v>7027</v>
      </c>
      <c r="H320" t="s">
        <v>7028</v>
      </c>
      <c r="I320" t="s">
        <v>7030</v>
      </c>
      <c r="J320" t="s">
        <v>93</v>
      </c>
      <c r="K320" t="s">
        <v>93</v>
      </c>
      <c r="L320" t="s">
        <v>93</v>
      </c>
      <c r="M320">
        <v>244</v>
      </c>
      <c r="N320">
        <v>249</v>
      </c>
      <c r="O320">
        <v>5</v>
      </c>
      <c r="P320">
        <v>3</v>
      </c>
      <c r="Q320" t="s">
        <v>7032</v>
      </c>
      <c r="R320" t="s">
        <v>3483</v>
      </c>
      <c r="S320" t="s">
        <v>93</v>
      </c>
      <c r="T320" t="s">
        <v>3484</v>
      </c>
      <c r="U320" t="s">
        <v>7034</v>
      </c>
    </row>
    <row r="321" spans="1:21" x14ac:dyDescent="0.3">
      <c r="A321" t="s">
        <v>4696</v>
      </c>
      <c r="B321" t="s">
        <v>4693</v>
      </c>
      <c r="C321" t="s">
        <v>4701</v>
      </c>
      <c r="D321">
        <v>2024</v>
      </c>
      <c r="E321" t="s">
        <v>3667</v>
      </c>
      <c r="F321" t="s">
        <v>4699</v>
      </c>
      <c r="G321" t="s">
        <v>4694</v>
      </c>
      <c r="H321" t="s">
        <v>4695</v>
      </c>
      <c r="I321" t="s">
        <v>4697</v>
      </c>
      <c r="J321" t="s">
        <v>4698</v>
      </c>
      <c r="K321" t="s">
        <v>93</v>
      </c>
      <c r="L321" t="s">
        <v>93</v>
      </c>
      <c r="M321">
        <v>493</v>
      </c>
      <c r="N321">
        <v>529</v>
      </c>
      <c r="O321">
        <v>36</v>
      </c>
      <c r="P321">
        <v>0</v>
      </c>
      <c r="Q321" t="s">
        <v>4700</v>
      </c>
      <c r="R321" t="s">
        <v>3483</v>
      </c>
      <c r="S321" t="s">
        <v>93</v>
      </c>
      <c r="T321" t="s">
        <v>3484</v>
      </c>
      <c r="U321" t="s">
        <v>4702</v>
      </c>
    </row>
    <row r="322" spans="1:21" x14ac:dyDescent="0.3">
      <c r="A322" t="s">
        <v>957</v>
      </c>
      <c r="B322" t="s">
        <v>5635</v>
      </c>
      <c r="C322" t="s">
        <v>5639</v>
      </c>
      <c r="D322">
        <v>2023</v>
      </c>
      <c r="E322" t="s">
        <v>3482</v>
      </c>
      <c r="F322" t="s">
        <v>964</v>
      </c>
      <c r="G322" t="s">
        <v>5636</v>
      </c>
      <c r="H322" t="s">
        <v>5637</v>
      </c>
      <c r="I322" t="s">
        <v>5184</v>
      </c>
      <c r="J322" t="s">
        <v>93</v>
      </c>
      <c r="K322" t="s">
        <v>93</v>
      </c>
      <c r="L322" t="s">
        <v>93</v>
      </c>
      <c r="P322">
        <v>2</v>
      </c>
      <c r="Q322" t="s">
        <v>5638</v>
      </c>
      <c r="R322" t="s">
        <v>3483</v>
      </c>
      <c r="S322" t="s">
        <v>93</v>
      </c>
      <c r="T322" t="s">
        <v>3484</v>
      </c>
      <c r="U322" t="s">
        <v>5640</v>
      </c>
    </row>
    <row r="323" spans="1:21" x14ac:dyDescent="0.3">
      <c r="A323" t="s">
        <v>2744</v>
      </c>
      <c r="B323" t="s">
        <v>4390</v>
      </c>
      <c r="C323" t="s">
        <v>4395</v>
      </c>
      <c r="D323">
        <v>2024</v>
      </c>
      <c r="E323" t="s">
        <v>3482</v>
      </c>
      <c r="F323" t="s">
        <v>2751</v>
      </c>
      <c r="G323" t="s">
        <v>4391</v>
      </c>
      <c r="H323" t="s">
        <v>4392</v>
      </c>
      <c r="I323" t="s">
        <v>4393</v>
      </c>
      <c r="J323" t="s">
        <v>93</v>
      </c>
      <c r="K323" t="s">
        <v>93</v>
      </c>
      <c r="L323" t="s">
        <v>93</v>
      </c>
      <c r="M323">
        <v>239</v>
      </c>
      <c r="N323">
        <v>244</v>
      </c>
      <c r="O323">
        <v>5</v>
      </c>
      <c r="P323">
        <v>0</v>
      </c>
      <c r="Q323" t="s">
        <v>4394</v>
      </c>
      <c r="R323" t="s">
        <v>3483</v>
      </c>
      <c r="S323" t="s">
        <v>93</v>
      </c>
      <c r="T323" t="s">
        <v>3484</v>
      </c>
      <c r="U323" t="s">
        <v>4396</v>
      </c>
    </row>
    <row r="324" spans="1:21" x14ac:dyDescent="0.3">
      <c r="A324" t="s">
        <v>6770</v>
      </c>
      <c r="B324" t="s">
        <v>6767</v>
      </c>
      <c r="C324" t="s">
        <v>6774</v>
      </c>
      <c r="D324">
        <v>2022</v>
      </c>
      <c r="E324" t="s">
        <v>3482</v>
      </c>
      <c r="F324" t="s">
        <v>6772</v>
      </c>
      <c r="G324" t="s">
        <v>6768</v>
      </c>
      <c r="H324" t="s">
        <v>6769</v>
      </c>
      <c r="I324" t="s">
        <v>4648</v>
      </c>
      <c r="J324" t="s">
        <v>6771</v>
      </c>
      <c r="K324" t="s">
        <v>93</v>
      </c>
      <c r="L324" t="s">
        <v>93</v>
      </c>
      <c r="M324">
        <v>328</v>
      </c>
      <c r="N324">
        <v>339</v>
      </c>
      <c r="O324">
        <v>11</v>
      </c>
      <c r="P324">
        <v>3</v>
      </c>
      <c r="Q324" t="s">
        <v>6773</v>
      </c>
      <c r="R324" t="s">
        <v>3483</v>
      </c>
      <c r="S324" t="s">
        <v>93</v>
      </c>
      <c r="T324" t="s">
        <v>3484</v>
      </c>
      <c r="U324" t="s">
        <v>6775</v>
      </c>
    </row>
    <row r="325" spans="1:21" x14ac:dyDescent="0.3">
      <c r="A325" t="s">
        <v>4526</v>
      </c>
      <c r="B325" t="s">
        <v>4523</v>
      </c>
      <c r="C325" t="s">
        <v>4530</v>
      </c>
      <c r="D325">
        <v>2023</v>
      </c>
      <c r="E325" t="s">
        <v>3482</v>
      </c>
      <c r="F325" t="s">
        <v>4528</v>
      </c>
      <c r="G325" t="s">
        <v>4524</v>
      </c>
      <c r="H325" t="s">
        <v>4525</v>
      </c>
      <c r="I325" t="s">
        <v>4527</v>
      </c>
      <c r="J325" t="s">
        <v>93</v>
      </c>
      <c r="K325" t="s">
        <v>93</v>
      </c>
      <c r="L325" t="s">
        <v>93</v>
      </c>
      <c r="M325">
        <v>150</v>
      </c>
      <c r="N325">
        <v>164</v>
      </c>
      <c r="O325">
        <v>14</v>
      </c>
      <c r="P325">
        <v>4</v>
      </c>
      <c r="Q325" t="s">
        <v>4529</v>
      </c>
      <c r="R325" t="s">
        <v>3483</v>
      </c>
      <c r="S325" t="s">
        <v>3603</v>
      </c>
      <c r="T325" t="s">
        <v>3484</v>
      </c>
      <c r="U325" t="s">
        <v>4531</v>
      </c>
    </row>
    <row r="326" spans="1:21" x14ac:dyDescent="0.3">
      <c r="A326" t="s">
        <v>4368</v>
      </c>
      <c r="B326" t="s">
        <v>4365</v>
      </c>
      <c r="C326" t="s">
        <v>4370</v>
      </c>
      <c r="D326">
        <v>2023</v>
      </c>
      <c r="E326" t="s">
        <v>3506</v>
      </c>
      <c r="F326" t="s">
        <v>93</v>
      </c>
      <c r="G326" t="s">
        <v>4366</v>
      </c>
      <c r="H326" t="s">
        <v>4367</v>
      </c>
      <c r="I326" t="s">
        <v>4117</v>
      </c>
      <c r="J326" t="s">
        <v>2833</v>
      </c>
      <c r="K326" t="s">
        <v>3503</v>
      </c>
      <c r="L326" t="s">
        <v>93</v>
      </c>
      <c r="M326">
        <v>721</v>
      </c>
      <c r="N326">
        <v>730</v>
      </c>
      <c r="O326">
        <v>9</v>
      </c>
      <c r="P326">
        <v>1</v>
      </c>
      <c r="Q326" t="s">
        <v>4369</v>
      </c>
      <c r="R326" t="s">
        <v>3483</v>
      </c>
      <c r="S326" t="s">
        <v>93</v>
      </c>
      <c r="T326" t="s">
        <v>3484</v>
      </c>
      <c r="U326" t="s">
        <v>4371</v>
      </c>
    </row>
    <row r="327" spans="1:21" x14ac:dyDescent="0.3">
      <c r="A327" t="s">
        <v>2153</v>
      </c>
      <c r="B327" t="s">
        <v>4324</v>
      </c>
      <c r="C327" t="s">
        <v>4328</v>
      </c>
      <c r="D327">
        <v>2024</v>
      </c>
      <c r="E327" t="s">
        <v>3482</v>
      </c>
      <c r="F327" t="s">
        <v>2157</v>
      </c>
      <c r="G327" t="s">
        <v>4325</v>
      </c>
      <c r="H327" t="s">
        <v>4326</v>
      </c>
      <c r="I327" t="s">
        <v>3489</v>
      </c>
      <c r="J327" t="s">
        <v>93</v>
      </c>
      <c r="K327" t="s">
        <v>93</v>
      </c>
      <c r="L327" t="s">
        <v>93</v>
      </c>
      <c r="P327">
        <v>0</v>
      </c>
      <c r="Q327" t="s">
        <v>4327</v>
      </c>
      <c r="R327" t="s">
        <v>3483</v>
      </c>
      <c r="S327" t="s">
        <v>93</v>
      </c>
      <c r="T327" t="s">
        <v>3484</v>
      </c>
      <c r="U327" t="s">
        <v>4329</v>
      </c>
    </row>
    <row r="328" spans="1:21" x14ac:dyDescent="0.3">
      <c r="A328" t="s">
        <v>4687</v>
      </c>
      <c r="B328" t="s">
        <v>4684</v>
      </c>
      <c r="C328" t="s">
        <v>4691</v>
      </c>
      <c r="D328">
        <v>2024</v>
      </c>
      <c r="E328" t="s">
        <v>3482</v>
      </c>
      <c r="F328" t="s">
        <v>4689</v>
      </c>
      <c r="G328" t="s">
        <v>4685</v>
      </c>
      <c r="H328" t="s">
        <v>4686</v>
      </c>
      <c r="I328" t="s">
        <v>4688</v>
      </c>
      <c r="J328" t="s">
        <v>93</v>
      </c>
      <c r="K328" t="s">
        <v>93</v>
      </c>
      <c r="L328" t="s">
        <v>93</v>
      </c>
      <c r="M328">
        <v>380</v>
      </c>
      <c r="N328">
        <v>386</v>
      </c>
      <c r="O328">
        <v>6</v>
      </c>
      <c r="P328">
        <v>5</v>
      </c>
      <c r="Q328" t="s">
        <v>4690</v>
      </c>
      <c r="R328" t="s">
        <v>3483</v>
      </c>
      <c r="S328" t="s">
        <v>93</v>
      </c>
      <c r="T328" t="s">
        <v>3484</v>
      </c>
      <c r="U328" t="s">
        <v>4692</v>
      </c>
    </row>
    <row r="329" spans="1:21" x14ac:dyDescent="0.3">
      <c r="A329" t="s">
        <v>2033</v>
      </c>
      <c r="B329" t="s">
        <v>5357</v>
      </c>
      <c r="C329" t="s">
        <v>5361</v>
      </c>
      <c r="D329">
        <v>2023</v>
      </c>
      <c r="E329" t="s">
        <v>3506</v>
      </c>
      <c r="F329" t="s">
        <v>2038</v>
      </c>
      <c r="G329" t="s">
        <v>5358</v>
      </c>
      <c r="H329" t="s">
        <v>5359</v>
      </c>
      <c r="I329" t="s">
        <v>473</v>
      </c>
      <c r="J329" t="s">
        <v>2833</v>
      </c>
      <c r="K329" t="s">
        <v>93</v>
      </c>
      <c r="L329" t="s">
        <v>93</v>
      </c>
      <c r="M329">
        <v>132389</v>
      </c>
      <c r="N329">
        <v>132423</v>
      </c>
      <c r="O329">
        <v>34</v>
      </c>
      <c r="P329">
        <v>0</v>
      </c>
      <c r="Q329" t="s">
        <v>5360</v>
      </c>
      <c r="R329" t="s">
        <v>3483</v>
      </c>
      <c r="S329" t="s">
        <v>3588</v>
      </c>
      <c r="T329" t="s">
        <v>3484</v>
      </c>
      <c r="U329" t="s">
        <v>5362</v>
      </c>
    </row>
    <row r="330" spans="1:21" x14ac:dyDescent="0.3">
      <c r="A330" t="s">
        <v>6287</v>
      </c>
      <c r="B330" t="s">
        <v>6284</v>
      </c>
      <c r="C330" t="s">
        <v>6292</v>
      </c>
      <c r="D330">
        <v>2022</v>
      </c>
      <c r="E330" t="s">
        <v>3506</v>
      </c>
      <c r="F330" t="s">
        <v>6290</v>
      </c>
      <c r="G330" t="s">
        <v>6285</v>
      </c>
      <c r="H330" t="s">
        <v>6286</v>
      </c>
      <c r="I330" t="s">
        <v>6288</v>
      </c>
      <c r="J330" t="s">
        <v>3584</v>
      </c>
      <c r="K330" t="s">
        <v>452</v>
      </c>
      <c r="L330" t="s">
        <v>6289</v>
      </c>
      <c r="P330">
        <v>23</v>
      </c>
      <c r="Q330" t="s">
        <v>6291</v>
      </c>
      <c r="R330" t="s">
        <v>3483</v>
      </c>
      <c r="S330" t="s">
        <v>3588</v>
      </c>
      <c r="T330" t="s">
        <v>3484</v>
      </c>
      <c r="U330" t="s">
        <v>6293</v>
      </c>
    </row>
    <row r="331" spans="1:21" x14ac:dyDescent="0.3">
      <c r="A331" t="s">
        <v>4960</v>
      </c>
      <c r="B331" t="s">
        <v>4957</v>
      </c>
      <c r="C331" t="s">
        <v>4965</v>
      </c>
      <c r="D331">
        <v>2024</v>
      </c>
      <c r="E331" t="s">
        <v>3667</v>
      </c>
      <c r="F331" t="s">
        <v>4963</v>
      </c>
      <c r="G331" t="s">
        <v>4958</v>
      </c>
      <c r="H331" t="s">
        <v>4959</v>
      </c>
      <c r="I331" t="s">
        <v>4961</v>
      </c>
      <c r="J331" t="s">
        <v>4962</v>
      </c>
      <c r="K331" t="s">
        <v>93</v>
      </c>
      <c r="L331" t="s">
        <v>93</v>
      </c>
      <c r="M331">
        <v>163</v>
      </c>
      <c r="N331">
        <v>174</v>
      </c>
      <c r="O331">
        <v>11</v>
      </c>
      <c r="P331">
        <v>0</v>
      </c>
      <c r="Q331" t="s">
        <v>4964</v>
      </c>
      <c r="R331" t="s">
        <v>3483</v>
      </c>
      <c r="S331" t="s">
        <v>93</v>
      </c>
      <c r="T331" t="s">
        <v>3484</v>
      </c>
      <c r="U331" t="s">
        <v>4966</v>
      </c>
    </row>
    <row r="332" spans="1:21" x14ac:dyDescent="0.3">
      <c r="A332" t="s">
        <v>1353</v>
      </c>
      <c r="B332" t="s">
        <v>6928</v>
      </c>
      <c r="C332" t="s">
        <v>6933</v>
      </c>
      <c r="D332">
        <v>2022</v>
      </c>
      <c r="E332" t="s">
        <v>3482</v>
      </c>
      <c r="F332" t="s">
        <v>1360</v>
      </c>
      <c r="G332" t="s">
        <v>6929</v>
      </c>
      <c r="H332" t="s">
        <v>6930</v>
      </c>
      <c r="I332" t="s">
        <v>6931</v>
      </c>
      <c r="J332" t="s">
        <v>93</v>
      </c>
      <c r="K332" t="s">
        <v>93</v>
      </c>
      <c r="L332" t="s">
        <v>93</v>
      </c>
      <c r="M332">
        <v>111</v>
      </c>
      <c r="N332">
        <v>115</v>
      </c>
      <c r="O332">
        <v>4</v>
      </c>
      <c r="P332">
        <v>6</v>
      </c>
      <c r="Q332" t="s">
        <v>6932</v>
      </c>
      <c r="R332" t="s">
        <v>3483</v>
      </c>
      <c r="S332" t="s">
        <v>3603</v>
      </c>
      <c r="T332" t="s">
        <v>3484</v>
      </c>
      <c r="U332" t="s">
        <v>6934</v>
      </c>
    </row>
    <row r="333" spans="1:21" x14ac:dyDescent="0.3">
      <c r="A333" t="s">
        <v>4493</v>
      </c>
      <c r="B333" t="s">
        <v>4490</v>
      </c>
      <c r="C333" t="s">
        <v>4498</v>
      </c>
      <c r="D333">
        <v>2023</v>
      </c>
      <c r="E333" t="s">
        <v>3482</v>
      </c>
      <c r="F333" t="s">
        <v>4496</v>
      </c>
      <c r="G333" t="s">
        <v>4491</v>
      </c>
      <c r="H333" t="s">
        <v>4492</v>
      </c>
      <c r="I333" t="s">
        <v>3541</v>
      </c>
      <c r="J333" t="s">
        <v>4494</v>
      </c>
      <c r="K333" t="s">
        <v>93</v>
      </c>
      <c r="L333" t="s">
        <v>4495</v>
      </c>
      <c r="P333">
        <v>1</v>
      </c>
      <c r="Q333" t="s">
        <v>4497</v>
      </c>
      <c r="R333" t="s">
        <v>3483</v>
      </c>
      <c r="S333" t="s">
        <v>93</v>
      </c>
      <c r="T333" t="s">
        <v>3484</v>
      </c>
      <c r="U333" t="s">
        <v>4499</v>
      </c>
    </row>
    <row r="334" spans="1:21" x14ac:dyDescent="0.3">
      <c r="A334" t="s">
        <v>1058</v>
      </c>
      <c r="B334" t="s">
        <v>5555</v>
      </c>
      <c r="C334" t="s">
        <v>5560</v>
      </c>
      <c r="D334">
        <v>2023</v>
      </c>
      <c r="E334" t="s">
        <v>3482</v>
      </c>
      <c r="F334" t="s">
        <v>1065</v>
      </c>
      <c r="G334" t="s">
        <v>5556</v>
      </c>
      <c r="H334" t="s">
        <v>5557</v>
      </c>
      <c r="I334" t="s">
        <v>5558</v>
      </c>
      <c r="J334" t="s">
        <v>93</v>
      </c>
      <c r="K334" t="s">
        <v>93</v>
      </c>
      <c r="L334" t="s">
        <v>93</v>
      </c>
      <c r="P334">
        <v>0</v>
      </c>
      <c r="Q334" t="s">
        <v>5559</v>
      </c>
      <c r="R334" t="s">
        <v>3483</v>
      </c>
      <c r="S334" t="s">
        <v>93</v>
      </c>
      <c r="T334" t="s">
        <v>3484</v>
      </c>
      <c r="U334" t="s">
        <v>5561</v>
      </c>
    </row>
    <row r="335" spans="1:21" x14ac:dyDescent="0.3">
      <c r="A335" t="s">
        <v>5106</v>
      </c>
      <c r="B335" t="s">
        <v>5103</v>
      </c>
      <c r="C335" t="s">
        <v>5109</v>
      </c>
      <c r="D335">
        <v>2024</v>
      </c>
      <c r="E335" t="s">
        <v>3506</v>
      </c>
      <c r="F335" t="s">
        <v>5107</v>
      </c>
      <c r="G335" t="s">
        <v>5104</v>
      </c>
      <c r="H335" t="s">
        <v>5105</v>
      </c>
      <c r="I335" t="s">
        <v>3773</v>
      </c>
      <c r="J335" t="s">
        <v>3774</v>
      </c>
      <c r="K335" t="s">
        <v>2681</v>
      </c>
      <c r="L335" t="s">
        <v>93</v>
      </c>
      <c r="M335">
        <v>1449</v>
      </c>
      <c r="N335">
        <v>1480</v>
      </c>
      <c r="O335">
        <v>31</v>
      </c>
      <c r="P335">
        <v>25</v>
      </c>
      <c r="Q335" t="s">
        <v>5108</v>
      </c>
      <c r="R335" t="s">
        <v>3483</v>
      </c>
      <c r="S335" t="s">
        <v>93</v>
      </c>
      <c r="T335" t="s">
        <v>3484</v>
      </c>
      <c r="U335" t="s">
        <v>5110</v>
      </c>
    </row>
    <row r="336" spans="1:21" x14ac:dyDescent="0.3">
      <c r="A336" t="s">
        <v>892</v>
      </c>
      <c r="B336" t="s">
        <v>3811</v>
      </c>
      <c r="C336" t="s">
        <v>3815</v>
      </c>
      <c r="D336">
        <v>2024</v>
      </c>
      <c r="E336" t="s">
        <v>3482</v>
      </c>
      <c r="F336" t="s">
        <v>898</v>
      </c>
      <c r="G336" t="s">
        <v>3812</v>
      </c>
      <c r="H336" t="s">
        <v>3813</v>
      </c>
      <c r="I336" t="s">
        <v>3758</v>
      </c>
      <c r="J336" t="s">
        <v>93</v>
      </c>
      <c r="K336" t="s">
        <v>93</v>
      </c>
      <c r="L336" t="s">
        <v>93</v>
      </c>
      <c r="P336">
        <v>0</v>
      </c>
      <c r="Q336" t="s">
        <v>3814</v>
      </c>
      <c r="R336" t="s">
        <v>3483</v>
      </c>
      <c r="S336" t="s">
        <v>93</v>
      </c>
      <c r="T336" t="s">
        <v>3484</v>
      </c>
      <c r="U336" t="s">
        <v>3816</v>
      </c>
    </row>
    <row r="337" spans="1:21" x14ac:dyDescent="0.3">
      <c r="A337" t="s">
        <v>5177</v>
      </c>
      <c r="B337" t="s">
        <v>5174</v>
      </c>
      <c r="C337" t="s">
        <v>5179</v>
      </c>
      <c r="D337">
        <v>2023</v>
      </c>
      <c r="E337" t="s">
        <v>3482</v>
      </c>
      <c r="F337" t="s">
        <v>93</v>
      </c>
      <c r="G337" t="s">
        <v>5175</v>
      </c>
      <c r="H337" t="s">
        <v>5176</v>
      </c>
      <c r="I337" t="s">
        <v>5162</v>
      </c>
      <c r="J337" t="s">
        <v>5163</v>
      </c>
      <c r="K337" t="s">
        <v>93</v>
      </c>
      <c r="L337" t="s">
        <v>93</v>
      </c>
      <c r="M337">
        <v>1094</v>
      </c>
      <c r="N337">
        <v>1101</v>
      </c>
      <c r="O337">
        <v>7</v>
      </c>
      <c r="P337">
        <v>0</v>
      </c>
      <c r="Q337" t="s">
        <v>5178</v>
      </c>
      <c r="R337" t="s">
        <v>3483</v>
      </c>
      <c r="S337" t="s">
        <v>93</v>
      </c>
      <c r="T337" t="s">
        <v>3484</v>
      </c>
      <c r="U337" t="s">
        <v>5180</v>
      </c>
    </row>
    <row r="338" spans="1:21" x14ac:dyDescent="0.3">
      <c r="A338" t="s">
        <v>5920</v>
      </c>
      <c r="B338" t="s">
        <v>5917</v>
      </c>
      <c r="C338" t="s">
        <v>5923</v>
      </c>
      <c r="D338">
        <v>2022</v>
      </c>
      <c r="E338" t="s">
        <v>3506</v>
      </c>
      <c r="F338" t="s">
        <v>93</v>
      </c>
      <c r="G338" t="s">
        <v>5918</v>
      </c>
      <c r="H338" t="s">
        <v>5919</v>
      </c>
      <c r="I338" t="s">
        <v>3563</v>
      </c>
      <c r="J338" t="s">
        <v>5921</v>
      </c>
      <c r="K338" t="s">
        <v>3272</v>
      </c>
      <c r="L338" t="s">
        <v>93</v>
      </c>
      <c r="M338">
        <v>5189</v>
      </c>
      <c r="N338">
        <v>5200</v>
      </c>
      <c r="O338">
        <v>11</v>
      </c>
      <c r="P338">
        <v>1</v>
      </c>
      <c r="Q338" t="s">
        <v>5922</v>
      </c>
      <c r="R338" t="s">
        <v>3483</v>
      </c>
      <c r="S338" t="s">
        <v>93</v>
      </c>
      <c r="T338" t="s">
        <v>3484</v>
      </c>
      <c r="U338" t="s">
        <v>5924</v>
      </c>
    </row>
    <row r="339" spans="1:21" x14ac:dyDescent="0.3">
      <c r="A339" t="s">
        <v>6630</v>
      </c>
      <c r="B339" t="s">
        <v>6627</v>
      </c>
      <c r="C339" t="s">
        <v>6634</v>
      </c>
      <c r="D339">
        <v>2022</v>
      </c>
      <c r="E339" t="s">
        <v>3506</v>
      </c>
      <c r="F339" t="s">
        <v>6632</v>
      </c>
      <c r="G339" t="s">
        <v>6628</v>
      </c>
      <c r="H339" t="s">
        <v>6629</v>
      </c>
      <c r="I339" t="s">
        <v>6578</v>
      </c>
      <c r="J339" t="s">
        <v>2833</v>
      </c>
      <c r="K339" t="s">
        <v>3775</v>
      </c>
      <c r="L339" t="s">
        <v>6631</v>
      </c>
      <c r="P339">
        <v>12</v>
      </c>
      <c r="Q339" t="s">
        <v>6633</v>
      </c>
      <c r="R339" t="s">
        <v>3483</v>
      </c>
      <c r="S339" t="s">
        <v>3588</v>
      </c>
      <c r="T339" t="s">
        <v>3484</v>
      </c>
      <c r="U339" t="s">
        <v>6635</v>
      </c>
    </row>
    <row r="340" spans="1:21" x14ac:dyDescent="0.3">
      <c r="A340" t="s">
        <v>7056</v>
      </c>
      <c r="B340" t="s">
        <v>7053</v>
      </c>
      <c r="C340" t="s">
        <v>7060</v>
      </c>
      <c r="D340">
        <v>2022</v>
      </c>
      <c r="E340" t="s">
        <v>3482</v>
      </c>
      <c r="F340" t="s">
        <v>7058</v>
      </c>
      <c r="G340" t="s">
        <v>7054</v>
      </c>
      <c r="H340" t="s">
        <v>7055</v>
      </c>
      <c r="I340" t="s">
        <v>4309</v>
      </c>
      <c r="J340" t="s">
        <v>7057</v>
      </c>
      <c r="K340" t="s">
        <v>93</v>
      </c>
      <c r="L340" t="s">
        <v>93</v>
      </c>
      <c r="M340">
        <v>265</v>
      </c>
      <c r="N340">
        <v>275</v>
      </c>
      <c r="O340">
        <v>10</v>
      </c>
      <c r="P340">
        <v>2</v>
      </c>
      <c r="Q340" t="s">
        <v>7059</v>
      </c>
      <c r="R340" t="s">
        <v>3483</v>
      </c>
      <c r="S340" t="s">
        <v>93</v>
      </c>
      <c r="T340" t="s">
        <v>3484</v>
      </c>
      <c r="U340" t="s">
        <v>7061</v>
      </c>
    </row>
    <row r="341" spans="1:21" x14ac:dyDescent="0.3">
      <c r="A341" t="s">
        <v>4247</v>
      </c>
      <c r="B341" t="s">
        <v>4244</v>
      </c>
      <c r="C341" t="s">
        <v>4253</v>
      </c>
      <c r="D341">
        <v>2025</v>
      </c>
      <c r="E341" t="s">
        <v>3506</v>
      </c>
      <c r="F341" t="s">
        <v>4251</v>
      </c>
      <c r="G341" t="s">
        <v>4245</v>
      </c>
      <c r="H341" t="s">
        <v>4246</v>
      </c>
      <c r="I341" t="s">
        <v>4248</v>
      </c>
      <c r="J341" t="s">
        <v>4249</v>
      </c>
      <c r="K341" t="s">
        <v>3574</v>
      </c>
      <c r="L341" t="s">
        <v>4250</v>
      </c>
      <c r="P341">
        <v>2</v>
      </c>
      <c r="Q341" t="s">
        <v>4252</v>
      </c>
      <c r="R341" t="s">
        <v>3483</v>
      </c>
      <c r="S341" t="s">
        <v>93</v>
      </c>
      <c r="T341" t="s">
        <v>3484</v>
      </c>
      <c r="U341" t="s">
        <v>4254</v>
      </c>
    </row>
    <row r="342" spans="1:21" x14ac:dyDescent="0.3">
      <c r="A342" t="s">
        <v>1102</v>
      </c>
      <c r="B342" t="s">
        <v>5073</v>
      </c>
      <c r="C342" t="s">
        <v>5077</v>
      </c>
      <c r="D342">
        <v>2024</v>
      </c>
      <c r="E342" t="s">
        <v>3482</v>
      </c>
      <c r="F342" t="s">
        <v>1109</v>
      </c>
      <c r="G342" t="s">
        <v>5074</v>
      </c>
      <c r="H342" t="s">
        <v>5075</v>
      </c>
      <c r="I342" t="s">
        <v>4640</v>
      </c>
      <c r="J342" t="s">
        <v>93</v>
      </c>
      <c r="K342" t="s">
        <v>93</v>
      </c>
      <c r="L342" t="s">
        <v>93</v>
      </c>
      <c r="M342">
        <v>695</v>
      </c>
      <c r="N342">
        <v>699</v>
      </c>
      <c r="O342">
        <v>4</v>
      </c>
      <c r="P342">
        <v>0</v>
      </c>
      <c r="Q342" t="s">
        <v>5076</v>
      </c>
      <c r="R342" t="s">
        <v>3483</v>
      </c>
      <c r="S342" t="s">
        <v>93</v>
      </c>
      <c r="T342" t="s">
        <v>3484</v>
      </c>
      <c r="U342" t="s">
        <v>5078</v>
      </c>
    </row>
    <row r="343" spans="1:21" x14ac:dyDescent="0.3">
      <c r="A343" t="s">
        <v>2305</v>
      </c>
      <c r="B343" t="s">
        <v>3787</v>
      </c>
      <c r="C343" t="s">
        <v>3792</v>
      </c>
      <c r="D343">
        <v>2024</v>
      </c>
      <c r="E343" t="s">
        <v>3482</v>
      </c>
      <c r="F343" t="s">
        <v>2312</v>
      </c>
      <c r="G343" t="s">
        <v>3788</v>
      </c>
      <c r="H343" t="s">
        <v>3789</v>
      </c>
      <c r="I343" t="s">
        <v>3790</v>
      </c>
      <c r="J343" t="s">
        <v>93</v>
      </c>
      <c r="K343" t="s">
        <v>93</v>
      </c>
      <c r="L343" t="s">
        <v>93</v>
      </c>
      <c r="M343">
        <v>95</v>
      </c>
      <c r="N343">
        <v>101</v>
      </c>
      <c r="O343">
        <v>6</v>
      </c>
      <c r="P343">
        <v>0</v>
      </c>
      <c r="Q343" t="s">
        <v>3791</v>
      </c>
      <c r="R343" t="s">
        <v>3483</v>
      </c>
      <c r="S343" t="s">
        <v>93</v>
      </c>
      <c r="T343" t="s">
        <v>3484</v>
      </c>
      <c r="U343" t="s">
        <v>3793</v>
      </c>
    </row>
    <row r="344" spans="1:21" x14ac:dyDescent="0.3">
      <c r="A344" t="s">
        <v>990</v>
      </c>
      <c r="B344" t="s">
        <v>6384</v>
      </c>
      <c r="C344" t="s">
        <v>6389</v>
      </c>
      <c r="D344">
        <v>2022</v>
      </c>
      <c r="E344" t="s">
        <v>3482</v>
      </c>
      <c r="F344" t="s">
        <v>997</v>
      </c>
      <c r="G344" t="s">
        <v>6385</v>
      </c>
      <c r="H344" t="s">
        <v>6386</v>
      </c>
      <c r="I344" t="s">
        <v>6387</v>
      </c>
      <c r="J344" t="s">
        <v>93</v>
      </c>
      <c r="K344" t="s">
        <v>93</v>
      </c>
      <c r="L344" t="s">
        <v>93</v>
      </c>
      <c r="M344">
        <v>276</v>
      </c>
      <c r="N344">
        <v>281</v>
      </c>
      <c r="O344">
        <v>5</v>
      </c>
      <c r="P344">
        <v>3</v>
      </c>
      <c r="Q344" t="s">
        <v>6388</v>
      </c>
      <c r="R344" t="s">
        <v>3483</v>
      </c>
      <c r="S344" t="s">
        <v>93</v>
      </c>
      <c r="T344" t="s">
        <v>3484</v>
      </c>
      <c r="U344" t="s">
        <v>6390</v>
      </c>
    </row>
    <row r="345" spans="1:21" x14ac:dyDescent="0.3">
      <c r="A345" t="s">
        <v>1113</v>
      </c>
      <c r="B345" t="s">
        <v>4863</v>
      </c>
      <c r="C345" t="s">
        <v>4868</v>
      </c>
      <c r="D345">
        <v>2024</v>
      </c>
      <c r="E345" t="s">
        <v>3482</v>
      </c>
      <c r="F345" t="s">
        <v>1120</v>
      </c>
      <c r="G345" t="s">
        <v>4864</v>
      </c>
      <c r="H345" t="s">
        <v>4865</v>
      </c>
      <c r="I345" t="s">
        <v>4866</v>
      </c>
      <c r="J345" t="s">
        <v>93</v>
      </c>
      <c r="K345" t="s">
        <v>93</v>
      </c>
      <c r="L345" t="s">
        <v>93</v>
      </c>
      <c r="P345">
        <v>0</v>
      </c>
      <c r="Q345" t="s">
        <v>4867</v>
      </c>
      <c r="R345" t="s">
        <v>3483</v>
      </c>
      <c r="S345" t="s">
        <v>93</v>
      </c>
      <c r="T345" t="s">
        <v>3484</v>
      </c>
      <c r="U345" t="s">
        <v>4869</v>
      </c>
    </row>
    <row r="346" spans="1:21" x14ac:dyDescent="0.3">
      <c r="A346" t="s">
        <v>2725</v>
      </c>
      <c r="B346" t="s">
        <v>6323</v>
      </c>
      <c r="C346" t="s">
        <v>6327</v>
      </c>
      <c r="D346">
        <v>2022</v>
      </c>
      <c r="E346" t="s">
        <v>3482</v>
      </c>
      <c r="F346" t="s">
        <v>2729</v>
      </c>
      <c r="G346" t="s">
        <v>6324</v>
      </c>
      <c r="H346" t="s">
        <v>6325</v>
      </c>
      <c r="I346" t="s">
        <v>6001</v>
      </c>
      <c r="J346" t="s">
        <v>93</v>
      </c>
      <c r="K346" t="s">
        <v>93</v>
      </c>
      <c r="L346" t="s">
        <v>93</v>
      </c>
      <c r="M346">
        <v>2185</v>
      </c>
      <c r="N346">
        <v>2191</v>
      </c>
      <c r="O346">
        <v>6</v>
      </c>
      <c r="P346">
        <v>0</v>
      </c>
      <c r="Q346" t="s">
        <v>6326</v>
      </c>
      <c r="R346" t="s">
        <v>3483</v>
      </c>
      <c r="S346" t="s">
        <v>93</v>
      </c>
      <c r="T346" t="s">
        <v>3484</v>
      </c>
      <c r="U346" t="s">
        <v>6328</v>
      </c>
    </row>
    <row r="347" spans="1:21" x14ac:dyDescent="0.3">
      <c r="A347" t="s">
        <v>1824</v>
      </c>
      <c r="B347" t="s">
        <v>4832</v>
      </c>
      <c r="C347" t="s">
        <v>4836</v>
      </c>
      <c r="D347">
        <v>2024</v>
      </c>
      <c r="E347" t="s">
        <v>3506</v>
      </c>
      <c r="F347" t="s">
        <v>1829</v>
      </c>
      <c r="G347" t="s">
        <v>4833</v>
      </c>
      <c r="H347" t="s">
        <v>4834</v>
      </c>
      <c r="I347" t="s">
        <v>473</v>
      </c>
      <c r="J347" t="s">
        <v>479</v>
      </c>
      <c r="K347" t="s">
        <v>93</v>
      </c>
      <c r="L347" t="s">
        <v>93</v>
      </c>
      <c r="M347">
        <v>144055</v>
      </c>
      <c r="N347">
        <v>144068</v>
      </c>
      <c r="O347">
        <v>13</v>
      </c>
      <c r="P347">
        <v>1</v>
      </c>
      <c r="Q347" t="s">
        <v>4835</v>
      </c>
      <c r="R347" t="s">
        <v>3483</v>
      </c>
      <c r="S347" t="s">
        <v>3588</v>
      </c>
      <c r="T347" t="s">
        <v>3484</v>
      </c>
      <c r="U347" t="s">
        <v>4837</v>
      </c>
    </row>
    <row r="348" spans="1:21" x14ac:dyDescent="0.3">
      <c r="A348" t="s">
        <v>5644</v>
      </c>
      <c r="B348" t="s">
        <v>5641</v>
      </c>
      <c r="C348" t="s">
        <v>5648</v>
      </c>
      <c r="D348">
        <v>2023</v>
      </c>
      <c r="E348" t="s">
        <v>3482</v>
      </c>
      <c r="F348" t="s">
        <v>5646</v>
      </c>
      <c r="G348" t="s">
        <v>5642</v>
      </c>
      <c r="H348" t="s">
        <v>5643</v>
      </c>
      <c r="I348" t="s">
        <v>4465</v>
      </c>
      <c r="J348" t="s">
        <v>5645</v>
      </c>
      <c r="K348" t="s">
        <v>93</v>
      </c>
      <c r="L348" t="s">
        <v>93</v>
      </c>
      <c r="M348">
        <v>151</v>
      </c>
      <c r="N348">
        <v>156</v>
      </c>
      <c r="O348">
        <v>5</v>
      </c>
      <c r="P348">
        <v>1</v>
      </c>
      <c r="Q348" t="s">
        <v>5647</v>
      </c>
      <c r="R348" t="s">
        <v>3483</v>
      </c>
      <c r="S348" t="s">
        <v>93</v>
      </c>
      <c r="T348" t="s">
        <v>3484</v>
      </c>
      <c r="U348" t="s">
        <v>5649</v>
      </c>
    </row>
    <row r="349" spans="1:21" x14ac:dyDescent="0.3">
      <c r="A349" t="s">
        <v>6195</v>
      </c>
      <c r="B349" t="s">
        <v>6192</v>
      </c>
      <c r="C349" t="s">
        <v>6200</v>
      </c>
      <c r="D349">
        <v>2022</v>
      </c>
      <c r="E349" t="s">
        <v>3506</v>
      </c>
      <c r="F349" t="s">
        <v>6198</v>
      </c>
      <c r="G349" t="s">
        <v>6193</v>
      </c>
      <c r="H349" t="s">
        <v>6194</v>
      </c>
      <c r="I349" t="s">
        <v>6196</v>
      </c>
      <c r="J349" t="s">
        <v>6197</v>
      </c>
      <c r="K349" t="s">
        <v>93</v>
      </c>
      <c r="L349" t="s">
        <v>93</v>
      </c>
      <c r="M349">
        <v>61</v>
      </c>
      <c r="N349">
        <v>67</v>
      </c>
      <c r="O349">
        <v>6</v>
      </c>
      <c r="P349">
        <v>21</v>
      </c>
      <c r="Q349" t="s">
        <v>6199</v>
      </c>
      <c r="R349" t="s">
        <v>3483</v>
      </c>
      <c r="S349" t="s">
        <v>93</v>
      </c>
      <c r="T349" t="s">
        <v>3484</v>
      </c>
      <c r="U349" t="s">
        <v>6201</v>
      </c>
    </row>
    <row r="350" spans="1:21" x14ac:dyDescent="0.3">
      <c r="A350" t="s">
        <v>7121</v>
      </c>
      <c r="B350" t="s">
        <v>5874</v>
      </c>
      <c r="C350" t="s">
        <v>7126</v>
      </c>
      <c r="D350">
        <v>2022</v>
      </c>
      <c r="E350" t="s">
        <v>3506</v>
      </c>
      <c r="F350" t="s">
        <v>7124</v>
      </c>
      <c r="G350" t="s">
        <v>5875</v>
      </c>
      <c r="H350" t="s">
        <v>5876</v>
      </c>
      <c r="I350" t="s">
        <v>7122</v>
      </c>
      <c r="J350" t="s">
        <v>7123</v>
      </c>
      <c r="K350" t="s">
        <v>2618</v>
      </c>
      <c r="L350" t="s">
        <v>93</v>
      </c>
      <c r="M350">
        <v>87</v>
      </c>
      <c r="N350">
        <v>94</v>
      </c>
      <c r="O350">
        <v>7</v>
      </c>
      <c r="P350">
        <v>7</v>
      </c>
      <c r="Q350" t="s">
        <v>7125</v>
      </c>
      <c r="R350" t="s">
        <v>3483</v>
      </c>
      <c r="S350" t="s">
        <v>3588</v>
      </c>
      <c r="T350" t="s">
        <v>3484</v>
      </c>
      <c r="U350" t="s">
        <v>7127</v>
      </c>
    </row>
    <row r="351" spans="1:21" x14ac:dyDescent="0.3">
      <c r="A351" t="s">
        <v>6559</v>
      </c>
      <c r="B351" t="s">
        <v>6556</v>
      </c>
      <c r="C351" t="s">
        <v>6563</v>
      </c>
      <c r="D351">
        <v>2022</v>
      </c>
      <c r="E351" t="s">
        <v>3506</v>
      </c>
      <c r="F351" t="s">
        <v>6561</v>
      </c>
      <c r="G351" t="s">
        <v>6557</v>
      </c>
      <c r="H351" t="s">
        <v>6558</v>
      </c>
      <c r="I351" t="s">
        <v>6560</v>
      </c>
      <c r="J351" t="s">
        <v>4077</v>
      </c>
      <c r="K351" t="s">
        <v>452</v>
      </c>
      <c r="L351" t="s">
        <v>93</v>
      </c>
      <c r="M351">
        <v>737</v>
      </c>
      <c r="N351">
        <v>745</v>
      </c>
      <c r="O351">
        <v>8</v>
      </c>
      <c r="P351">
        <v>4</v>
      </c>
      <c r="Q351" t="s">
        <v>6562</v>
      </c>
      <c r="R351" t="s">
        <v>3483</v>
      </c>
      <c r="S351" t="s">
        <v>4820</v>
      </c>
      <c r="T351" t="s">
        <v>3484</v>
      </c>
      <c r="U351" t="s">
        <v>6564</v>
      </c>
    </row>
    <row r="352" spans="1:21" x14ac:dyDescent="0.3">
      <c r="A352" t="s">
        <v>552</v>
      </c>
      <c r="B352" t="s">
        <v>6593</v>
      </c>
      <c r="C352" t="s">
        <v>6598</v>
      </c>
      <c r="D352">
        <v>2022</v>
      </c>
      <c r="E352" t="s">
        <v>3482</v>
      </c>
      <c r="F352" t="s">
        <v>559</v>
      </c>
      <c r="G352" t="s">
        <v>6594</v>
      </c>
      <c r="H352" t="s">
        <v>6595</v>
      </c>
      <c r="I352" t="s">
        <v>6596</v>
      </c>
      <c r="J352" t="s">
        <v>93</v>
      </c>
      <c r="K352" t="s">
        <v>93</v>
      </c>
      <c r="L352" t="s">
        <v>93</v>
      </c>
      <c r="P352">
        <v>0</v>
      </c>
      <c r="Q352" t="s">
        <v>6597</v>
      </c>
      <c r="R352" t="s">
        <v>3483</v>
      </c>
      <c r="S352" t="s">
        <v>93</v>
      </c>
      <c r="T352" t="s">
        <v>3484</v>
      </c>
      <c r="U352" t="s">
        <v>6599</v>
      </c>
    </row>
    <row r="353" spans="1:21" x14ac:dyDescent="0.3">
      <c r="A353" t="s">
        <v>4198</v>
      </c>
      <c r="B353" t="s">
        <v>4195</v>
      </c>
      <c r="C353" t="s">
        <v>4203</v>
      </c>
      <c r="D353">
        <v>2025</v>
      </c>
      <c r="E353" t="s">
        <v>3506</v>
      </c>
      <c r="F353" t="s">
        <v>4201</v>
      </c>
      <c r="G353" t="s">
        <v>4196</v>
      </c>
      <c r="H353" t="s">
        <v>4197</v>
      </c>
      <c r="I353" t="s">
        <v>4199</v>
      </c>
      <c r="J353" t="s">
        <v>3503</v>
      </c>
      <c r="K353" t="s">
        <v>93</v>
      </c>
      <c r="L353" t="s">
        <v>4200</v>
      </c>
      <c r="P353">
        <v>0</v>
      </c>
      <c r="Q353" t="s">
        <v>4202</v>
      </c>
      <c r="R353" t="s">
        <v>3483</v>
      </c>
      <c r="S353" t="s">
        <v>93</v>
      </c>
      <c r="T353" t="s">
        <v>3484</v>
      </c>
      <c r="U353" t="s">
        <v>4204</v>
      </c>
    </row>
    <row r="354" spans="1:21" x14ac:dyDescent="0.3">
      <c r="A354" t="s">
        <v>5809</v>
      </c>
      <c r="B354" t="s">
        <v>5806</v>
      </c>
      <c r="C354" t="s">
        <v>5814</v>
      </c>
      <c r="D354">
        <v>2023</v>
      </c>
      <c r="E354" t="s">
        <v>3667</v>
      </c>
      <c r="F354" t="s">
        <v>5812</v>
      </c>
      <c r="G354" t="s">
        <v>5807</v>
      </c>
      <c r="H354" t="s">
        <v>5808</v>
      </c>
      <c r="I354" t="s">
        <v>5810</v>
      </c>
      <c r="J354" t="s">
        <v>5811</v>
      </c>
      <c r="K354" t="s">
        <v>93</v>
      </c>
      <c r="L354" t="s">
        <v>93</v>
      </c>
      <c r="M354">
        <v>265</v>
      </c>
      <c r="N354">
        <v>290</v>
      </c>
      <c r="O354">
        <v>25</v>
      </c>
      <c r="P354">
        <v>1</v>
      </c>
      <c r="Q354" t="s">
        <v>5813</v>
      </c>
      <c r="R354" t="s">
        <v>3483</v>
      </c>
      <c r="S354" t="s">
        <v>93</v>
      </c>
      <c r="T354" t="s">
        <v>3484</v>
      </c>
      <c r="U354" t="s">
        <v>5815</v>
      </c>
    </row>
    <row r="355" spans="1:21" x14ac:dyDescent="0.3">
      <c r="A355" t="s">
        <v>630</v>
      </c>
      <c r="B355" t="s">
        <v>3804</v>
      </c>
      <c r="C355" t="s">
        <v>3809</v>
      </c>
      <c r="D355">
        <v>2024</v>
      </c>
      <c r="E355" t="s">
        <v>3482</v>
      </c>
      <c r="F355" t="s">
        <v>637</v>
      </c>
      <c r="G355" t="s">
        <v>3805</v>
      </c>
      <c r="H355" t="s">
        <v>3806</v>
      </c>
      <c r="I355" t="s">
        <v>3807</v>
      </c>
      <c r="J355" t="s">
        <v>93</v>
      </c>
      <c r="K355" t="s">
        <v>93</v>
      </c>
      <c r="L355" t="s">
        <v>93</v>
      </c>
      <c r="P355">
        <v>0</v>
      </c>
      <c r="Q355" t="s">
        <v>3808</v>
      </c>
      <c r="R355" t="s">
        <v>3483</v>
      </c>
      <c r="S355" t="s">
        <v>93</v>
      </c>
      <c r="T355" t="s">
        <v>3484</v>
      </c>
      <c r="U355" t="s">
        <v>3810</v>
      </c>
    </row>
    <row r="356" spans="1:21" x14ac:dyDescent="0.3">
      <c r="A356" t="s">
        <v>4751</v>
      </c>
      <c r="B356" t="s">
        <v>4748</v>
      </c>
      <c r="C356" t="s">
        <v>4754</v>
      </c>
      <c r="D356">
        <v>2023</v>
      </c>
      <c r="E356" t="s">
        <v>3506</v>
      </c>
      <c r="F356" t="s">
        <v>93</v>
      </c>
      <c r="G356" t="s">
        <v>4749</v>
      </c>
      <c r="H356" t="s">
        <v>4750</v>
      </c>
      <c r="I356" t="s">
        <v>3563</v>
      </c>
      <c r="J356" t="s">
        <v>4752</v>
      </c>
      <c r="K356" t="s">
        <v>3100</v>
      </c>
      <c r="L356" t="s">
        <v>93</v>
      </c>
      <c r="M356">
        <v>6866</v>
      </c>
      <c r="N356">
        <v>6874</v>
      </c>
      <c r="O356">
        <v>8</v>
      </c>
      <c r="P356">
        <v>0</v>
      </c>
      <c r="Q356" t="s">
        <v>4753</v>
      </c>
      <c r="R356" t="s">
        <v>3483</v>
      </c>
      <c r="S356" t="s">
        <v>93</v>
      </c>
      <c r="T356" t="s">
        <v>3484</v>
      </c>
      <c r="U356" t="s">
        <v>4755</v>
      </c>
    </row>
    <row r="357" spans="1:21" x14ac:dyDescent="0.3">
      <c r="A357" t="s">
        <v>2893</v>
      </c>
      <c r="B357" t="s">
        <v>3590</v>
      </c>
      <c r="C357" t="s">
        <v>3594</v>
      </c>
      <c r="D357">
        <v>2025</v>
      </c>
      <c r="E357" t="s">
        <v>3506</v>
      </c>
      <c r="F357" t="s">
        <v>2898</v>
      </c>
      <c r="G357" t="s">
        <v>3591</v>
      </c>
      <c r="H357" t="s">
        <v>3592</v>
      </c>
      <c r="I357" t="s">
        <v>1753</v>
      </c>
      <c r="J357" t="s">
        <v>93</v>
      </c>
      <c r="K357" t="s">
        <v>93</v>
      </c>
      <c r="L357" t="s">
        <v>93</v>
      </c>
      <c r="P357">
        <v>0</v>
      </c>
      <c r="Q357" t="s">
        <v>3593</v>
      </c>
      <c r="R357" t="s">
        <v>3595</v>
      </c>
      <c r="S357" t="s">
        <v>93</v>
      </c>
      <c r="T357" t="s">
        <v>3484</v>
      </c>
      <c r="U357" t="s">
        <v>3596</v>
      </c>
    </row>
    <row r="358" spans="1:21" x14ac:dyDescent="0.3">
      <c r="A358" t="s">
        <v>4132</v>
      </c>
      <c r="B358" t="s">
        <v>4129</v>
      </c>
      <c r="C358" t="s">
        <v>4137</v>
      </c>
      <c r="D358">
        <v>2024</v>
      </c>
      <c r="E358" t="s">
        <v>3506</v>
      </c>
      <c r="F358" t="s">
        <v>4135</v>
      </c>
      <c r="G358" t="s">
        <v>4130</v>
      </c>
      <c r="H358" t="s">
        <v>4131</v>
      </c>
      <c r="I358" t="s">
        <v>4133</v>
      </c>
      <c r="J358" t="s">
        <v>3573</v>
      </c>
      <c r="K358" t="s">
        <v>2681</v>
      </c>
      <c r="L358" t="s">
        <v>4134</v>
      </c>
      <c r="P358">
        <v>0</v>
      </c>
      <c r="Q358" t="s">
        <v>4136</v>
      </c>
      <c r="R358" t="s">
        <v>3483</v>
      </c>
      <c r="S358" t="s">
        <v>3588</v>
      </c>
      <c r="T358" t="s">
        <v>3484</v>
      </c>
      <c r="U358" t="s">
        <v>4138</v>
      </c>
    </row>
    <row r="359" spans="1:21" x14ac:dyDescent="0.3">
      <c r="A359" t="s">
        <v>4009</v>
      </c>
      <c r="B359" t="s">
        <v>4006</v>
      </c>
      <c r="C359" t="s">
        <v>4013</v>
      </c>
      <c r="D359">
        <v>2024</v>
      </c>
      <c r="E359" t="s">
        <v>3506</v>
      </c>
      <c r="F359" t="s">
        <v>4011</v>
      </c>
      <c r="G359" t="s">
        <v>4007</v>
      </c>
      <c r="H359" t="s">
        <v>4008</v>
      </c>
      <c r="I359" t="s">
        <v>4010</v>
      </c>
      <c r="J359" t="s">
        <v>3513</v>
      </c>
      <c r="K359" t="s">
        <v>3878</v>
      </c>
      <c r="L359" t="s">
        <v>93</v>
      </c>
      <c r="M359">
        <v>77</v>
      </c>
      <c r="N359">
        <v>98</v>
      </c>
      <c r="O359">
        <v>21</v>
      </c>
      <c r="P359">
        <v>0</v>
      </c>
      <c r="Q359" t="s">
        <v>4012</v>
      </c>
      <c r="R359" t="s">
        <v>3483</v>
      </c>
      <c r="S359" t="s">
        <v>93</v>
      </c>
      <c r="T359" t="s">
        <v>3484</v>
      </c>
      <c r="U359" t="s">
        <v>4014</v>
      </c>
    </row>
    <row r="360" spans="1:21" x14ac:dyDescent="0.3">
      <c r="A360" t="s">
        <v>2861</v>
      </c>
      <c r="B360" t="s">
        <v>4238</v>
      </c>
      <c r="C360" t="s">
        <v>4242</v>
      </c>
      <c r="D360">
        <v>2024</v>
      </c>
      <c r="E360" t="s">
        <v>3506</v>
      </c>
      <c r="F360" t="s">
        <v>2866</v>
      </c>
      <c r="G360" t="s">
        <v>4239</v>
      </c>
      <c r="H360" t="s">
        <v>4240</v>
      </c>
      <c r="I360" t="s">
        <v>1753</v>
      </c>
      <c r="J360" t="s">
        <v>2833</v>
      </c>
      <c r="K360" t="s">
        <v>3574</v>
      </c>
      <c r="L360" t="s">
        <v>93</v>
      </c>
      <c r="M360">
        <v>2034</v>
      </c>
      <c r="N360">
        <v>2046</v>
      </c>
      <c r="O360">
        <v>12</v>
      </c>
      <c r="P360">
        <v>2</v>
      </c>
      <c r="Q360" t="s">
        <v>4241</v>
      </c>
      <c r="R360" t="s">
        <v>3483</v>
      </c>
      <c r="S360" t="s">
        <v>93</v>
      </c>
      <c r="T360" t="s">
        <v>3484</v>
      </c>
      <c r="U360" t="s">
        <v>4243</v>
      </c>
    </row>
    <row r="361" spans="1:21" x14ac:dyDescent="0.3">
      <c r="A361" t="s">
        <v>1516</v>
      </c>
      <c r="B361" t="s">
        <v>3679</v>
      </c>
      <c r="C361" t="s">
        <v>3684</v>
      </c>
      <c r="D361">
        <v>2024</v>
      </c>
      <c r="E361" t="s">
        <v>3482</v>
      </c>
      <c r="F361" t="s">
        <v>1522</v>
      </c>
      <c r="G361" t="s">
        <v>3680</v>
      </c>
      <c r="H361" t="s">
        <v>3681</v>
      </c>
      <c r="I361" t="s">
        <v>3682</v>
      </c>
      <c r="J361" t="s">
        <v>93</v>
      </c>
      <c r="K361" t="s">
        <v>93</v>
      </c>
      <c r="L361" t="s">
        <v>93</v>
      </c>
      <c r="M361">
        <v>48</v>
      </c>
      <c r="N361">
        <v>54</v>
      </c>
      <c r="O361">
        <v>6</v>
      </c>
      <c r="P361">
        <v>0</v>
      </c>
      <c r="Q361" t="s">
        <v>3683</v>
      </c>
      <c r="R361" t="s">
        <v>3483</v>
      </c>
      <c r="S361" t="s">
        <v>93</v>
      </c>
      <c r="T361" t="s">
        <v>3484</v>
      </c>
      <c r="U361" t="s">
        <v>3685</v>
      </c>
    </row>
    <row r="362" spans="1:21" x14ac:dyDescent="0.3">
      <c r="A362" t="s">
        <v>4092</v>
      </c>
      <c r="B362" t="s">
        <v>4089</v>
      </c>
      <c r="C362" t="s">
        <v>4098</v>
      </c>
      <c r="D362">
        <v>2025</v>
      </c>
      <c r="E362" t="s">
        <v>3506</v>
      </c>
      <c r="F362" t="s">
        <v>4096</v>
      </c>
      <c r="G362" t="s">
        <v>4090</v>
      </c>
      <c r="H362" t="s">
        <v>4091</v>
      </c>
      <c r="I362" t="s">
        <v>4093</v>
      </c>
      <c r="J362" t="s">
        <v>4094</v>
      </c>
      <c r="K362" t="s">
        <v>3574</v>
      </c>
      <c r="L362" t="s">
        <v>4095</v>
      </c>
      <c r="P362">
        <v>0</v>
      </c>
      <c r="Q362" t="s">
        <v>4097</v>
      </c>
      <c r="R362" t="s">
        <v>3483</v>
      </c>
      <c r="S362" t="s">
        <v>93</v>
      </c>
      <c r="T362" t="s">
        <v>3484</v>
      </c>
      <c r="U362" t="s">
        <v>4099</v>
      </c>
    </row>
    <row r="363" spans="1:21" x14ac:dyDescent="0.3">
      <c r="A363" t="s">
        <v>5600</v>
      </c>
      <c r="B363" t="s">
        <v>5597</v>
      </c>
      <c r="C363" t="s">
        <v>5604</v>
      </c>
      <c r="D363">
        <v>2023</v>
      </c>
      <c r="E363" t="s">
        <v>3506</v>
      </c>
      <c r="F363" t="s">
        <v>5602</v>
      </c>
      <c r="G363" t="s">
        <v>5598</v>
      </c>
      <c r="H363" t="s">
        <v>5599</v>
      </c>
      <c r="I363" t="s">
        <v>5601</v>
      </c>
      <c r="J363" t="s">
        <v>2618</v>
      </c>
      <c r="K363" t="s">
        <v>2681</v>
      </c>
      <c r="L363" t="s">
        <v>93</v>
      </c>
      <c r="M363">
        <v>291</v>
      </c>
      <c r="N363">
        <v>315</v>
      </c>
      <c r="O363">
        <v>24</v>
      </c>
      <c r="P363">
        <v>3</v>
      </c>
      <c r="Q363" t="s">
        <v>5603</v>
      </c>
      <c r="R363" t="s">
        <v>3483</v>
      </c>
      <c r="S363" t="s">
        <v>3588</v>
      </c>
      <c r="T363" t="s">
        <v>3484</v>
      </c>
      <c r="U363" t="s">
        <v>5605</v>
      </c>
    </row>
    <row r="364" spans="1:21" x14ac:dyDescent="0.3">
      <c r="A364" t="s">
        <v>857</v>
      </c>
      <c r="B364" t="s">
        <v>5370</v>
      </c>
      <c r="C364" t="s">
        <v>5375</v>
      </c>
      <c r="D364">
        <v>2023</v>
      </c>
      <c r="E364" t="s">
        <v>3482</v>
      </c>
      <c r="F364" t="s">
        <v>865</v>
      </c>
      <c r="G364" t="s">
        <v>5371</v>
      </c>
      <c r="H364" t="s">
        <v>5372</v>
      </c>
      <c r="I364" t="s">
        <v>5373</v>
      </c>
      <c r="J364" t="s">
        <v>93</v>
      </c>
      <c r="K364" t="s">
        <v>93</v>
      </c>
      <c r="L364" t="s">
        <v>93</v>
      </c>
      <c r="M364">
        <v>169</v>
      </c>
      <c r="N364">
        <v>174</v>
      </c>
      <c r="O364">
        <v>5</v>
      </c>
      <c r="P364">
        <v>2</v>
      </c>
      <c r="Q364" t="s">
        <v>5374</v>
      </c>
      <c r="R364" t="s">
        <v>3483</v>
      </c>
      <c r="S364" t="s">
        <v>93</v>
      </c>
      <c r="T364" t="s">
        <v>3484</v>
      </c>
      <c r="U364" t="s">
        <v>5376</v>
      </c>
    </row>
    <row r="365" spans="1:21" x14ac:dyDescent="0.3">
      <c r="A365" t="s">
        <v>3952</v>
      </c>
      <c r="B365" t="s">
        <v>3949</v>
      </c>
      <c r="C365" t="s">
        <v>3957</v>
      </c>
      <c r="D365">
        <v>2024</v>
      </c>
      <c r="E365" t="s">
        <v>3482</v>
      </c>
      <c r="F365" t="s">
        <v>3955</v>
      </c>
      <c r="G365" t="s">
        <v>3950</v>
      </c>
      <c r="H365" t="s">
        <v>3951</v>
      </c>
      <c r="I365" t="s">
        <v>3541</v>
      </c>
      <c r="J365" t="s">
        <v>3953</v>
      </c>
      <c r="K365" t="s">
        <v>2681</v>
      </c>
      <c r="L365" t="s">
        <v>3954</v>
      </c>
      <c r="P365">
        <v>0</v>
      </c>
      <c r="Q365" t="s">
        <v>3956</v>
      </c>
      <c r="R365" t="s">
        <v>3483</v>
      </c>
      <c r="S365" t="s">
        <v>93</v>
      </c>
      <c r="T365" t="s">
        <v>3484</v>
      </c>
      <c r="U365" t="s">
        <v>3958</v>
      </c>
    </row>
    <row r="366" spans="1:21" x14ac:dyDescent="0.3">
      <c r="A366" t="s">
        <v>4158</v>
      </c>
      <c r="B366" t="s">
        <v>4155</v>
      </c>
      <c r="C366" t="s">
        <v>4161</v>
      </c>
      <c r="D366">
        <v>2024</v>
      </c>
      <c r="E366" t="s">
        <v>3667</v>
      </c>
      <c r="F366" t="s">
        <v>93</v>
      </c>
      <c r="G366" t="s">
        <v>4156</v>
      </c>
      <c r="H366" t="s">
        <v>4157</v>
      </c>
      <c r="I366" t="s">
        <v>4159</v>
      </c>
      <c r="J366" t="s">
        <v>93</v>
      </c>
      <c r="K366" t="s">
        <v>93</v>
      </c>
      <c r="L366" t="s">
        <v>93</v>
      </c>
      <c r="M366">
        <v>45</v>
      </c>
      <c r="N366">
        <v>58</v>
      </c>
      <c r="O366">
        <v>13</v>
      </c>
      <c r="P366">
        <v>0</v>
      </c>
      <c r="Q366" t="s">
        <v>4160</v>
      </c>
      <c r="R366" t="s">
        <v>3483</v>
      </c>
      <c r="S366" t="s">
        <v>93</v>
      </c>
      <c r="T366" t="s">
        <v>3484</v>
      </c>
      <c r="U366" t="s">
        <v>4162</v>
      </c>
    </row>
    <row r="367" spans="1:21" x14ac:dyDescent="0.3">
      <c r="A367" t="s">
        <v>759</v>
      </c>
      <c r="B367" t="s">
        <v>5977</v>
      </c>
      <c r="C367" t="s">
        <v>5982</v>
      </c>
      <c r="D367">
        <v>2022</v>
      </c>
      <c r="E367" t="s">
        <v>3482</v>
      </c>
      <c r="F367" t="s">
        <v>767</v>
      </c>
      <c r="G367" t="s">
        <v>5978</v>
      </c>
      <c r="H367" t="s">
        <v>5979</v>
      </c>
      <c r="I367" t="s">
        <v>5980</v>
      </c>
      <c r="J367" t="s">
        <v>93</v>
      </c>
      <c r="K367" t="s">
        <v>93</v>
      </c>
      <c r="L367" t="s">
        <v>93</v>
      </c>
      <c r="P367">
        <v>1</v>
      </c>
      <c r="Q367" t="s">
        <v>5981</v>
      </c>
      <c r="R367" t="s">
        <v>3483</v>
      </c>
      <c r="S367" t="s">
        <v>93</v>
      </c>
      <c r="T367" t="s">
        <v>3484</v>
      </c>
      <c r="U367" t="s">
        <v>5983</v>
      </c>
    </row>
    <row r="368" spans="1:21" x14ac:dyDescent="0.3">
      <c r="A368" t="s">
        <v>2515</v>
      </c>
      <c r="B368" t="s">
        <v>6914</v>
      </c>
      <c r="C368" t="s">
        <v>6919</v>
      </c>
      <c r="D368">
        <v>2022</v>
      </c>
      <c r="E368" t="s">
        <v>3482</v>
      </c>
      <c r="F368" t="s">
        <v>2522</v>
      </c>
      <c r="G368" t="s">
        <v>6915</v>
      </c>
      <c r="H368" t="s">
        <v>6916</v>
      </c>
      <c r="I368" t="s">
        <v>6917</v>
      </c>
      <c r="J368" t="s">
        <v>93</v>
      </c>
      <c r="K368" t="s">
        <v>93</v>
      </c>
      <c r="L368" t="s">
        <v>93</v>
      </c>
      <c r="M368">
        <v>886</v>
      </c>
      <c r="N368">
        <v>891</v>
      </c>
      <c r="O368">
        <v>5</v>
      </c>
      <c r="P368">
        <v>2</v>
      </c>
      <c r="Q368" t="s">
        <v>6918</v>
      </c>
      <c r="R368" t="s">
        <v>3483</v>
      </c>
      <c r="S368" t="s">
        <v>93</v>
      </c>
      <c r="T368" t="s">
        <v>3484</v>
      </c>
      <c r="U368" t="s">
        <v>6920</v>
      </c>
    </row>
    <row r="369" spans="1:21" x14ac:dyDescent="0.3">
      <c r="A369" t="s">
        <v>2013</v>
      </c>
      <c r="B369" t="s">
        <v>5910</v>
      </c>
      <c r="C369" t="s">
        <v>5915</v>
      </c>
      <c r="D369">
        <v>2023</v>
      </c>
      <c r="E369" t="s">
        <v>3482</v>
      </c>
      <c r="F369" t="s">
        <v>2019</v>
      </c>
      <c r="G369" t="s">
        <v>5911</v>
      </c>
      <c r="H369" t="s">
        <v>5912</v>
      </c>
      <c r="I369" t="s">
        <v>5913</v>
      </c>
      <c r="J369" t="s">
        <v>93</v>
      </c>
      <c r="K369" t="s">
        <v>93</v>
      </c>
      <c r="L369" t="s">
        <v>93</v>
      </c>
      <c r="M369">
        <v>700</v>
      </c>
      <c r="N369">
        <v>705</v>
      </c>
      <c r="O369">
        <v>5</v>
      </c>
      <c r="P369">
        <v>1</v>
      </c>
      <c r="Q369" t="s">
        <v>5914</v>
      </c>
      <c r="R369" t="s">
        <v>3483</v>
      </c>
      <c r="S369" t="s">
        <v>93</v>
      </c>
      <c r="T369" t="s">
        <v>3484</v>
      </c>
      <c r="U369" t="s">
        <v>5916</v>
      </c>
    </row>
    <row r="370" spans="1:21" x14ac:dyDescent="0.3">
      <c r="A370" t="s">
        <v>5244</v>
      </c>
      <c r="B370" t="s">
        <v>5241</v>
      </c>
      <c r="C370" t="s">
        <v>5248</v>
      </c>
      <c r="D370">
        <v>2023</v>
      </c>
      <c r="E370" t="s">
        <v>3482</v>
      </c>
      <c r="F370" t="s">
        <v>5246</v>
      </c>
      <c r="G370" t="s">
        <v>5242</v>
      </c>
      <c r="H370" t="s">
        <v>5243</v>
      </c>
      <c r="I370" t="s">
        <v>5245</v>
      </c>
      <c r="J370" t="s">
        <v>93</v>
      </c>
      <c r="K370" t="s">
        <v>93</v>
      </c>
      <c r="L370" t="s">
        <v>93</v>
      </c>
      <c r="M370">
        <v>7</v>
      </c>
      <c r="N370">
        <v>11</v>
      </c>
      <c r="O370">
        <v>4</v>
      </c>
      <c r="P370">
        <v>1</v>
      </c>
      <c r="Q370" t="s">
        <v>5247</v>
      </c>
      <c r="R370" t="s">
        <v>3483</v>
      </c>
      <c r="S370" t="s">
        <v>93</v>
      </c>
      <c r="T370" t="s">
        <v>3484</v>
      </c>
      <c r="U370" t="s">
        <v>5249</v>
      </c>
    </row>
    <row r="371" spans="1:21" x14ac:dyDescent="0.3">
      <c r="A371" t="s">
        <v>6238</v>
      </c>
      <c r="B371" t="s">
        <v>6235</v>
      </c>
      <c r="C371" t="s">
        <v>6242</v>
      </c>
      <c r="D371">
        <v>2023</v>
      </c>
      <c r="E371" t="s">
        <v>3482</v>
      </c>
      <c r="F371" t="s">
        <v>6240</v>
      </c>
      <c r="G371" t="s">
        <v>6236</v>
      </c>
      <c r="H371" t="s">
        <v>6237</v>
      </c>
      <c r="I371" t="s">
        <v>3626</v>
      </c>
      <c r="J371" t="s">
        <v>6239</v>
      </c>
      <c r="K371" t="s">
        <v>93</v>
      </c>
      <c r="L371" t="s">
        <v>93</v>
      </c>
      <c r="M371">
        <v>25</v>
      </c>
      <c r="N371">
        <v>36</v>
      </c>
      <c r="O371">
        <v>11</v>
      </c>
      <c r="P371">
        <v>0</v>
      </c>
      <c r="Q371" t="s">
        <v>6241</v>
      </c>
      <c r="R371" t="s">
        <v>3483</v>
      </c>
      <c r="S371" t="s">
        <v>93</v>
      </c>
      <c r="T371" t="s">
        <v>3484</v>
      </c>
      <c r="U371" t="s">
        <v>6243</v>
      </c>
    </row>
    <row r="372" spans="1:21" x14ac:dyDescent="0.3">
      <c r="A372" t="s">
        <v>6406</v>
      </c>
      <c r="B372" t="s">
        <v>6403</v>
      </c>
      <c r="C372" t="s">
        <v>6410</v>
      </c>
      <c r="D372">
        <v>2022</v>
      </c>
      <c r="E372" t="s">
        <v>3506</v>
      </c>
      <c r="F372" t="s">
        <v>6408</v>
      </c>
      <c r="G372" t="s">
        <v>6404</v>
      </c>
      <c r="H372" t="s">
        <v>6405</v>
      </c>
      <c r="I372" t="s">
        <v>5490</v>
      </c>
      <c r="J372" t="s">
        <v>452</v>
      </c>
      <c r="K372" t="s">
        <v>93</v>
      </c>
      <c r="L372" t="s">
        <v>6407</v>
      </c>
      <c r="P372">
        <v>4</v>
      </c>
      <c r="Q372" t="s">
        <v>6409</v>
      </c>
      <c r="R372" t="s">
        <v>3483</v>
      </c>
      <c r="S372" t="s">
        <v>3588</v>
      </c>
      <c r="T372" t="s">
        <v>3484</v>
      </c>
      <c r="U372" t="s">
        <v>6411</v>
      </c>
    </row>
    <row r="373" spans="1:21" x14ac:dyDescent="0.3">
      <c r="A373" t="s">
        <v>6351</v>
      </c>
      <c r="B373" t="s">
        <v>6348</v>
      </c>
      <c r="C373" t="s">
        <v>6356</v>
      </c>
      <c r="D373">
        <v>2023</v>
      </c>
      <c r="E373" t="s">
        <v>3506</v>
      </c>
      <c r="F373" t="s">
        <v>6354</v>
      </c>
      <c r="G373" t="s">
        <v>6349</v>
      </c>
      <c r="H373" t="s">
        <v>6350</v>
      </c>
      <c r="I373" t="s">
        <v>6352</v>
      </c>
      <c r="J373" t="s">
        <v>4976</v>
      </c>
      <c r="K373" t="s">
        <v>6353</v>
      </c>
      <c r="L373" t="s">
        <v>93</v>
      </c>
      <c r="M373">
        <v>109</v>
      </c>
      <c r="N373">
        <v>134</v>
      </c>
      <c r="O373">
        <v>25</v>
      </c>
      <c r="P373">
        <v>0</v>
      </c>
      <c r="Q373" t="s">
        <v>6355</v>
      </c>
      <c r="R373" t="s">
        <v>3483</v>
      </c>
      <c r="S373" t="s">
        <v>93</v>
      </c>
      <c r="T373" t="s">
        <v>3484</v>
      </c>
      <c r="U373" t="s">
        <v>6357</v>
      </c>
    </row>
    <row r="374" spans="1:21" x14ac:dyDescent="0.3">
      <c r="A374" t="s">
        <v>574</v>
      </c>
      <c r="B374" t="s">
        <v>6979</v>
      </c>
      <c r="C374" t="s">
        <v>6984</v>
      </c>
      <c r="D374">
        <v>2022</v>
      </c>
      <c r="E374" t="s">
        <v>3482</v>
      </c>
      <c r="F374" t="s">
        <v>581</v>
      </c>
      <c r="G374" t="s">
        <v>6980</v>
      </c>
      <c r="H374" t="s">
        <v>6981</v>
      </c>
      <c r="I374" t="s">
        <v>6982</v>
      </c>
      <c r="J374" t="s">
        <v>93</v>
      </c>
      <c r="K374" t="s">
        <v>93</v>
      </c>
      <c r="L374" t="s">
        <v>93</v>
      </c>
      <c r="P374">
        <v>5</v>
      </c>
      <c r="Q374" t="s">
        <v>6983</v>
      </c>
      <c r="R374" t="s">
        <v>3483</v>
      </c>
      <c r="S374" t="s">
        <v>93</v>
      </c>
      <c r="T374" t="s">
        <v>3484</v>
      </c>
      <c r="U374" t="s">
        <v>6985</v>
      </c>
    </row>
    <row r="375" spans="1:21" x14ac:dyDescent="0.3">
      <c r="A375" t="s">
        <v>2935</v>
      </c>
      <c r="B375" t="s">
        <v>4728</v>
      </c>
      <c r="C375" t="s">
        <v>4732</v>
      </c>
      <c r="D375">
        <v>2023</v>
      </c>
      <c r="E375" t="s">
        <v>3506</v>
      </c>
      <c r="F375" t="s">
        <v>2941</v>
      </c>
      <c r="G375" t="s">
        <v>4729</v>
      </c>
      <c r="H375" t="s">
        <v>4730</v>
      </c>
      <c r="I375" t="s">
        <v>2938</v>
      </c>
      <c r="J375" t="s">
        <v>2670</v>
      </c>
      <c r="K375" t="s">
        <v>3503</v>
      </c>
      <c r="L375" t="s">
        <v>93</v>
      </c>
      <c r="M375">
        <v>1039</v>
      </c>
      <c r="N375">
        <v>1056</v>
      </c>
      <c r="O375">
        <v>17</v>
      </c>
      <c r="P375">
        <v>1</v>
      </c>
      <c r="Q375" t="s">
        <v>4731</v>
      </c>
      <c r="R375" t="s">
        <v>3483</v>
      </c>
      <c r="S375" t="s">
        <v>93</v>
      </c>
      <c r="T375" t="s">
        <v>3484</v>
      </c>
      <c r="U375" t="s">
        <v>4733</v>
      </c>
    </row>
    <row r="376" spans="1:21" x14ac:dyDescent="0.3">
      <c r="A376" t="s">
        <v>4318</v>
      </c>
      <c r="B376" t="s">
        <v>4315</v>
      </c>
      <c r="C376" t="s">
        <v>4322</v>
      </c>
      <c r="D376">
        <v>2024</v>
      </c>
      <c r="E376" t="s">
        <v>3482</v>
      </c>
      <c r="F376" t="s">
        <v>4320</v>
      </c>
      <c r="G376" t="s">
        <v>4316</v>
      </c>
      <c r="H376" t="s">
        <v>4317</v>
      </c>
      <c r="I376" t="s">
        <v>3626</v>
      </c>
      <c r="J376" t="s">
        <v>4319</v>
      </c>
      <c r="K376" t="s">
        <v>93</v>
      </c>
      <c r="L376" t="s">
        <v>93</v>
      </c>
      <c r="M376">
        <v>319</v>
      </c>
      <c r="N376">
        <v>329</v>
      </c>
      <c r="O376">
        <v>10</v>
      </c>
      <c r="P376">
        <v>1</v>
      </c>
      <c r="Q376" t="s">
        <v>4321</v>
      </c>
      <c r="R376" t="s">
        <v>3483</v>
      </c>
      <c r="S376" t="s">
        <v>93</v>
      </c>
      <c r="T376" t="s">
        <v>3484</v>
      </c>
      <c r="U376" t="s">
        <v>4323</v>
      </c>
    </row>
    <row r="377" spans="1:21" x14ac:dyDescent="0.3">
      <c r="A377" t="s">
        <v>6490</v>
      </c>
      <c r="B377" t="s">
        <v>6487</v>
      </c>
      <c r="C377" t="s">
        <v>6494</v>
      </c>
      <c r="D377">
        <v>2022</v>
      </c>
      <c r="E377" t="s">
        <v>3506</v>
      </c>
      <c r="F377" t="s">
        <v>6492</v>
      </c>
      <c r="G377" t="s">
        <v>6488</v>
      </c>
      <c r="H377" t="s">
        <v>6489</v>
      </c>
      <c r="I377" t="s">
        <v>6491</v>
      </c>
      <c r="J377" t="s">
        <v>2670</v>
      </c>
      <c r="K377" t="s">
        <v>3878</v>
      </c>
      <c r="L377" t="s">
        <v>93</v>
      </c>
      <c r="M377">
        <v>24</v>
      </c>
      <c r="N377">
        <v>40</v>
      </c>
      <c r="O377">
        <v>16</v>
      </c>
      <c r="P377">
        <v>2</v>
      </c>
      <c r="Q377" t="s">
        <v>6493</v>
      </c>
      <c r="R377" t="s">
        <v>3483</v>
      </c>
      <c r="S377" t="s">
        <v>3588</v>
      </c>
      <c r="T377" t="s">
        <v>3484</v>
      </c>
      <c r="U377" t="s">
        <v>6495</v>
      </c>
    </row>
    <row r="378" spans="1:21" x14ac:dyDescent="0.3">
      <c r="A378" t="s">
        <v>4503</v>
      </c>
      <c r="B378" t="s">
        <v>4500</v>
      </c>
      <c r="C378" t="s">
        <v>4506</v>
      </c>
      <c r="D378">
        <v>2024</v>
      </c>
      <c r="E378" t="s">
        <v>3506</v>
      </c>
      <c r="F378" t="s">
        <v>4504</v>
      </c>
      <c r="G378" t="s">
        <v>4501</v>
      </c>
      <c r="H378" t="s">
        <v>4502</v>
      </c>
      <c r="I378" t="s">
        <v>4043</v>
      </c>
      <c r="J378" t="s">
        <v>2670</v>
      </c>
      <c r="K378" t="s">
        <v>93</v>
      </c>
      <c r="L378" t="s">
        <v>93</v>
      </c>
      <c r="P378">
        <v>2</v>
      </c>
      <c r="Q378" t="s">
        <v>4505</v>
      </c>
      <c r="R378" t="s">
        <v>3483</v>
      </c>
      <c r="S378" t="s">
        <v>3588</v>
      </c>
      <c r="T378" t="s">
        <v>3484</v>
      </c>
      <c r="U378" t="s">
        <v>4507</v>
      </c>
    </row>
    <row r="379" spans="1:21" x14ac:dyDescent="0.3">
      <c r="A379" t="s">
        <v>6304</v>
      </c>
      <c r="B379" t="s">
        <v>6301</v>
      </c>
      <c r="C379" t="s">
        <v>6307</v>
      </c>
      <c r="D379">
        <v>2023</v>
      </c>
      <c r="E379" t="s">
        <v>3506</v>
      </c>
      <c r="F379" t="s">
        <v>6305</v>
      </c>
      <c r="G379" t="s">
        <v>6302</v>
      </c>
      <c r="H379" t="s">
        <v>6303</v>
      </c>
      <c r="I379" t="s">
        <v>6272</v>
      </c>
      <c r="J379" t="s">
        <v>3573</v>
      </c>
      <c r="K379" t="s">
        <v>3574</v>
      </c>
      <c r="L379" t="s">
        <v>4466</v>
      </c>
      <c r="P379">
        <v>16</v>
      </c>
      <c r="Q379" t="s">
        <v>6306</v>
      </c>
      <c r="R379" t="s">
        <v>3483</v>
      </c>
      <c r="S379" t="s">
        <v>3588</v>
      </c>
      <c r="T379" t="s">
        <v>3484</v>
      </c>
      <c r="U379" t="s">
        <v>6308</v>
      </c>
    </row>
    <row r="380" spans="1:21" x14ac:dyDescent="0.3">
      <c r="A380" t="s">
        <v>6034</v>
      </c>
      <c r="B380" t="s">
        <v>6031</v>
      </c>
      <c r="C380" t="s">
        <v>6037</v>
      </c>
      <c r="D380">
        <v>2023</v>
      </c>
      <c r="E380" t="s">
        <v>3482</v>
      </c>
      <c r="F380" t="s">
        <v>6035</v>
      </c>
      <c r="G380" t="s">
        <v>6032</v>
      </c>
      <c r="H380" t="s">
        <v>6033</v>
      </c>
      <c r="I380" t="s">
        <v>4961</v>
      </c>
      <c r="J380" t="s">
        <v>93</v>
      </c>
      <c r="K380" t="s">
        <v>93</v>
      </c>
      <c r="L380" t="s">
        <v>93</v>
      </c>
      <c r="M380">
        <v>85</v>
      </c>
      <c r="N380">
        <v>98</v>
      </c>
      <c r="O380">
        <v>13</v>
      </c>
      <c r="P380">
        <v>0</v>
      </c>
      <c r="Q380" t="s">
        <v>6036</v>
      </c>
      <c r="R380" t="s">
        <v>3483</v>
      </c>
      <c r="S380" t="s">
        <v>93</v>
      </c>
      <c r="T380" t="s">
        <v>3484</v>
      </c>
      <c r="U380" t="s">
        <v>6038</v>
      </c>
    </row>
    <row r="381" spans="1:21" x14ac:dyDescent="0.3">
      <c r="A381" t="s">
        <v>4457</v>
      </c>
      <c r="B381" t="s">
        <v>4454</v>
      </c>
      <c r="C381" t="s">
        <v>4459</v>
      </c>
      <c r="D381">
        <v>2023</v>
      </c>
      <c r="E381" t="s">
        <v>3506</v>
      </c>
      <c r="F381" t="s">
        <v>93</v>
      </c>
      <c r="G381" t="s">
        <v>4455</v>
      </c>
      <c r="H381" t="s">
        <v>4456</v>
      </c>
      <c r="I381" t="s">
        <v>4117</v>
      </c>
      <c r="J381" t="s">
        <v>2833</v>
      </c>
      <c r="K381" t="s">
        <v>3574</v>
      </c>
      <c r="L381" t="s">
        <v>93</v>
      </c>
      <c r="M381">
        <v>367</v>
      </c>
      <c r="N381">
        <v>376</v>
      </c>
      <c r="O381">
        <v>9</v>
      </c>
      <c r="P381">
        <v>1</v>
      </c>
      <c r="Q381" t="s">
        <v>4458</v>
      </c>
      <c r="R381" t="s">
        <v>3483</v>
      </c>
      <c r="S381" t="s">
        <v>93</v>
      </c>
      <c r="T381" t="s">
        <v>3484</v>
      </c>
      <c r="U381" t="s">
        <v>4460</v>
      </c>
    </row>
    <row r="382" spans="1:21" x14ac:dyDescent="0.3">
      <c r="A382" t="s">
        <v>4308</v>
      </c>
      <c r="B382" t="s">
        <v>4305</v>
      </c>
      <c r="C382" t="s">
        <v>4313</v>
      </c>
      <c r="D382">
        <v>2025</v>
      </c>
      <c r="E382" t="s">
        <v>3482</v>
      </c>
      <c r="F382" t="s">
        <v>4311</v>
      </c>
      <c r="G382" t="s">
        <v>4306</v>
      </c>
      <c r="H382" t="s">
        <v>4307</v>
      </c>
      <c r="I382" t="s">
        <v>4309</v>
      </c>
      <c r="J382" t="s">
        <v>4310</v>
      </c>
      <c r="K382" t="s">
        <v>93</v>
      </c>
      <c r="L382" t="s">
        <v>93</v>
      </c>
      <c r="M382">
        <v>225</v>
      </c>
      <c r="N382">
        <v>236</v>
      </c>
      <c r="O382">
        <v>11</v>
      </c>
      <c r="P382">
        <v>0</v>
      </c>
      <c r="Q382" t="s">
        <v>4312</v>
      </c>
      <c r="R382" t="s">
        <v>3483</v>
      </c>
      <c r="S382" t="s">
        <v>93</v>
      </c>
      <c r="T382" t="s">
        <v>3484</v>
      </c>
      <c r="U382" t="s">
        <v>4314</v>
      </c>
    </row>
    <row r="383" spans="1:21" x14ac:dyDescent="0.3">
      <c r="A383" t="s">
        <v>6875</v>
      </c>
      <c r="B383" t="s">
        <v>6872</v>
      </c>
      <c r="C383" t="s">
        <v>6879</v>
      </c>
      <c r="D383">
        <v>2022</v>
      </c>
      <c r="E383" t="s">
        <v>3482</v>
      </c>
      <c r="F383" t="s">
        <v>6877</v>
      </c>
      <c r="G383" t="s">
        <v>6873</v>
      </c>
      <c r="H383" t="s">
        <v>6874</v>
      </c>
      <c r="I383" t="s">
        <v>6876</v>
      </c>
      <c r="J383" t="s">
        <v>93</v>
      </c>
      <c r="K383" t="s">
        <v>93</v>
      </c>
      <c r="L383" t="s">
        <v>93</v>
      </c>
      <c r="P383">
        <v>5</v>
      </c>
      <c r="Q383" t="s">
        <v>6878</v>
      </c>
      <c r="R383" t="s">
        <v>3483</v>
      </c>
      <c r="S383" t="s">
        <v>93</v>
      </c>
      <c r="T383" t="s">
        <v>3484</v>
      </c>
      <c r="U383" t="s">
        <v>6880</v>
      </c>
    </row>
    <row r="384" spans="1:21" x14ac:dyDescent="0.3">
      <c r="A384" t="s">
        <v>5035</v>
      </c>
      <c r="B384" t="s">
        <v>5032</v>
      </c>
      <c r="C384" t="s">
        <v>5039</v>
      </c>
      <c r="D384">
        <v>2024</v>
      </c>
      <c r="E384" t="s">
        <v>3482</v>
      </c>
      <c r="F384" t="s">
        <v>5037</v>
      </c>
      <c r="G384" t="s">
        <v>5033</v>
      </c>
      <c r="H384" t="s">
        <v>5034</v>
      </c>
      <c r="I384" t="s">
        <v>4857</v>
      </c>
      <c r="J384" t="s">
        <v>5036</v>
      </c>
      <c r="K384" t="s">
        <v>93</v>
      </c>
      <c r="L384" t="s">
        <v>93</v>
      </c>
      <c r="M384">
        <v>79</v>
      </c>
      <c r="N384">
        <v>93</v>
      </c>
      <c r="O384">
        <v>14</v>
      </c>
      <c r="P384">
        <v>0</v>
      </c>
      <c r="Q384" t="s">
        <v>5038</v>
      </c>
      <c r="R384" t="s">
        <v>3483</v>
      </c>
      <c r="S384" t="s">
        <v>93</v>
      </c>
      <c r="T384" t="s">
        <v>3484</v>
      </c>
      <c r="U384" t="s">
        <v>5040</v>
      </c>
    </row>
    <row r="385" spans="1:21" x14ac:dyDescent="0.3">
      <c r="A385" t="s">
        <v>7249</v>
      </c>
      <c r="B385" t="s">
        <v>7246</v>
      </c>
      <c r="C385" t="s">
        <v>7253</v>
      </c>
      <c r="D385">
        <v>2022</v>
      </c>
      <c r="E385" t="s">
        <v>3482</v>
      </c>
      <c r="F385" t="s">
        <v>7251</v>
      </c>
      <c r="G385" t="s">
        <v>7247</v>
      </c>
      <c r="H385" t="s">
        <v>7248</v>
      </c>
      <c r="I385" t="s">
        <v>5321</v>
      </c>
      <c r="J385" t="s">
        <v>7250</v>
      </c>
      <c r="K385" t="s">
        <v>93</v>
      </c>
      <c r="L385" t="s">
        <v>93</v>
      </c>
      <c r="M385">
        <v>1127</v>
      </c>
      <c r="N385">
        <v>1132</v>
      </c>
      <c r="O385">
        <v>5</v>
      </c>
      <c r="P385">
        <v>2</v>
      </c>
      <c r="Q385" t="s">
        <v>7252</v>
      </c>
      <c r="R385" t="s">
        <v>3483</v>
      </c>
      <c r="S385" t="s">
        <v>93</v>
      </c>
      <c r="T385" t="s">
        <v>3484</v>
      </c>
      <c r="U385" t="s">
        <v>7254</v>
      </c>
    </row>
    <row r="386" spans="1:21" x14ac:dyDescent="0.3">
      <c r="A386" t="s">
        <v>432</v>
      </c>
      <c r="B386" t="s">
        <v>4899</v>
      </c>
      <c r="C386" t="s">
        <v>4903</v>
      </c>
      <c r="D386">
        <v>2023</v>
      </c>
      <c r="E386" t="s">
        <v>3506</v>
      </c>
      <c r="F386" t="s">
        <v>435</v>
      </c>
      <c r="G386" t="s">
        <v>4900</v>
      </c>
      <c r="H386" t="s">
        <v>4901</v>
      </c>
      <c r="I386" t="s">
        <v>433</v>
      </c>
      <c r="J386" t="s">
        <v>439</v>
      </c>
      <c r="K386" t="s">
        <v>3878</v>
      </c>
      <c r="L386" t="s">
        <v>438</v>
      </c>
      <c r="P386">
        <v>11</v>
      </c>
      <c r="Q386" t="s">
        <v>4902</v>
      </c>
      <c r="R386" t="s">
        <v>3483</v>
      </c>
      <c r="S386" t="s">
        <v>4539</v>
      </c>
      <c r="T386" t="s">
        <v>3484</v>
      </c>
      <c r="U386" t="s">
        <v>4904</v>
      </c>
    </row>
    <row r="387" spans="1:21" x14ac:dyDescent="0.3">
      <c r="A387" t="s">
        <v>1253</v>
      </c>
      <c r="B387" t="s">
        <v>5991</v>
      </c>
      <c r="C387" t="s">
        <v>5996</v>
      </c>
      <c r="D387">
        <v>2023</v>
      </c>
      <c r="E387" t="s">
        <v>3482</v>
      </c>
      <c r="F387" t="s">
        <v>1260</v>
      </c>
      <c r="G387" t="s">
        <v>5992</v>
      </c>
      <c r="H387" t="s">
        <v>5993</v>
      </c>
      <c r="I387" t="s">
        <v>5994</v>
      </c>
      <c r="J387" t="s">
        <v>93</v>
      </c>
      <c r="K387" t="s">
        <v>93</v>
      </c>
      <c r="L387" t="s">
        <v>93</v>
      </c>
      <c r="M387">
        <v>378</v>
      </c>
      <c r="N387">
        <v>382</v>
      </c>
      <c r="O387">
        <v>4</v>
      </c>
      <c r="P387">
        <v>0</v>
      </c>
      <c r="Q387" t="s">
        <v>5995</v>
      </c>
      <c r="R387" t="s">
        <v>3483</v>
      </c>
      <c r="S387" t="s">
        <v>93</v>
      </c>
      <c r="T387" t="s">
        <v>3484</v>
      </c>
      <c r="U387" t="s">
        <v>5997</v>
      </c>
    </row>
    <row r="388" spans="1:21" x14ac:dyDescent="0.3">
      <c r="A388" t="s">
        <v>1416</v>
      </c>
      <c r="B388" t="s">
        <v>5466</v>
      </c>
      <c r="C388" t="s">
        <v>5471</v>
      </c>
      <c r="D388">
        <v>2023</v>
      </c>
      <c r="E388" t="s">
        <v>3482</v>
      </c>
      <c r="F388" t="s">
        <v>1424</v>
      </c>
      <c r="G388" t="s">
        <v>5467</v>
      </c>
      <c r="H388" t="s">
        <v>5468</v>
      </c>
      <c r="I388" t="s">
        <v>5469</v>
      </c>
      <c r="J388" t="s">
        <v>93</v>
      </c>
      <c r="K388" t="s">
        <v>93</v>
      </c>
      <c r="L388" t="s">
        <v>93</v>
      </c>
      <c r="M388">
        <v>63</v>
      </c>
      <c r="N388">
        <v>67</v>
      </c>
      <c r="O388">
        <v>4</v>
      </c>
      <c r="P388">
        <v>0</v>
      </c>
      <c r="Q388" t="s">
        <v>5470</v>
      </c>
      <c r="R388" t="s">
        <v>3483</v>
      </c>
      <c r="S388" t="s">
        <v>93</v>
      </c>
      <c r="T388" t="s">
        <v>3484</v>
      </c>
      <c r="U388" t="s">
        <v>5472</v>
      </c>
    </row>
    <row r="389" spans="1:21" x14ac:dyDescent="0.3">
      <c r="A389" t="s">
        <v>6664</v>
      </c>
      <c r="B389" t="s">
        <v>6661</v>
      </c>
      <c r="C389" t="s">
        <v>6666</v>
      </c>
      <c r="D389">
        <v>2022</v>
      </c>
      <c r="E389" t="s">
        <v>3482</v>
      </c>
      <c r="F389" t="s">
        <v>2964</v>
      </c>
      <c r="G389" t="s">
        <v>6662</v>
      </c>
      <c r="H389" t="s">
        <v>6663</v>
      </c>
      <c r="I389" t="s">
        <v>6018</v>
      </c>
      <c r="J389" t="s">
        <v>93</v>
      </c>
      <c r="K389" t="s">
        <v>93</v>
      </c>
      <c r="L389" t="s">
        <v>93</v>
      </c>
      <c r="M389">
        <v>147</v>
      </c>
      <c r="N389">
        <v>149</v>
      </c>
      <c r="O389">
        <v>2</v>
      </c>
      <c r="P389">
        <v>7</v>
      </c>
      <c r="Q389" t="s">
        <v>6665</v>
      </c>
      <c r="R389" t="s">
        <v>3483</v>
      </c>
      <c r="S389" t="s">
        <v>93</v>
      </c>
      <c r="T389" t="s">
        <v>3484</v>
      </c>
      <c r="U389" t="s">
        <v>6667</v>
      </c>
    </row>
    <row r="390" spans="1:21" x14ac:dyDescent="0.3">
      <c r="A390" t="s">
        <v>4434</v>
      </c>
      <c r="B390" t="s">
        <v>4431</v>
      </c>
      <c r="C390" t="s">
        <v>4439</v>
      </c>
      <c r="D390">
        <v>2023</v>
      </c>
      <c r="E390" t="s">
        <v>3482</v>
      </c>
      <c r="F390" t="s">
        <v>4437</v>
      </c>
      <c r="G390" t="s">
        <v>4432</v>
      </c>
      <c r="H390" t="s">
        <v>4433</v>
      </c>
      <c r="I390" t="s">
        <v>3541</v>
      </c>
      <c r="J390" t="s">
        <v>4435</v>
      </c>
      <c r="K390" t="s">
        <v>2681</v>
      </c>
      <c r="L390" t="s">
        <v>4436</v>
      </c>
      <c r="P390">
        <v>0</v>
      </c>
      <c r="Q390" t="s">
        <v>4438</v>
      </c>
      <c r="R390" t="s">
        <v>3483</v>
      </c>
      <c r="S390" t="s">
        <v>93</v>
      </c>
      <c r="T390" t="s">
        <v>3484</v>
      </c>
      <c r="U390" t="s">
        <v>4440</v>
      </c>
    </row>
    <row r="391" spans="1:21" x14ac:dyDescent="0.3">
      <c r="A391" t="s">
        <v>153</v>
      </c>
      <c r="B391" t="s">
        <v>3817</v>
      </c>
      <c r="C391" t="s">
        <v>4452</v>
      </c>
      <c r="D391">
        <v>2023</v>
      </c>
      <c r="E391" t="s">
        <v>3482</v>
      </c>
      <c r="F391" t="s">
        <v>156</v>
      </c>
      <c r="G391" t="s">
        <v>3818</v>
      </c>
      <c r="H391" t="s">
        <v>3819</v>
      </c>
      <c r="I391" t="s">
        <v>4450</v>
      </c>
      <c r="J391" t="s">
        <v>93</v>
      </c>
      <c r="K391" t="s">
        <v>93</v>
      </c>
      <c r="L391" t="s">
        <v>93</v>
      </c>
      <c r="M391">
        <v>151</v>
      </c>
      <c r="N391">
        <v>156</v>
      </c>
      <c r="O391">
        <v>5</v>
      </c>
      <c r="P391">
        <v>1</v>
      </c>
      <c r="Q391" t="s">
        <v>4451</v>
      </c>
      <c r="R391" t="s">
        <v>3483</v>
      </c>
      <c r="S391" t="s">
        <v>93</v>
      </c>
      <c r="T391" t="s">
        <v>3484</v>
      </c>
      <c r="U391" t="s">
        <v>4453</v>
      </c>
    </row>
    <row r="392" spans="1:21" x14ac:dyDescent="0.3">
      <c r="A392" t="s">
        <v>5877</v>
      </c>
      <c r="B392" t="s">
        <v>5874</v>
      </c>
      <c r="C392" t="s">
        <v>5882</v>
      </c>
      <c r="D392">
        <v>2023</v>
      </c>
      <c r="E392" t="s">
        <v>3506</v>
      </c>
      <c r="F392" t="s">
        <v>5880</v>
      </c>
      <c r="G392" t="s">
        <v>5875</v>
      </c>
      <c r="H392" t="s">
        <v>5876</v>
      </c>
      <c r="I392" t="s">
        <v>5878</v>
      </c>
      <c r="J392" t="s">
        <v>5879</v>
      </c>
      <c r="K392" t="s">
        <v>3878</v>
      </c>
      <c r="L392" t="s">
        <v>93</v>
      </c>
      <c r="M392">
        <v>2001</v>
      </c>
      <c r="N392">
        <v>2022</v>
      </c>
      <c r="O392">
        <v>21</v>
      </c>
      <c r="P392">
        <v>1</v>
      </c>
      <c r="Q392" t="s">
        <v>5881</v>
      </c>
      <c r="R392" t="s">
        <v>3483</v>
      </c>
      <c r="S392" t="s">
        <v>3588</v>
      </c>
      <c r="T392" t="s">
        <v>3484</v>
      </c>
      <c r="U392" t="s">
        <v>5883</v>
      </c>
    </row>
    <row r="393" spans="1:21" x14ac:dyDescent="0.3">
      <c r="A393" t="s">
        <v>1189</v>
      </c>
      <c r="B393" t="s">
        <v>5606</v>
      </c>
      <c r="C393" t="s">
        <v>5611</v>
      </c>
      <c r="D393">
        <v>2023</v>
      </c>
      <c r="E393" t="s">
        <v>3482</v>
      </c>
      <c r="F393" t="s">
        <v>1196</v>
      </c>
      <c r="G393" t="s">
        <v>5607</v>
      </c>
      <c r="H393" t="s">
        <v>5608</v>
      </c>
      <c r="I393" t="s">
        <v>5609</v>
      </c>
      <c r="J393" t="s">
        <v>93</v>
      </c>
      <c r="K393" t="s">
        <v>93</v>
      </c>
      <c r="L393" t="s">
        <v>93</v>
      </c>
      <c r="M393">
        <v>121</v>
      </c>
      <c r="N393">
        <v>125</v>
      </c>
      <c r="O393">
        <v>4</v>
      </c>
      <c r="P393">
        <v>1</v>
      </c>
      <c r="Q393" t="s">
        <v>5610</v>
      </c>
      <c r="R393" t="s">
        <v>3483</v>
      </c>
      <c r="S393" t="s">
        <v>93</v>
      </c>
      <c r="T393" t="s">
        <v>3484</v>
      </c>
      <c r="U393" t="s">
        <v>5612</v>
      </c>
    </row>
    <row r="394" spans="1:21" x14ac:dyDescent="0.3">
      <c r="A394" t="s">
        <v>1710</v>
      </c>
      <c r="B394" t="s">
        <v>5066</v>
      </c>
      <c r="C394" t="s">
        <v>5071</v>
      </c>
      <c r="D394">
        <v>2024</v>
      </c>
      <c r="E394" t="s">
        <v>3482</v>
      </c>
      <c r="F394" t="s">
        <v>1717</v>
      </c>
      <c r="G394" t="s">
        <v>5067</v>
      </c>
      <c r="H394" t="s">
        <v>5068</v>
      </c>
      <c r="I394" t="s">
        <v>5069</v>
      </c>
      <c r="J394" t="s">
        <v>93</v>
      </c>
      <c r="K394" t="s">
        <v>93</v>
      </c>
      <c r="L394" t="s">
        <v>93</v>
      </c>
      <c r="P394">
        <v>0</v>
      </c>
      <c r="Q394" t="s">
        <v>5070</v>
      </c>
      <c r="R394" t="s">
        <v>3483</v>
      </c>
      <c r="S394" t="s">
        <v>93</v>
      </c>
      <c r="T394" t="s">
        <v>3484</v>
      </c>
      <c r="U394" t="s">
        <v>5072</v>
      </c>
    </row>
    <row r="395" spans="1:21" x14ac:dyDescent="0.3">
      <c r="A395" t="s">
        <v>3962</v>
      </c>
      <c r="B395" t="s">
        <v>3959</v>
      </c>
      <c r="C395" t="s">
        <v>3966</v>
      </c>
      <c r="D395">
        <v>2024</v>
      </c>
      <c r="E395" t="s">
        <v>3482</v>
      </c>
      <c r="F395" t="s">
        <v>3964</v>
      </c>
      <c r="G395" t="s">
        <v>3960</v>
      </c>
      <c r="H395" t="s">
        <v>3961</v>
      </c>
      <c r="I395" t="s">
        <v>3626</v>
      </c>
      <c r="J395" t="s">
        <v>3963</v>
      </c>
      <c r="K395" t="s">
        <v>93</v>
      </c>
      <c r="L395" t="s">
        <v>93</v>
      </c>
      <c r="M395">
        <v>277</v>
      </c>
      <c r="N395">
        <v>288</v>
      </c>
      <c r="O395">
        <v>11</v>
      </c>
      <c r="P395">
        <v>0</v>
      </c>
      <c r="Q395" t="s">
        <v>3965</v>
      </c>
      <c r="R395" t="s">
        <v>3483</v>
      </c>
      <c r="S395" t="s">
        <v>93</v>
      </c>
      <c r="T395" t="s">
        <v>3484</v>
      </c>
      <c r="U395" t="s">
        <v>3967</v>
      </c>
    </row>
    <row r="396" spans="1:21" x14ac:dyDescent="0.3">
      <c r="A396" t="s">
        <v>1953</v>
      </c>
      <c r="B396" t="s">
        <v>4937</v>
      </c>
      <c r="C396" t="s">
        <v>4942</v>
      </c>
      <c r="D396">
        <v>2024</v>
      </c>
      <c r="E396" t="s">
        <v>3482</v>
      </c>
      <c r="F396" t="s">
        <v>1960</v>
      </c>
      <c r="G396" t="s">
        <v>4938</v>
      </c>
      <c r="H396" t="s">
        <v>4939</v>
      </c>
      <c r="I396" t="s">
        <v>4940</v>
      </c>
      <c r="J396" t="s">
        <v>93</v>
      </c>
      <c r="K396" t="s">
        <v>93</v>
      </c>
      <c r="L396" t="s">
        <v>93</v>
      </c>
      <c r="P396">
        <v>1</v>
      </c>
      <c r="Q396" t="s">
        <v>4941</v>
      </c>
      <c r="R396" t="s">
        <v>3483</v>
      </c>
      <c r="S396" t="s">
        <v>93</v>
      </c>
      <c r="T396" t="s">
        <v>3484</v>
      </c>
      <c r="U396" t="s">
        <v>4943</v>
      </c>
    </row>
    <row r="397" spans="1:21" x14ac:dyDescent="0.3">
      <c r="A397" t="s">
        <v>4384</v>
      </c>
      <c r="B397" t="s">
        <v>4381</v>
      </c>
      <c r="C397" t="s">
        <v>4388</v>
      </c>
      <c r="D397">
        <v>2023</v>
      </c>
      <c r="E397" t="s">
        <v>3506</v>
      </c>
      <c r="F397" t="s">
        <v>4386</v>
      </c>
      <c r="G397" t="s">
        <v>4382</v>
      </c>
      <c r="H397" t="s">
        <v>4383</v>
      </c>
      <c r="I397" t="s">
        <v>4385</v>
      </c>
      <c r="J397" t="s">
        <v>2833</v>
      </c>
      <c r="K397" t="s">
        <v>3574</v>
      </c>
      <c r="L397" t="s">
        <v>93</v>
      </c>
      <c r="M397">
        <v>123</v>
      </c>
      <c r="N397">
        <v>130</v>
      </c>
      <c r="O397">
        <v>7</v>
      </c>
      <c r="P397">
        <v>8</v>
      </c>
      <c r="Q397" t="s">
        <v>4387</v>
      </c>
      <c r="R397" t="s">
        <v>3483</v>
      </c>
      <c r="S397" t="s">
        <v>3588</v>
      </c>
      <c r="T397" t="s">
        <v>3484</v>
      </c>
      <c r="U397" t="s">
        <v>4389</v>
      </c>
    </row>
    <row r="398" spans="1:21" x14ac:dyDescent="0.3">
      <c r="A398" t="s">
        <v>11227</v>
      </c>
      <c r="B398" t="s">
        <v>5041</v>
      </c>
      <c r="C398" t="s">
        <v>5045</v>
      </c>
      <c r="D398">
        <v>2024</v>
      </c>
      <c r="E398" t="s">
        <v>3506</v>
      </c>
      <c r="F398" t="s">
        <v>2844</v>
      </c>
      <c r="G398" t="s">
        <v>5042</v>
      </c>
      <c r="H398" t="s">
        <v>5043</v>
      </c>
      <c r="I398" t="s">
        <v>2229</v>
      </c>
      <c r="J398" t="s">
        <v>93</v>
      </c>
      <c r="K398" t="s">
        <v>93</v>
      </c>
      <c r="L398" t="s">
        <v>93</v>
      </c>
      <c r="M398">
        <v>1</v>
      </c>
      <c r="N398">
        <v>16</v>
      </c>
      <c r="O398">
        <v>15</v>
      </c>
      <c r="P398">
        <v>1</v>
      </c>
      <c r="Q398" t="s">
        <v>5044</v>
      </c>
      <c r="R398" t="s">
        <v>3595</v>
      </c>
      <c r="S398" t="s">
        <v>93</v>
      </c>
      <c r="T398" t="s">
        <v>3484</v>
      </c>
      <c r="U398" t="s">
        <v>5046</v>
      </c>
    </row>
    <row r="399" spans="1:21" x14ac:dyDescent="0.3">
      <c r="A399" t="s">
        <v>2418</v>
      </c>
      <c r="B399" t="s">
        <v>6907</v>
      </c>
      <c r="C399" t="s">
        <v>6912</v>
      </c>
      <c r="D399">
        <v>2022</v>
      </c>
      <c r="E399" t="s">
        <v>3482</v>
      </c>
      <c r="F399" t="s">
        <v>2422</v>
      </c>
      <c r="G399" t="s">
        <v>6908</v>
      </c>
      <c r="H399" t="s">
        <v>6909</v>
      </c>
      <c r="I399" t="s">
        <v>6910</v>
      </c>
      <c r="J399" t="s">
        <v>93</v>
      </c>
      <c r="K399" t="s">
        <v>93</v>
      </c>
      <c r="L399" t="s">
        <v>93</v>
      </c>
      <c r="M399">
        <v>93</v>
      </c>
      <c r="N399">
        <v>98</v>
      </c>
      <c r="O399">
        <v>5</v>
      </c>
      <c r="P399">
        <v>3</v>
      </c>
      <c r="Q399" t="s">
        <v>6911</v>
      </c>
      <c r="R399" t="s">
        <v>3483</v>
      </c>
      <c r="S399" t="s">
        <v>93</v>
      </c>
      <c r="T399" t="s">
        <v>3484</v>
      </c>
      <c r="U399" t="s">
        <v>6913</v>
      </c>
    </row>
    <row r="400" spans="1:21" x14ac:dyDescent="0.3">
      <c r="A400" t="s">
        <v>213</v>
      </c>
      <c r="B400" t="s">
        <v>4515</v>
      </c>
      <c r="C400" t="s">
        <v>4520</v>
      </c>
      <c r="D400">
        <v>2023</v>
      </c>
      <c r="E400" t="s">
        <v>3482</v>
      </c>
      <c r="F400" t="s">
        <v>214</v>
      </c>
      <c r="G400" t="s">
        <v>4516</v>
      </c>
      <c r="H400" t="s">
        <v>4517</v>
      </c>
      <c r="I400" t="s">
        <v>4518</v>
      </c>
      <c r="J400" t="s">
        <v>93</v>
      </c>
      <c r="K400" t="s">
        <v>93</v>
      </c>
      <c r="L400" t="s">
        <v>93</v>
      </c>
      <c r="M400">
        <v>203</v>
      </c>
      <c r="N400">
        <v>211</v>
      </c>
      <c r="O400">
        <v>8</v>
      </c>
      <c r="P400">
        <v>7</v>
      </c>
      <c r="Q400" t="s">
        <v>4519</v>
      </c>
      <c r="R400" t="s">
        <v>3483</v>
      </c>
      <c r="S400" t="s">
        <v>4521</v>
      </c>
      <c r="T400" t="s">
        <v>3484</v>
      </c>
      <c r="U400" t="s">
        <v>4522</v>
      </c>
    </row>
    <row r="401" spans="1:21" x14ac:dyDescent="0.3">
      <c r="A401" t="s">
        <v>3531</v>
      </c>
      <c r="B401" t="s">
        <v>3528</v>
      </c>
      <c r="C401" t="s">
        <v>3535</v>
      </c>
      <c r="D401">
        <v>2024</v>
      </c>
      <c r="E401" t="s">
        <v>3482</v>
      </c>
      <c r="F401" t="s">
        <v>3533</v>
      </c>
      <c r="G401" t="s">
        <v>3529</v>
      </c>
      <c r="H401" t="s">
        <v>3530</v>
      </c>
      <c r="I401" t="s">
        <v>3532</v>
      </c>
      <c r="J401" t="s">
        <v>93</v>
      </c>
      <c r="K401" t="s">
        <v>93</v>
      </c>
      <c r="L401" t="s">
        <v>93</v>
      </c>
      <c r="P401">
        <v>0</v>
      </c>
      <c r="Q401" t="s">
        <v>3534</v>
      </c>
      <c r="R401" t="s">
        <v>3483</v>
      </c>
      <c r="S401" t="s">
        <v>93</v>
      </c>
      <c r="T401" t="s">
        <v>3484</v>
      </c>
      <c r="U401" t="s">
        <v>3536</v>
      </c>
    </row>
    <row r="402" spans="1:21" x14ac:dyDescent="0.3">
      <c r="A402" t="s">
        <v>1124</v>
      </c>
      <c r="B402" t="s">
        <v>7094</v>
      </c>
      <c r="C402" t="s">
        <v>7098</v>
      </c>
      <c r="D402">
        <v>2022</v>
      </c>
      <c r="E402" t="s">
        <v>3482</v>
      </c>
      <c r="F402" t="s">
        <v>1131</v>
      </c>
      <c r="G402" t="s">
        <v>7095</v>
      </c>
      <c r="H402" t="s">
        <v>6151</v>
      </c>
      <c r="I402" t="s">
        <v>7096</v>
      </c>
      <c r="J402" t="s">
        <v>93</v>
      </c>
      <c r="K402" t="s">
        <v>93</v>
      </c>
      <c r="L402" t="s">
        <v>93</v>
      </c>
      <c r="P402">
        <v>11</v>
      </c>
      <c r="Q402" t="s">
        <v>7097</v>
      </c>
      <c r="R402" t="s">
        <v>3483</v>
      </c>
      <c r="S402" t="s">
        <v>93</v>
      </c>
      <c r="T402" t="s">
        <v>3484</v>
      </c>
      <c r="U402" t="s">
        <v>7099</v>
      </c>
    </row>
    <row r="403" spans="1:21" x14ac:dyDescent="0.3">
      <c r="A403" t="s">
        <v>1891</v>
      </c>
      <c r="B403" t="s">
        <v>3983</v>
      </c>
      <c r="C403" t="s">
        <v>3988</v>
      </c>
      <c r="D403">
        <v>2024</v>
      </c>
      <c r="E403" t="s">
        <v>3482</v>
      </c>
      <c r="F403" t="s">
        <v>1899</v>
      </c>
      <c r="G403" t="s">
        <v>3984</v>
      </c>
      <c r="H403" t="s">
        <v>3985</v>
      </c>
      <c r="I403" t="s">
        <v>3986</v>
      </c>
      <c r="J403" t="s">
        <v>93</v>
      </c>
      <c r="K403" t="s">
        <v>93</v>
      </c>
      <c r="L403" t="s">
        <v>93</v>
      </c>
      <c r="M403">
        <v>631</v>
      </c>
      <c r="N403">
        <v>636</v>
      </c>
      <c r="O403">
        <v>5</v>
      </c>
      <c r="P403">
        <v>0</v>
      </c>
      <c r="Q403" t="s">
        <v>3987</v>
      </c>
      <c r="R403" t="s">
        <v>3483</v>
      </c>
      <c r="S403" t="s">
        <v>93</v>
      </c>
      <c r="T403" t="s">
        <v>3484</v>
      </c>
      <c r="U403" t="s">
        <v>3989</v>
      </c>
    </row>
    <row r="404" spans="1:21" x14ac:dyDescent="0.3">
      <c r="A404" t="s">
        <v>6989</v>
      </c>
      <c r="B404" t="s">
        <v>6986</v>
      </c>
      <c r="C404" t="s">
        <v>6993</v>
      </c>
      <c r="D404">
        <v>2022</v>
      </c>
      <c r="E404" t="s">
        <v>3506</v>
      </c>
      <c r="F404" t="s">
        <v>6991</v>
      </c>
      <c r="G404" t="s">
        <v>6987</v>
      </c>
      <c r="H404" t="s">
        <v>6988</v>
      </c>
      <c r="I404" t="s">
        <v>6990</v>
      </c>
      <c r="J404" t="s">
        <v>3272</v>
      </c>
      <c r="K404" t="s">
        <v>3503</v>
      </c>
      <c r="L404" t="s">
        <v>93</v>
      </c>
      <c r="M404">
        <v>381</v>
      </c>
      <c r="N404">
        <v>398</v>
      </c>
      <c r="O404">
        <v>17</v>
      </c>
      <c r="P404">
        <v>0</v>
      </c>
      <c r="Q404" t="s">
        <v>6992</v>
      </c>
      <c r="R404" t="s">
        <v>3483</v>
      </c>
      <c r="S404" t="s">
        <v>93</v>
      </c>
      <c r="T404" t="s">
        <v>3484</v>
      </c>
      <c r="U404" t="s">
        <v>6994</v>
      </c>
    </row>
    <row r="405" spans="1:21" x14ac:dyDescent="0.3">
      <c r="A405" t="s">
        <v>4782</v>
      </c>
      <c r="B405" t="s">
        <v>4779</v>
      </c>
      <c r="C405" t="s">
        <v>4787</v>
      </c>
      <c r="D405">
        <v>2023</v>
      </c>
      <c r="E405" t="s">
        <v>3482</v>
      </c>
      <c r="F405" t="s">
        <v>4785</v>
      </c>
      <c r="G405" t="s">
        <v>4780</v>
      </c>
      <c r="H405" t="s">
        <v>4781</v>
      </c>
      <c r="I405" t="s">
        <v>3541</v>
      </c>
      <c r="J405" t="s">
        <v>4783</v>
      </c>
      <c r="K405" t="s">
        <v>2681</v>
      </c>
      <c r="L405" t="s">
        <v>4784</v>
      </c>
      <c r="P405">
        <v>1</v>
      </c>
      <c r="Q405" t="s">
        <v>4786</v>
      </c>
      <c r="R405" t="s">
        <v>3483</v>
      </c>
      <c r="S405" t="s">
        <v>93</v>
      </c>
      <c r="T405" t="s">
        <v>3484</v>
      </c>
      <c r="U405" t="s">
        <v>4788</v>
      </c>
    </row>
    <row r="406" spans="1:21" x14ac:dyDescent="0.3">
      <c r="A406" t="s">
        <v>4375</v>
      </c>
      <c r="B406" t="s">
        <v>4372</v>
      </c>
      <c r="C406" t="s">
        <v>4379</v>
      </c>
      <c r="D406">
        <v>2023</v>
      </c>
      <c r="E406" t="s">
        <v>3506</v>
      </c>
      <c r="F406" t="s">
        <v>4377</v>
      </c>
      <c r="G406" t="s">
        <v>4373</v>
      </c>
      <c r="H406" t="s">
        <v>4374</v>
      </c>
      <c r="I406" t="s">
        <v>4376</v>
      </c>
      <c r="J406" t="s">
        <v>3775</v>
      </c>
      <c r="K406" t="s">
        <v>3574</v>
      </c>
      <c r="L406" t="s">
        <v>93</v>
      </c>
      <c r="M406">
        <v>253</v>
      </c>
      <c r="N406">
        <v>261</v>
      </c>
      <c r="O406">
        <v>8</v>
      </c>
      <c r="P406">
        <v>5</v>
      </c>
      <c r="Q406" t="s">
        <v>4378</v>
      </c>
      <c r="R406" t="s">
        <v>3483</v>
      </c>
      <c r="S406" t="s">
        <v>93</v>
      </c>
      <c r="T406" t="s">
        <v>3484</v>
      </c>
      <c r="U406" t="s">
        <v>4380</v>
      </c>
    </row>
    <row r="407" spans="1:21" x14ac:dyDescent="0.3">
      <c r="A407" t="s">
        <v>5840</v>
      </c>
      <c r="B407" t="s">
        <v>5837</v>
      </c>
      <c r="C407" t="s">
        <v>5844</v>
      </c>
      <c r="D407">
        <v>2023</v>
      </c>
      <c r="E407" t="s">
        <v>3667</v>
      </c>
      <c r="F407" t="s">
        <v>5842</v>
      </c>
      <c r="G407" t="s">
        <v>5838</v>
      </c>
      <c r="H407" t="s">
        <v>5839</v>
      </c>
      <c r="I407" t="s">
        <v>5841</v>
      </c>
      <c r="J407" t="s">
        <v>93</v>
      </c>
      <c r="K407" t="s">
        <v>93</v>
      </c>
      <c r="L407" t="s">
        <v>93</v>
      </c>
      <c r="M407">
        <v>162</v>
      </c>
      <c r="N407">
        <v>183</v>
      </c>
      <c r="O407">
        <v>21</v>
      </c>
      <c r="P407">
        <v>0</v>
      </c>
      <c r="Q407" t="s">
        <v>5843</v>
      </c>
      <c r="R407" t="s">
        <v>3483</v>
      </c>
      <c r="S407" t="s">
        <v>93</v>
      </c>
      <c r="T407" t="s">
        <v>3484</v>
      </c>
      <c r="U407" t="s">
        <v>5845</v>
      </c>
    </row>
    <row r="408" spans="1:21" x14ac:dyDescent="0.3">
      <c r="A408" t="s">
        <v>5403</v>
      </c>
      <c r="B408" t="s">
        <v>5400</v>
      </c>
      <c r="C408" t="s">
        <v>5407</v>
      </c>
      <c r="D408">
        <v>2023</v>
      </c>
      <c r="E408" t="s">
        <v>3482</v>
      </c>
      <c r="F408" t="s">
        <v>5405</v>
      </c>
      <c r="G408" t="s">
        <v>5401</v>
      </c>
      <c r="H408" t="s">
        <v>5402</v>
      </c>
      <c r="I408" t="s">
        <v>4465</v>
      </c>
      <c r="J408" t="s">
        <v>5404</v>
      </c>
      <c r="K408" t="s">
        <v>93</v>
      </c>
      <c r="L408" t="s">
        <v>93</v>
      </c>
      <c r="M408">
        <v>459</v>
      </c>
      <c r="N408">
        <v>471</v>
      </c>
      <c r="O408">
        <v>12</v>
      </c>
      <c r="P408">
        <v>0</v>
      </c>
      <c r="Q408" t="s">
        <v>5406</v>
      </c>
      <c r="R408" t="s">
        <v>3483</v>
      </c>
      <c r="S408" t="s">
        <v>93</v>
      </c>
      <c r="T408" t="s">
        <v>3484</v>
      </c>
      <c r="U408" t="s">
        <v>5408</v>
      </c>
    </row>
    <row r="409" spans="1:21" x14ac:dyDescent="0.3">
      <c r="A409" t="s">
        <v>6332</v>
      </c>
      <c r="B409" t="s">
        <v>6329</v>
      </c>
      <c r="C409" t="s">
        <v>6336</v>
      </c>
      <c r="D409">
        <v>2023</v>
      </c>
      <c r="E409" t="s">
        <v>3482</v>
      </c>
      <c r="F409" t="s">
        <v>6334</v>
      </c>
      <c r="G409" t="s">
        <v>6330</v>
      </c>
      <c r="H409" t="s">
        <v>6331</v>
      </c>
      <c r="I409" t="s">
        <v>3626</v>
      </c>
      <c r="J409" t="s">
        <v>6333</v>
      </c>
      <c r="K409" t="s">
        <v>93</v>
      </c>
      <c r="L409" t="s">
        <v>93</v>
      </c>
      <c r="M409">
        <v>143</v>
      </c>
      <c r="N409">
        <v>151</v>
      </c>
      <c r="O409">
        <v>8</v>
      </c>
      <c r="P409">
        <v>34</v>
      </c>
      <c r="Q409" t="s">
        <v>6335</v>
      </c>
      <c r="R409" t="s">
        <v>3483</v>
      </c>
      <c r="S409" t="s">
        <v>93</v>
      </c>
      <c r="T409" t="s">
        <v>3484</v>
      </c>
      <c r="U409" t="s">
        <v>6337</v>
      </c>
    </row>
    <row r="410" spans="1:21" x14ac:dyDescent="0.3">
      <c r="A410" t="s">
        <v>1146</v>
      </c>
      <c r="B410" t="s">
        <v>5250</v>
      </c>
      <c r="C410" t="s">
        <v>5255</v>
      </c>
      <c r="D410">
        <v>2023</v>
      </c>
      <c r="E410" t="s">
        <v>3482</v>
      </c>
      <c r="F410" t="s">
        <v>1152</v>
      </c>
      <c r="G410" t="s">
        <v>5251</v>
      </c>
      <c r="H410" t="s">
        <v>5252</v>
      </c>
      <c r="I410" t="s">
        <v>5253</v>
      </c>
      <c r="J410" t="s">
        <v>93</v>
      </c>
      <c r="K410" t="s">
        <v>93</v>
      </c>
      <c r="L410" t="s">
        <v>93</v>
      </c>
      <c r="P410">
        <v>0</v>
      </c>
      <c r="Q410" t="s">
        <v>5254</v>
      </c>
      <c r="R410" t="s">
        <v>3483</v>
      </c>
      <c r="S410" t="s">
        <v>93</v>
      </c>
      <c r="T410" t="s">
        <v>3484</v>
      </c>
      <c r="U410" t="s">
        <v>5256</v>
      </c>
    </row>
    <row r="411" spans="1:21" x14ac:dyDescent="0.3">
      <c r="A411" t="s">
        <v>7171</v>
      </c>
      <c r="B411" t="s">
        <v>7168</v>
      </c>
      <c r="C411" t="s">
        <v>7175</v>
      </c>
      <c r="D411">
        <v>2022</v>
      </c>
      <c r="E411" t="s">
        <v>3506</v>
      </c>
      <c r="F411" t="s">
        <v>7173</v>
      </c>
      <c r="G411" t="s">
        <v>7169</v>
      </c>
      <c r="H411" t="s">
        <v>7170</v>
      </c>
      <c r="I411" t="s">
        <v>7172</v>
      </c>
      <c r="J411" t="s">
        <v>479</v>
      </c>
      <c r="K411" t="s">
        <v>452</v>
      </c>
      <c r="L411" t="s">
        <v>93</v>
      </c>
      <c r="M411">
        <v>121</v>
      </c>
      <c r="N411">
        <v>138</v>
      </c>
      <c r="O411">
        <v>17</v>
      </c>
      <c r="P411">
        <v>2</v>
      </c>
      <c r="Q411" t="s">
        <v>7174</v>
      </c>
      <c r="R411" t="s">
        <v>3483</v>
      </c>
      <c r="S411" t="s">
        <v>4820</v>
      </c>
      <c r="T411" t="s">
        <v>3484</v>
      </c>
      <c r="U411" t="s">
        <v>7176</v>
      </c>
    </row>
    <row r="412" spans="1:21" x14ac:dyDescent="0.3">
      <c r="A412" t="s">
        <v>6341</v>
      </c>
      <c r="B412" t="s">
        <v>6338</v>
      </c>
      <c r="C412" t="s">
        <v>6346</v>
      </c>
      <c r="D412">
        <v>2022</v>
      </c>
      <c r="E412" t="s">
        <v>3482</v>
      </c>
      <c r="F412" t="s">
        <v>6344</v>
      </c>
      <c r="G412" t="s">
        <v>6339</v>
      </c>
      <c r="H412" t="s">
        <v>6340</v>
      </c>
      <c r="I412" t="s">
        <v>3541</v>
      </c>
      <c r="J412" t="s">
        <v>6342</v>
      </c>
      <c r="K412" t="s">
        <v>93</v>
      </c>
      <c r="L412" t="s">
        <v>6343</v>
      </c>
      <c r="P412">
        <v>1</v>
      </c>
      <c r="Q412" t="s">
        <v>6345</v>
      </c>
      <c r="R412" t="s">
        <v>3483</v>
      </c>
      <c r="S412" t="s">
        <v>4820</v>
      </c>
      <c r="T412" t="s">
        <v>3484</v>
      </c>
      <c r="U412" t="s">
        <v>6347</v>
      </c>
    </row>
    <row r="413" spans="1:21" x14ac:dyDescent="0.3">
      <c r="A413" t="s">
        <v>5543</v>
      </c>
      <c r="B413" t="s">
        <v>5540</v>
      </c>
      <c r="C413" t="s">
        <v>5546</v>
      </c>
      <c r="D413">
        <v>2023</v>
      </c>
      <c r="E413" t="s">
        <v>3482</v>
      </c>
      <c r="F413" t="s">
        <v>5544</v>
      </c>
      <c r="G413" t="s">
        <v>5541</v>
      </c>
      <c r="H413" t="s">
        <v>5542</v>
      </c>
      <c r="I413" t="s">
        <v>5223</v>
      </c>
      <c r="J413" t="s">
        <v>5224</v>
      </c>
      <c r="K413" t="s">
        <v>93</v>
      </c>
      <c r="L413" t="s">
        <v>93</v>
      </c>
      <c r="M413">
        <v>644</v>
      </c>
      <c r="N413">
        <v>653</v>
      </c>
      <c r="O413">
        <v>9</v>
      </c>
      <c r="P413">
        <v>0</v>
      </c>
      <c r="Q413" t="s">
        <v>5545</v>
      </c>
      <c r="R413" t="s">
        <v>3483</v>
      </c>
      <c r="S413" t="s">
        <v>93</v>
      </c>
      <c r="T413" t="s">
        <v>3484</v>
      </c>
      <c r="U413" t="s">
        <v>5547</v>
      </c>
    </row>
    <row r="414" spans="1:21" x14ac:dyDescent="0.3">
      <c r="A414" t="s">
        <v>90</v>
      </c>
      <c r="B414" t="s">
        <v>3949</v>
      </c>
      <c r="C414" t="s">
        <v>5940</v>
      </c>
      <c r="D414">
        <v>2022</v>
      </c>
      <c r="E414" t="s">
        <v>3482</v>
      </c>
      <c r="F414" t="s">
        <v>94</v>
      </c>
      <c r="G414" t="s">
        <v>3950</v>
      </c>
      <c r="H414" t="s">
        <v>3951</v>
      </c>
      <c r="I414" t="s">
        <v>4450</v>
      </c>
      <c r="J414" t="s">
        <v>93</v>
      </c>
      <c r="K414" t="s">
        <v>93</v>
      </c>
      <c r="L414" t="s">
        <v>5938</v>
      </c>
      <c r="P414">
        <v>1</v>
      </c>
      <c r="Q414" t="s">
        <v>5939</v>
      </c>
      <c r="R414" t="s">
        <v>3483</v>
      </c>
      <c r="S414" t="s">
        <v>93</v>
      </c>
      <c r="T414" t="s">
        <v>3484</v>
      </c>
      <c r="U414" t="s">
        <v>5941</v>
      </c>
    </row>
    <row r="415" spans="1:21" x14ac:dyDescent="0.3">
      <c r="A415" t="s">
        <v>4214</v>
      </c>
      <c r="B415" t="s">
        <v>4211</v>
      </c>
      <c r="C415" t="s">
        <v>4218</v>
      </c>
      <c r="D415">
        <v>2024</v>
      </c>
      <c r="E415" t="s">
        <v>3506</v>
      </c>
      <c r="F415" t="s">
        <v>4216</v>
      </c>
      <c r="G415" t="s">
        <v>4212</v>
      </c>
      <c r="H415" t="s">
        <v>4213</v>
      </c>
      <c r="I415" t="s">
        <v>4215</v>
      </c>
      <c r="J415" t="s">
        <v>479</v>
      </c>
      <c r="K415" t="s">
        <v>3878</v>
      </c>
      <c r="L415" t="s">
        <v>93</v>
      </c>
      <c r="M415">
        <v>1381</v>
      </c>
      <c r="N415">
        <v>1390</v>
      </c>
      <c r="O415">
        <v>9</v>
      </c>
      <c r="P415">
        <v>0</v>
      </c>
      <c r="Q415" t="s">
        <v>4217</v>
      </c>
      <c r="R415" t="s">
        <v>3483</v>
      </c>
      <c r="S415" t="s">
        <v>93</v>
      </c>
      <c r="T415" t="s">
        <v>3484</v>
      </c>
      <c r="U415" t="s">
        <v>4219</v>
      </c>
    </row>
    <row r="416" spans="1:21" x14ac:dyDescent="0.3">
      <c r="A416" t="s">
        <v>1291</v>
      </c>
      <c r="B416" t="s">
        <v>5294</v>
      </c>
      <c r="C416" t="s">
        <v>5299</v>
      </c>
      <c r="D416">
        <v>2023</v>
      </c>
      <c r="E416" t="s">
        <v>3482</v>
      </c>
      <c r="F416" t="s">
        <v>1297</v>
      </c>
      <c r="G416" t="s">
        <v>5295</v>
      </c>
      <c r="H416" t="s">
        <v>5296</v>
      </c>
      <c r="I416" t="s">
        <v>5297</v>
      </c>
      <c r="J416" t="s">
        <v>93</v>
      </c>
      <c r="K416" t="s">
        <v>93</v>
      </c>
      <c r="L416" t="s">
        <v>93</v>
      </c>
      <c r="M416">
        <v>118</v>
      </c>
      <c r="N416">
        <v>124</v>
      </c>
      <c r="O416">
        <v>6</v>
      </c>
      <c r="P416">
        <v>0</v>
      </c>
      <c r="Q416" t="s">
        <v>5298</v>
      </c>
      <c r="R416" t="s">
        <v>3483</v>
      </c>
      <c r="S416" t="s">
        <v>93</v>
      </c>
      <c r="T416" t="s">
        <v>3484</v>
      </c>
      <c r="U416" t="s">
        <v>5300</v>
      </c>
    </row>
    <row r="417" spans="1:21" x14ac:dyDescent="0.3">
      <c r="A417" t="s">
        <v>4578</v>
      </c>
      <c r="B417" t="s">
        <v>4575</v>
      </c>
      <c r="C417" t="s">
        <v>4582</v>
      </c>
      <c r="D417">
        <v>2023</v>
      </c>
      <c r="E417" t="s">
        <v>3506</v>
      </c>
      <c r="F417" t="s">
        <v>4580</v>
      </c>
      <c r="G417" t="s">
        <v>4576</v>
      </c>
      <c r="H417" t="s">
        <v>4577</v>
      </c>
      <c r="I417" t="s">
        <v>4579</v>
      </c>
      <c r="J417" t="s">
        <v>2618</v>
      </c>
      <c r="K417" t="s">
        <v>3878</v>
      </c>
      <c r="L417" t="s">
        <v>3910</v>
      </c>
      <c r="P417">
        <v>6</v>
      </c>
      <c r="Q417" t="s">
        <v>4581</v>
      </c>
      <c r="R417" t="s">
        <v>3483</v>
      </c>
      <c r="S417" t="s">
        <v>3588</v>
      </c>
      <c r="T417" t="s">
        <v>3484</v>
      </c>
      <c r="U417" t="s">
        <v>4583</v>
      </c>
    </row>
    <row r="418" spans="1:21" x14ac:dyDescent="0.3">
      <c r="A418" t="s">
        <v>5001</v>
      </c>
      <c r="B418" t="s">
        <v>4998</v>
      </c>
      <c r="C418" t="s">
        <v>5005</v>
      </c>
      <c r="D418">
        <v>2024</v>
      </c>
      <c r="E418" t="s">
        <v>3506</v>
      </c>
      <c r="F418" t="s">
        <v>5003</v>
      </c>
      <c r="G418" t="s">
        <v>4999</v>
      </c>
      <c r="H418" t="s">
        <v>5000</v>
      </c>
      <c r="I418" t="s">
        <v>5002</v>
      </c>
      <c r="J418" t="s">
        <v>3910</v>
      </c>
      <c r="K418" t="s">
        <v>2833</v>
      </c>
      <c r="L418" t="s">
        <v>93</v>
      </c>
      <c r="M418">
        <v>8278</v>
      </c>
      <c r="N418">
        <v>8290</v>
      </c>
      <c r="O418">
        <v>12</v>
      </c>
      <c r="P418">
        <v>0</v>
      </c>
      <c r="Q418" t="s">
        <v>5004</v>
      </c>
      <c r="R418" t="s">
        <v>3483</v>
      </c>
      <c r="S418" t="s">
        <v>93</v>
      </c>
      <c r="T418" t="s">
        <v>3484</v>
      </c>
      <c r="U418" t="s">
        <v>5006</v>
      </c>
    </row>
    <row r="419" spans="1:21" x14ac:dyDescent="0.3">
      <c r="A419" t="s">
        <v>5565</v>
      </c>
      <c r="B419" t="s">
        <v>5562</v>
      </c>
      <c r="C419" t="s">
        <v>5567</v>
      </c>
      <c r="D419">
        <v>2023</v>
      </c>
      <c r="E419" t="s">
        <v>3482</v>
      </c>
      <c r="F419" t="s">
        <v>93</v>
      </c>
      <c r="G419" t="s">
        <v>5563</v>
      </c>
      <c r="H419" t="s">
        <v>5564</v>
      </c>
      <c r="I419" t="s">
        <v>5162</v>
      </c>
      <c r="J419" t="s">
        <v>5163</v>
      </c>
      <c r="K419" t="s">
        <v>93</v>
      </c>
      <c r="L419" t="s">
        <v>93</v>
      </c>
      <c r="M419">
        <v>34</v>
      </c>
      <c r="N419">
        <v>38</v>
      </c>
      <c r="O419">
        <v>4</v>
      </c>
      <c r="P419">
        <v>0</v>
      </c>
      <c r="Q419" t="s">
        <v>5566</v>
      </c>
      <c r="R419" t="s">
        <v>3483</v>
      </c>
      <c r="S419" t="s">
        <v>93</v>
      </c>
      <c r="T419" t="s">
        <v>3484</v>
      </c>
      <c r="U419" t="s">
        <v>5568</v>
      </c>
    </row>
    <row r="420" spans="1:21" x14ac:dyDescent="0.3">
      <c r="A420" t="s">
        <v>790</v>
      </c>
      <c r="B420" t="s">
        <v>5792</v>
      </c>
      <c r="C420" t="s">
        <v>5797</v>
      </c>
      <c r="D420">
        <v>2023</v>
      </c>
      <c r="E420" t="s">
        <v>3482</v>
      </c>
      <c r="F420" t="s">
        <v>797</v>
      </c>
      <c r="G420" t="s">
        <v>5793</v>
      </c>
      <c r="H420" t="s">
        <v>5794</v>
      </c>
      <c r="I420" t="s">
        <v>5795</v>
      </c>
      <c r="J420" t="s">
        <v>93</v>
      </c>
      <c r="K420" t="s">
        <v>93</v>
      </c>
      <c r="L420" t="s">
        <v>93</v>
      </c>
      <c r="P420">
        <v>0</v>
      </c>
      <c r="Q420" t="s">
        <v>5796</v>
      </c>
      <c r="R420" t="s">
        <v>3483</v>
      </c>
      <c r="S420" t="s">
        <v>93</v>
      </c>
      <c r="T420" t="s">
        <v>3484</v>
      </c>
      <c r="U420" t="s">
        <v>5798</v>
      </c>
    </row>
    <row r="421" spans="1:21" x14ac:dyDescent="0.3">
      <c r="A421" t="s">
        <v>1848</v>
      </c>
      <c r="B421" t="s">
        <v>5452</v>
      </c>
      <c r="C421" t="s">
        <v>5457</v>
      </c>
      <c r="D421">
        <v>2023</v>
      </c>
      <c r="E421" t="s">
        <v>3482</v>
      </c>
      <c r="F421" t="s">
        <v>1854</v>
      </c>
      <c r="G421" t="s">
        <v>5453</v>
      </c>
      <c r="H421" t="s">
        <v>5454</v>
      </c>
      <c r="I421" t="s">
        <v>5455</v>
      </c>
      <c r="J421" t="s">
        <v>93</v>
      </c>
      <c r="K421" t="s">
        <v>93</v>
      </c>
      <c r="L421" t="s">
        <v>93</v>
      </c>
      <c r="M421">
        <v>1303</v>
      </c>
      <c r="N421">
        <v>1309</v>
      </c>
      <c r="O421">
        <v>6</v>
      </c>
      <c r="P421">
        <v>1</v>
      </c>
      <c r="Q421" t="s">
        <v>5456</v>
      </c>
      <c r="R421" t="s">
        <v>3483</v>
      </c>
      <c r="S421" t="s">
        <v>93</v>
      </c>
      <c r="T421" t="s">
        <v>3484</v>
      </c>
      <c r="U421" t="s">
        <v>5458</v>
      </c>
    </row>
    <row r="422" spans="1:21" x14ac:dyDescent="0.3">
      <c r="A422" t="s">
        <v>1604</v>
      </c>
      <c r="B422" t="s">
        <v>4106</v>
      </c>
      <c r="C422" t="s">
        <v>4111</v>
      </c>
      <c r="D422">
        <v>2024</v>
      </c>
      <c r="E422" t="s">
        <v>3482</v>
      </c>
      <c r="F422" t="s">
        <v>1611</v>
      </c>
      <c r="G422" t="s">
        <v>4107</v>
      </c>
      <c r="H422" t="s">
        <v>4108</v>
      </c>
      <c r="I422" t="s">
        <v>4109</v>
      </c>
      <c r="J422" t="s">
        <v>93</v>
      </c>
      <c r="K422" t="s">
        <v>93</v>
      </c>
      <c r="L422" t="s">
        <v>93</v>
      </c>
      <c r="P422">
        <v>0</v>
      </c>
      <c r="Q422" t="s">
        <v>4110</v>
      </c>
      <c r="R422" t="s">
        <v>3483</v>
      </c>
      <c r="S422" t="s">
        <v>93</v>
      </c>
      <c r="T422" t="s">
        <v>3484</v>
      </c>
      <c r="U422" t="s">
        <v>4112</v>
      </c>
    </row>
    <row r="423" spans="1:21" x14ac:dyDescent="0.3">
      <c r="A423" t="s">
        <v>2192</v>
      </c>
      <c r="B423" t="s">
        <v>5749</v>
      </c>
      <c r="C423" t="s">
        <v>5754</v>
      </c>
      <c r="D423">
        <v>2023</v>
      </c>
      <c r="E423" t="s">
        <v>3482</v>
      </c>
      <c r="F423" t="s">
        <v>2200</v>
      </c>
      <c r="G423" t="s">
        <v>5750</v>
      </c>
      <c r="H423" t="s">
        <v>5751</v>
      </c>
      <c r="I423" t="s">
        <v>5752</v>
      </c>
      <c r="J423" t="s">
        <v>93</v>
      </c>
      <c r="K423" t="s">
        <v>93</v>
      </c>
      <c r="L423" t="s">
        <v>93</v>
      </c>
      <c r="P423">
        <v>0</v>
      </c>
      <c r="Q423" t="s">
        <v>5753</v>
      </c>
      <c r="R423" t="s">
        <v>3483</v>
      </c>
      <c r="S423" t="s">
        <v>93</v>
      </c>
      <c r="T423" t="s">
        <v>3484</v>
      </c>
      <c r="U423" t="s">
        <v>5755</v>
      </c>
    </row>
    <row r="424" spans="1:21" x14ac:dyDescent="0.3">
      <c r="A424" t="s">
        <v>968</v>
      </c>
      <c r="B424" t="s">
        <v>4178</v>
      </c>
      <c r="C424" t="s">
        <v>4183</v>
      </c>
      <c r="D424">
        <v>2024</v>
      </c>
      <c r="E424" t="s">
        <v>3482</v>
      </c>
      <c r="F424" t="s">
        <v>975</v>
      </c>
      <c r="G424" t="s">
        <v>4179</v>
      </c>
      <c r="H424" t="s">
        <v>4180</v>
      </c>
      <c r="I424" t="s">
        <v>4181</v>
      </c>
      <c r="J424" t="s">
        <v>93</v>
      </c>
      <c r="K424" t="s">
        <v>93</v>
      </c>
      <c r="L424" t="s">
        <v>93</v>
      </c>
      <c r="P424">
        <v>0</v>
      </c>
      <c r="Q424" t="s">
        <v>4182</v>
      </c>
      <c r="R424" t="s">
        <v>3483</v>
      </c>
      <c r="S424" t="s">
        <v>93</v>
      </c>
      <c r="T424" t="s">
        <v>3484</v>
      </c>
      <c r="U424" t="s">
        <v>4184</v>
      </c>
    </row>
    <row r="425" spans="1:21" x14ac:dyDescent="0.3">
      <c r="A425" t="s">
        <v>7225</v>
      </c>
      <c r="B425" t="s">
        <v>7222</v>
      </c>
      <c r="C425" t="s">
        <v>7228</v>
      </c>
      <c r="D425">
        <v>2022</v>
      </c>
      <c r="E425" t="s">
        <v>3482</v>
      </c>
      <c r="F425" t="s">
        <v>7226</v>
      </c>
      <c r="G425" t="s">
        <v>7223</v>
      </c>
      <c r="H425" t="s">
        <v>7224</v>
      </c>
      <c r="I425" t="s">
        <v>3626</v>
      </c>
      <c r="J425" t="s">
        <v>6968</v>
      </c>
      <c r="K425" t="s">
        <v>93</v>
      </c>
      <c r="L425" t="s">
        <v>93</v>
      </c>
      <c r="M425">
        <v>247</v>
      </c>
      <c r="N425">
        <v>260</v>
      </c>
      <c r="O425">
        <v>13</v>
      </c>
      <c r="P425">
        <v>1</v>
      </c>
      <c r="Q425" t="s">
        <v>7227</v>
      </c>
      <c r="R425" t="s">
        <v>3483</v>
      </c>
      <c r="S425" t="s">
        <v>93</v>
      </c>
      <c r="T425" t="s">
        <v>3484</v>
      </c>
      <c r="U425" t="s">
        <v>7229</v>
      </c>
    </row>
    <row r="426" spans="1:21" x14ac:dyDescent="0.3">
      <c r="A426" t="s">
        <v>2536</v>
      </c>
      <c r="B426" t="s">
        <v>5667</v>
      </c>
      <c r="C426" t="s">
        <v>5671</v>
      </c>
      <c r="D426">
        <v>2023</v>
      </c>
      <c r="E426" t="s">
        <v>3482</v>
      </c>
      <c r="F426" t="s">
        <v>2540</v>
      </c>
      <c r="G426" t="s">
        <v>5668</v>
      </c>
      <c r="H426" t="s">
        <v>5669</v>
      </c>
      <c r="I426" t="s">
        <v>5380</v>
      </c>
      <c r="J426" t="s">
        <v>93</v>
      </c>
      <c r="K426" t="s">
        <v>93</v>
      </c>
      <c r="L426" t="s">
        <v>93</v>
      </c>
      <c r="M426">
        <v>1317</v>
      </c>
      <c r="N426">
        <v>1322</v>
      </c>
      <c r="O426">
        <v>5</v>
      </c>
      <c r="P426">
        <v>1</v>
      </c>
      <c r="Q426" t="s">
        <v>5670</v>
      </c>
      <c r="R426" t="s">
        <v>3483</v>
      </c>
      <c r="S426" t="s">
        <v>93</v>
      </c>
      <c r="T426" t="s">
        <v>3484</v>
      </c>
      <c r="U426" t="s">
        <v>5672</v>
      </c>
    </row>
    <row r="427" spans="1:21" x14ac:dyDescent="0.3">
      <c r="A427" t="s">
        <v>2182</v>
      </c>
      <c r="B427" t="s">
        <v>4654</v>
      </c>
      <c r="C427" t="s">
        <v>4659</v>
      </c>
      <c r="D427">
        <v>2024</v>
      </c>
      <c r="E427" t="s">
        <v>3482</v>
      </c>
      <c r="F427" t="s">
        <v>2188</v>
      </c>
      <c r="G427" t="s">
        <v>4655</v>
      </c>
      <c r="H427" t="s">
        <v>4656</v>
      </c>
      <c r="I427" t="s">
        <v>4657</v>
      </c>
      <c r="J427" t="s">
        <v>93</v>
      </c>
      <c r="K427" t="s">
        <v>93</v>
      </c>
      <c r="L427" t="s">
        <v>93</v>
      </c>
      <c r="M427">
        <v>101</v>
      </c>
      <c r="N427">
        <v>106</v>
      </c>
      <c r="O427">
        <v>5</v>
      </c>
      <c r="P427">
        <v>0</v>
      </c>
      <c r="Q427" t="s">
        <v>4658</v>
      </c>
      <c r="R427" t="s">
        <v>3483</v>
      </c>
      <c r="S427" t="s">
        <v>93</v>
      </c>
      <c r="T427" t="s">
        <v>3484</v>
      </c>
      <c r="U427" t="s">
        <v>4660</v>
      </c>
    </row>
    <row r="428" spans="1:21" x14ac:dyDescent="0.3">
      <c r="A428" t="s">
        <v>1615</v>
      </c>
      <c r="B428" t="s">
        <v>5310</v>
      </c>
      <c r="C428" t="s">
        <v>5315</v>
      </c>
      <c r="D428">
        <v>2023</v>
      </c>
      <c r="E428" t="s">
        <v>3482</v>
      </c>
      <c r="F428" t="s">
        <v>1621</v>
      </c>
      <c r="G428" t="s">
        <v>5311</v>
      </c>
      <c r="H428" t="s">
        <v>5312</v>
      </c>
      <c r="I428" t="s">
        <v>5313</v>
      </c>
      <c r="J428" t="s">
        <v>93</v>
      </c>
      <c r="K428" t="s">
        <v>93</v>
      </c>
      <c r="L428" t="s">
        <v>93</v>
      </c>
      <c r="M428">
        <v>539</v>
      </c>
      <c r="N428">
        <v>546</v>
      </c>
      <c r="O428">
        <v>7</v>
      </c>
      <c r="P428">
        <v>0</v>
      </c>
      <c r="Q428" t="s">
        <v>5314</v>
      </c>
      <c r="R428" t="s">
        <v>3483</v>
      </c>
      <c r="S428" t="s">
        <v>93</v>
      </c>
      <c r="T428" t="s">
        <v>3484</v>
      </c>
      <c r="U428" t="s">
        <v>5316</v>
      </c>
    </row>
    <row r="429" spans="1:21" x14ac:dyDescent="0.3">
      <c r="A429" t="s">
        <v>3133</v>
      </c>
      <c r="B429" t="s">
        <v>7010</v>
      </c>
      <c r="C429" t="s">
        <v>7015</v>
      </c>
      <c r="D429">
        <v>2022</v>
      </c>
      <c r="E429" t="s">
        <v>3482</v>
      </c>
      <c r="F429" t="s">
        <v>3139</v>
      </c>
      <c r="G429" t="s">
        <v>7011</v>
      </c>
      <c r="H429" t="s">
        <v>7012</v>
      </c>
      <c r="I429" t="s">
        <v>7013</v>
      </c>
      <c r="J429" t="s">
        <v>93</v>
      </c>
      <c r="K429" t="s">
        <v>93</v>
      </c>
      <c r="L429" t="s">
        <v>93</v>
      </c>
      <c r="P429">
        <v>0</v>
      </c>
      <c r="Q429" t="s">
        <v>7014</v>
      </c>
      <c r="R429" t="s">
        <v>3483</v>
      </c>
      <c r="S429" t="s">
        <v>93</v>
      </c>
      <c r="T429" t="s">
        <v>3484</v>
      </c>
      <c r="U429" t="s">
        <v>7016</v>
      </c>
    </row>
    <row r="430" spans="1:21" x14ac:dyDescent="0.3">
      <c r="A430" t="s">
        <v>2042</v>
      </c>
      <c r="B430" t="s">
        <v>3762</v>
      </c>
      <c r="C430" t="s">
        <v>3767</v>
      </c>
      <c r="D430">
        <v>2024</v>
      </c>
      <c r="E430" t="s">
        <v>3482</v>
      </c>
      <c r="F430" t="s">
        <v>2049</v>
      </c>
      <c r="G430" t="s">
        <v>3763</v>
      </c>
      <c r="H430" t="s">
        <v>3764</v>
      </c>
      <c r="I430" t="s">
        <v>3765</v>
      </c>
      <c r="J430" t="s">
        <v>93</v>
      </c>
      <c r="K430" t="s">
        <v>93</v>
      </c>
      <c r="L430" t="s">
        <v>93</v>
      </c>
      <c r="M430">
        <v>407</v>
      </c>
      <c r="N430">
        <v>413</v>
      </c>
      <c r="O430">
        <v>6</v>
      </c>
      <c r="P430">
        <v>0</v>
      </c>
      <c r="Q430" t="s">
        <v>3766</v>
      </c>
      <c r="R430" t="s">
        <v>3483</v>
      </c>
      <c r="S430" t="s">
        <v>93</v>
      </c>
      <c r="T430" t="s">
        <v>3484</v>
      </c>
      <c r="U430" t="s">
        <v>3768</v>
      </c>
    </row>
    <row r="431" spans="1:21" x14ac:dyDescent="0.3">
      <c r="A431" t="s">
        <v>4535</v>
      </c>
      <c r="B431" t="s">
        <v>4532</v>
      </c>
      <c r="C431" t="s">
        <v>4538</v>
      </c>
      <c r="D431">
        <v>2023</v>
      </c>
      <c r="E431" t="s">
        <v>3506</v>
      </c>
      <c r="F431" t="s">
        <v>4536</v>
      </c>
      <c r="G431" t="s">
        <v>4533</v>
      </c>
      <c r="H431" t="s">
        <v>4534</v>
      </c>
      <c r="I431" t="s">
        <v>3583</v>
      </c>
      <c r="J431" t="s">
        <v>3573</v>
      </c>
      <c r="K431" t="s">
        <v>3574</v>
      </c>
      <c r="L431" t="s">
        <v>93</v>
      </c>
      <c r="M431">
        <v>1848</v>
      </c>
      <c r="N431">
        <v>1857</v>
      </c>
      <c r="O431">
        <v>9</v>
      </c>
      <c r="P431">
        <v>21</v>
      </c>
      <c r="Q431" t="s">
        <v>4537</v>
      </c>
      <c r="R431" t="s">
        <v>3483</v>
      </c>
      <c r="S431" t="s">
        <v>4539</v>
      </c>
      <c r="T431" t="s">
        <v>3484</v>
      </c>
      <c r="U431" t="s">
        <v>4540</v>
      </c>
    </row>
    <row r="432" spans="1:21" x14ac:dyDescent="0.3">
      <c r="A432" t="s">
        <v>5191</v>
      </c>
      <c r="B432" t="s">
        <v>5188</v>
      </c>
      <c r="C432" t="s">
        <v>5195</v>
      </c>
      <c r="D432">
        <v>2023</v>
      </c>
      <c r="E432" t="s">
        <v>3506</v>
      </c>
      <c r="F432" t="s">
        <v>5193</v>
      </c>
      <c r="G432" t="s">
        <v>5189</v>
      </c>
      <c r="H432" t="s">
        <v>5190</v>
      </c>
      <c r="I432" t="s">
        <v>5192</v>
      </c>
      <c r="J432" t="s">
        <v>3878</v>
      </c>
      <c r="K432" t="s">
        <v>3574</v>
      </c>
      <c r="L432" t="s">
        <v>93</v>
      </c>
      <c r="M432">
        <v>179</v>
      </c>
      <c r="N432">
        <v>192</v>
      </c>
      <c r="O432">
        <v>13</v>
      </c>
      <c r="P432">
        <v>7</v>
      </c>
      <c r="Q432" t="s">
        <v>5194</v>
      </c>
      <c r="R432" t="s">
        <v>3483</v>
      </c>
      <c r="S432" t="s">
        <v>93</v>
      </c>
      <c r="T432" t="s">
        <v>3484</v>
      </c>
      <c r="U432" t="s">
        <v>5196</v>
      </c>
    </row>
    <row r="433" spans="1:21" x14ac:dyDescent="0.3">
      <c r="A433" t="s">
        <v>5945</v>
      </c>
      <c r="B433" t="s">
        <v>5942</v>
      </c>
      <c r="C433" t="s">
        <v>5949</v>
      </c>
      <c r="D433">
        <v>2023</v>
      </c>
      <c r="E433" t="s">
        <v>3667</v>
      </c>
      <c r="F433" t="s">
        <v>5947</v>
      </c>
      <c r="G433" t="s">
        <v>5943</v>
      </c>
      <c r="H433" t="s">
        <v>5944</v>
      </c>
      <c r="I433" t="s">
        <v>4793</v>
      </c>
      <c r="J433" t="s">
        <v>5946</v>
      </c>
      <c r="K433" t="s">
        <v>93</v>
      </c>
      <c r="L433" t="s">
        <v>93</v>
      </c>
      <c r="M433">
        <v>73</v>
      </c>
      <c r="N433">
        <v>85</v>
      </c>
      <c r="O433">
        <v>12</v>
      </c>
      <c r="P433">
        <v>1</v>
      </c>
      <c r="Q433" t="s">
        <v>5948</v>
      </c>
      <c r="R433" t="s">
        <v>3483</v>
      </c>
      <c r="S433" t="s">
        <v>93</v>
      </c>
      <c r="T433" t="s">
        <v>3484</v>
      </c>
      <c r="U433" t="s">
        <v>5950</v>
      </c>
    </row>
    <row r="434" spans="1:21" x14ac:dyDescent="0.3">
      <c r="A434" t="s">
        <v>6540</v>
      </c>
      <c r="B434" t="s">
        <v>6039</v>
      </c>
      <c r="C434" t="s">
        <v>6544</v>
      </c>
      <c r="D434">
        <v>2023</v>
      </c>
      <c r="E434" t="s">
        <v>3506</v>
      </c>
      <c r="F434" t="s">
        <v>6542</v>
      </c>
      <c r="G434" t="s">
        <v>6040</v>
      </c>
      <c r="H434" t="s">
        <v>6041</v>
      </c>
      <c r="I434" t="s">
        <v>6541</v>
      </c>
      <c r="J434" t="s">
        <v>6044</v>
      </c>
      <c r="K434" t="s">
        <v>2681</v>
      </c>
      <c r="L434" t="s">
        <v>93</v>
      </c>
      <c r="M434">
        <v>66</v>
      </c>
      <c r="P434">
        <v>1</v>
      </c>
      <c r="Q434" s="7" t="s">
        <v>6543</v>
      </c>
      <c r="R434" t="s">
        <v>3483</v>
      </c>
      <c r="S434" t="s">
        <v>4820</v>
      </c>
      <c r="T434" t="s">
        <v>3484</v>
      </c>
      <c r="U434" t="s">
        <v>6545</v>
      </c>
    </row>
    <row r="435" spans="1:21" x14ac:dyDescent="0.3">
      <c r="A435" t="s">
        <v>3551</v>
      </c>
      <c r="B435" t="s">
        <v>3548</v>
      </c>
      <c r="C435" t="s">
        <v>3557</v>
      </c>
      <c r="D435">
        <v>2024</v>
      </c>
      <c r="E435" t="s">
        <v>3506</v>
      </c>
      <c r="F435" t="s">
        <v>3555</v>
      </c>
      <c r="G435" t="s">
        <v>3549</v>
      </c>
      <c r="H435" t="s">
        <v>3550</v>
      </c>
      <c r="I435" t="s">
        <v>3552</v>
      </c>
      <c r="J435" t="s">
        <v>3553</v>
      </c>
      <c r="K435" t="s">
        <v>93</v>
      </c>
      <c r="L435" t="s">
        <v>3554</v>
      </c>
      <c r="P435">
        <v>5</v>
      </c>
      <c r="Q435" t="s">
        <v>3556</v>
      </c>
      <c r="R435" t="s">
        <v>3483</v>
      </c>
      <c r="S435" t="s">
        <v>93</v>
      </c>
      <c r="T435" t="s">
        <v>3484</v>
      </c>
      <c r="U435" t="s">
        <v>3558</v>
      </c>
    </row>
    <row r="436" spans="1:21" x14ac:dyDescent="0.3">
      <c r="A436" t="s">
        <v>3205</v>
      </c>
      <c r="B436" t="s">
        <v>4610</v>
      </c>
      <c r="C436" t="s">
        <v>4614</v>
      </c>
      <c r="D436">
        <v>2024</v>
      </c>
      <c r="E436" t="s">
        <v>3506</v>
      </c>
      <c r="F436" t="s">
        <v>3213</v>
      </c>
      <c r="G436" t="s">
        <v>4611</v>
      </c>
      <c r="H436" t="s">
        <v>4612</v>
      </c>
      <c r="I436" t="s">
        <v>3208</v>
      </c>
      <c r="J436" t="s">
        <v>3210</v>
      </c>
      <c r="K436" t="s">
        <v>452</v>
      </c>
      <c r="L436" t="s">
        <v>93</v>
      </c>
      <c r="M436">
        <v>142</v>
      </c>
      <c r="N436">
        <v>147</v>
      </c>
      <c r="O436">
        <v>5</v>
      </c>
      <c r="P436">
        <v>0</v>
      </c>
      <c r="Q436" t="s">
        <v>4613</v>
      </c>
      <c r="R436" t="s">
        <v>3483</v>
      </c>
      <c r="S436" t="s">
        <v>93</v>
      </c>
      <c r="T436" t="s">
        <v>3484</v>
      </c>
      <c r="U436" t="s">
        <v>4615</v>
      </c>
    </row>
    <row r="437" spans="1:21" x14ac:dyDescent="0.3">
      <c r="A437" t="s">
        <v>5304</v>
      </c>
      <c r="B437" t="s">
        <v>5301</v>
      </c>
      <c r="C437" t="s">
        <v>5308</v>
      </c>
      <c r="D437">
        <v>2023</v>
      </c>
      <c r="E437" t="s">
        <v>3482</v>
      </c>
      <c r="F437" t="s">
        <v>93</v>
      </c>
      <c r="G437" t="s">
        <v>5302</v>
      </c>
      <c r="H437" t="s">
        <v>5303</v>
      </c>
      <c r="I437" t="s">
        <v>5305</v>
      </c>
      <c r="J437" t="s">
        <v>5306</v>
      </c>
      <c r="K437" t="s">
        <v>93</v>
      </c>
      <c r="L437" t="s">
        <v>93</v>
      </c>
      <c r="P437">
        <v>0</v>
      </c>
      <c r="Q437" t="s">
        <v>5307</v>
      </c>
      <c r="R437" t="s">
        <v>3483</v>
      </c>
      <c r="S437" t="s">
        <v>93</v>
      </c>
      <c r="T437" t="s">
        <v>3484</v>
      </c>
      <c r="U437" t="s">
        <v>5309</v>
      </c>
    </row>
    <row r="438" spans="1:21" x14ac:dyDescent="0.3">
      <c r="A438" t="s">
        <v>6779</v>
      </c>
      <c r="B438" t="s">
        <v>6776</v>
      </c>
      <c r="C438" t="s">
        <v>6782</v>
      </c>
      <c r="D438">
        <v>2022</v>
      </c>
      <c r="E438" t="s">
        <v>3506</v>
      </c>
      <c r="F438" t="s">
        <v>6780</v>
      </c>
      <c r="G438" t="s">
        <v>6777</v>
      </c>
      <c r="H438" t="s">
        <v>6778</v>
      </c>
      <c r="I438" t="s">
        <v>5351</v>
      </c>
      <c r="J438" t="s">
        <v>3636</v>
      </c>
      <c r="K438" t="s">
        <v>3775</v>
      </c>
      <c r="L438" t="s">
        <v>93</v>
      </c>
      <c r="M438">
        <v>98</v>
      </c>
      <c r="N438">
        <v>113</v>
      </c>
      <c r="O438">
        <v>15</v>
      </c>
      <c r="P438">
        <v>8</v>
      </c>
      <c r="Q438" t="s">
        <v>6781</v>
      </c>
      <c r="R438" t="s">
        <v>3483</v>
      </c>
      <c r="S438" t="s">
        <v>3588</v>
      </c>
      <c r="T438" t="s">
        <v>3484</v>
      </c>
      <c r="U438" t="s">
        <v>6783</v>
      </c>
    </row>
    <row r="439" spans="1:21" x14ac:dyDescent="0.3">
      <c r="A439" t="s">
        <v>5786</v>
      </c>
      <c r="B439" t="s">
        <v>5783</v>
      </c>
      <c r="C439" t="s">
        <v>5790</v>
      </c>
      <c r="D439">
        <v>2023</v>
      </c>
      <c r="E439" t="s">
        <v>3482</v>
      </c>
      <c r="F439" t="s">
        <v>5788</v>
      </c>
      <c r="G439" t="s">
        <v>5784</v>
      </c>
      <c r="H439" t="s">
        <v>5785</v>
      </c>
      <c r="I439" t="s">
        <v>4648</v>
      </c>
      <c r="J439" t="s">
        <v>5787</v>
      </c>
      <c r="K439" t="s">
        <v>93</v>
      </c>
      <c r="L439" t="s">
        <v>93</v>
      </c>
      <c r="M439">
        <v>67</v>
      </c>
      <c r="N439">
        <v>83</v>
      </c>
      <c r="O439">
        <v>16</v>
      </c>
      <c r="P439">
        <v>1</v>
      </c>
      <c r="Q439" t="s">
        <v>5789</v>
      </c>
      <c r="R439" t="s">
        <v>3483</v>
      </c>
      <c r="S439" t="s">
        <v>93</v>
      </c>
      <c r="T439" t="s">
        <v>3484</v>
      </c>
      <c r="U439" t="s">
        <v>5791</v>
      </c>
    </row>
    <row r="440" spans="1:21" x14ac:dyDescent="0.3">
      <c r="A440" t="s">
        <v>1964</v>
      </c>
      <c r="B440" t="s">
        <v>6441</v>
      </c>
      <c r="C440" t="s">
        <v>6445</v>
      </c>
      <c r="D440">
        <v>2023</v>
      </c>
      <c r="E440" t="s">
        <v>3482</v>
      </c>
      <c r="F440" t="s">
        <v>1968</v>
      </c>
      <c r="G440" t="s">
        <v>6442</v>
      </c>
      <c r="H440" t="s">
        <v>6443</v>
      </c>
      <c r="I440" t="s">
        <v>6394</v>
      </c>
      <c r="J440" t="s">
        <v>93</v>
      </c>
      <c r="K440" t="s">
        <v>93</v>
      </c>
      <c r="L440" t="s">
        <v>93</v>
      </c>
      <c r="M440">
        <v>1394</v>
      </c>
      <c r="N440">
        <v>1399</v>
      </c>
      <c r="O440">
        <v>5</v>
      </c>
      <c r="P440">
        <v>2</v>
      </c>
      <c r="Q440" t="s">
        <v>6444</v>
      </c>
      <c r="R440" t="s">
        <v>3483</v>
      </c>
      <c r="S440" t="s">
        <v>93</v>
      </c>
      <c r="T440" t="s">
        <v>3484</v>
      </c>
      <c r="U440" t="s">
        <v>6446</v>
      </c>
    </row>
    <row r="441" spans="1:21" x14ac:dyDescent="0.3">
      <c r="A441" t="s">
        <v>6378</v>
      </c>
      <c r="B441" t="s">
        <v>6375</v>
      </c>
      <c r="C441" t="s">
        <v>6382</v>
      </c>
      <c r="D441">
        <v>2022</v>
      </c>
      <c r="E441" t="s">
        <v>3506</v>
      </c>
      <c r="F441" t="s">
        <v>6380</v>
      </c>
      <c r="G441" t="s">
        <v>6376</v>
      </c>
      <c r="H441" t="s">
        <v>6377</v>
      </c>
      <c r="I441" t="s">
        <v>6379</v>
      </c>
      <c r="J441" t="s">
        <v>479</v>
      </c>
      <c r="K441" t="s">
        <v>2681</v>
      </c>
      <c r="L441" t="s">
        <v>93</v>
      </c>
      <c r="P441">
        <v>1</v>
      </c>
      <c r="Q441" t="s">
        <v>6381</v>
      </c>
      <c r="R441" t="s">
        <v>3483</v>
      </c>
      <c r="S441" t="s">
        <v>93</v>
      </c>
      <c r="T441" t="s">
        <v>3484</v>
      </c>
      <c r="U441" t="s">
        <v>6383</v>
      </c>
    </row>
    <row r="442" spans="1:21" x14ac:dyDescent="0.3">
      <c r="A442" t="s">
        <v>1470</v>
      </c>
      <c r="B442" t="s">
        <v>4406</v>
      </c>
      <c r="C442" t="s">
        <v>4411</v>
      </c>
      <c r="D442">
        <v>2024</v>
      </c>
      <c r="E442" t="s">
        <v>3482</v>
      </c>
      <c r="F442" t="s">
        <v>1477</v>
      </c>
      <c r="G442" t="s">
        <v>4407</v>
      </c>
      <c r="H442" t="s">
        <v>4408</v>
      </c>
      <c r="I442" t="s">
        <v>4409</v>
      </c>
      <c r="J442" t="s">
        <v>93</v>
      </c>
      <c r="K442" t="s">
        <v>93</v>
      </c>
      <c r="L442" t="s">
        <v>93</v>
      </c>
      <c r="M442">
        <v>1442</v>
      </c>
      <c r="N442">
        <v>1448</v>
      </c>
      <c r="O442">
        <v>6</v>
      </c>
      <c r="P442">
        <v>0</v>
      </c>
      <c r="Q442" t="s">
        <v>4410</v>
      </c>
      <c r="R442" t="s">
        <v>3483</v>
      </c>
      <c r="S442" t="s">
        <v>93</v>
      </c>
      <c r="T442" t="s">
        <v>3484</v>
      </c>
      <c r="U442" t="s">
        <v>4412</v>
      </c>
    </row>
    <row r="443" spans="1:21" x14ac:dyDescent="0.3">
      <c r="A443" t="s">
        <v>3918</v>
      </c>
      <c r="B443" t="s">
        <v>3915</v>
      </c>
      <c r="C443" t="s">
        <v>3922</v>
      </c>
      <c r="D443">
        <v>2024</v>
      </c>
      <c r="E443" t="s">
        <v>3506</v>
      </c>
      <c r="F443" t="s">
        <v>3920</v>
      </c>
      <c r="G443" t="s">
        <v>3916</v>
      </c>
      <c r="H443" t="s">
        <v>3917</v>
      </c>
      <c r="I443" t="s">
        <v>3919</v>
      </c>
      <c r="J443" t="s">
        <v>3775</v>
      </c>
      <c r="K443" t="s">
        <v>3878</v>
      </c>
      <c r="L443" t="s">
        <v>93</v>
      </c>
      <c r="M443">
        <v>785</v>
      </c>
      <c r="N443">
        <v>820</v>
      </c>
      <c r="O443">
        <v>35</v>
      </c>
      <c r="P443">
        <v>0</v>
      </c>
      <c r="Q443" t="s">
        <v>3921</v>
      </c>
      <c r="R443" t="s">
        <v>3483</v>
      </c>
      <c r="S443" t="s">
        <v>3588</v>
      </c>
      <c r="T443" t="s">
        <v>3484</v>
      </c>
      <c r="U443" t="s">
        <v>3923</v>
      </c>
    </row>
    <row r="444" spans="1:21" x14ac:dyDescent="0.3">
      <c r="A444" t="s">
        <v>3144</v>
      </c>
      <c r="B444" t="s">
        <v>5445</v>
      </c>
      <c r="C444" t="s">
        <v>5450</v>
      </c>
      <c r="D444">
        <v>2023</v>
      </c>
      <c r="E444" t="s">
        <v>3482</v>
      </c>
      <c r="F444" t="s">
        <v>3152</v>
      </c>
      <c r="G444" t="s">
        <v>5446</v>
      </c>
      <c r="H444" t="s">
        <v>5447</v>
      </c>
      <c r="I444" t="s">
        <v>5448</v>
      </c>
      <c r="J444" t="s">
        <v>93</v>
      </c>
      <c r="K444" t="s">
        <v>93</v>
      </c>
      <c r="L444" t="s">
        <v>93</v>
      </c>
      <c r="M444">
        <v>683</v>
      </c>
      <c r="N444">
        <v>690</v>
      </c>
      <c r="O444">
        <v>7</v>
      </c>
      <c r="P444">
        <v>0</v>
      </c>
      <c r="Q444" t="s">
        <v>5449</v>
      </c>
      <c r="R444" t="s">
        <v>3483</v>
      </c>
      <c r="S444" t="s">
        <v>93</v>
      </c>
      <c r="T444" t="s">
        <v>3484</v>
      </c>
      <c r="U444" t="s">
        <v>5451</v>
      </c>
    </row>
    <row r="445" spans="1:21" x14ac:dyDescent="0.3">
      <c r="A445" t="s">
        <v>6103</v>
      </c>
      <c r="B445" t="s">
        <v>6100</v>
      </c>
      <c r="C445" t="s">
        <v>6109</v>
      </c>
      <c r="D445">
        <v>2022</v>
      </c>
      <c r="E445" t="s">
        <v>3506</v>
      </c>
      <c r="F445" t="s">
        <v>6107</v>
      </c>
      <c r="G445" t="s">
        <v>6101</v>
      </c>
      <c r="H445" t="s">
        <v>6102</v>
      </c>
      <c r="I445" t="s">
        <v>6104</v>
      </c>
      <c r="J445" t="s">
        <v>6105</v>
      </c>
      <c r="K445" t="s">
        <v>3503</v>
      </c>
      <c r="L445" t="s">
        <v>6106</v>
      </c>
      <c r="P445">
        <v>68</v>
      </c>
      <c r="Q445" t="s">
        <v>6108</v>
      </c>
      <c r="R445" t="s">
        <v>3483</v>
      </c>
      <c r="S445" t="s">
        <v>93</v>
      </c>
      <c r="T445" t="s">
        <v>3484</v>
      </c>
      <c r="U445" t="s">
        <v>6110</v>
      </c>
    </row>
    <row r="446" spans="1:21" x14ac:dyDescent="0.3">
      <c r="A446" t="s">
        <v>3562</v>
      </c>
      <c r="B446" t="s">
        <v>3559</v>
      </c>
      <c r="C446" t="s">
        <v>3566</v>
      </c>
      <c r="D446">
        <v>2024</v>
      </c>
      <c r="E446" t="s">
        <v>3506</v>
      </c>
      <c r="F446" t="s">
        <v>93</v>
      </c>
      <c r="G446" t="s">
        <v>3560</v>
      </c>
      <c r="H446" t="s">
        <v>3561</v>
      </c>
      <c r="I446" t="s">
        <v>3563</v>
      </c>
      <c r="J446" t="s">
        <v>3564</v>
      </c>
      <c r="K446" t="s">
        <v>3100</v>
      </c>
      <c r="L446" t="s">
        <v>93</v>
      </c>
      <c r="M446">
        <v>6468</v>
      </c>
      <c r="N446">
        <v>6481</v>
      </c>
      <c r="O446">
        <v>13</v>
      </c>
      <c r="P446">
        <v>1</v>
      </c>
      <c r="Q446" t="s">
        <v>3565</v>
      </c>
      <c r="R446" t="s">
        <v>3483</v>
      </c>
      <c r="S446" t="s">
        <v>93</v>
      </c>
      <c r="T446" t="s">
        <v>3484</v>
      </c>
      <c r="U446" t="s">
        <v>3567</v>
      </c>
    </row>
    <row r="447" spans="1:21" x14ac:dyDescent="0.3">
      <c r="A447" t="s">
        <v>3708</v>
      </c>
      <c r="B447" t="s">
        <v>3705</v>
      </c>
      <c r="C447" t="s">
        <v>3711</v>
      </c>
      <c r="D447">
        <v>2024</v>
      </c>
      <c r="E447" t="s">
        <v>3506</v>
      </c>
      <c r="F447" t="s">
        <v>3709</v>
      </c>
      <c r="G447" t="s">
        <v>3706</v>
      </c>
      <c r="H447" t="s">
        <v>3707</v>
      </c>
      <c r="I447" t="s">
        <v>3583</v>
      </c>
      <c r="J447" t="s">
        <v>3584</v>
      </c>
      <c r="K447" t="s">
        <v>2618</v>
      </c>
      <c r="L447" t="s">
        <v>93</v>
      </c>
      <c r="M447">
        <v>6723</v>
      </c>
      <c r="N447">
        <v>6733</v>
      </c>
      <c r="O447">
        <v>10</v>
      </c>
      <c r="P447">
        <v>0</v>
      </c>
      <c r="Q447" t="s">
        <v>3710</v>
      </c>
      <c r="R447" t="s">
        <v>3483</v>
      </c>
      <c r="S447" t="s">
        <v>93</v>
      </c>
      <c r="T447" t="s">
        <v>3484</v>
      </c>
      <c r="U447" t="s">
        <v>3712</v>
      </c>
    </row>
    <row r="448" spans="1:21" x14ac:dyDescent="0.3">
      <c r="A448" t="s">
        <v>4474</v>
      </c>
      <c r="B448" t="s">
        <v>4471</v>
      </c>
      <c r="C448" t="s">
        <v>4478</v>
      </c>
      <c r="D448">
        <v>2024</v>
      </c>
      <c r="E448" t="s">
        <v>3667</v>
      </c>
      <c r="F448" t="s">
        <v>4476</v>
      </c>
      <c r="G448" t="s">
        <v>4472</v>
      </c>
      <c r="H448" t="s">
        <v>4473</v>
      </c>
      <c r="I448" t="s">
        <v>4475</v>
      </c>
      <c r="J448" t="s">
        <v>93</v>
      </c>
      <c r="K448" t="s">
        <v>93</v>
      </c>
      <c r="L448" t="s">
        <v>93</v>
      </c>
      <c r="M448">
        <v>381</v>
      </c>
      <c r="N448">
        <v>392</v>
      </c>
      <c r="O448">
        <v>11</v>
      </c>
      <c r="P448">
        <v>0</v>
      </c>
      <c r="Q448" t="s">
        <v>4477</v>
      </c>
      <c r="R448" t="s">
        <v>3483</v>
      </c>
      <c r="S448" t="s">
        <v>93</v>
      </c>
      <c r="T448" t="s">
        <v>3484</v>
      </c>
      <c r="U448" t="s">
        <v>4479</v>
      </c>
    </row>
    <row r="449" spans="1:21" x14ac:dyDescent="0.3">
      <c r="A449" t="s">
        <v>3927</v>
      </c>
      <c r="B449" t="s">
        <v>3924</v>
      </c>
      <c r="C449" t="s">
        <v>3931</v>
      </c>
      <c r="D449">
        <v>2024</v>
      </c>
      <c r="E449" t="s">
        <v>3482</v>
      </c>
      <c r="F449" t="s">
        <v>3929</v>
      </c>
      <c r="G449" t="s">
        <v>3925</v>
      </c>
      <c r="H449" t="s">
        <v>3926</v>
      </c>
      <c r="I449" t="s">
        <v>3928</v>
      </c>
      <c r="J449" t="s">
        <v>93</v>
      </c>
      <c r="K449" t="s">
        <v>93</v>
      </c>
      <c r="L449" t="s">
        <v>93</v>
      </c>
      <c r="P449">
        <v>0</v>
      </c>
      <c r="Q449" t="s">
        <v>3930</v>
      </c>
      <c r="R449" t="s">
        <v>3483</v>
      </c>
      <c r="S449" t="s">
        <v>93</v>
      </c>
      <c r="T449" t="s">
        <v>3484</v>
      </c>
      <c r="U449" t="s">
        <v>3932</v>
      </c>
    </row>
    <row r="450" spans="1:21" x14ac:dyDescent="0.3">
      <c r="A450" t="s">
        <v>5152</v>
      </c>
      <c r="B450" t="s">
        <v>5149</v>
      </c>
      <c r="C450" t="s">
        <v>5156</v>
      </c>
      <c r="D450">
        <v>2023</v>
      </c>
      <c r="E450" t="s">
        <v>3482</v>
      </c>
      <c r="F450" t="s">
        <v>5154</v>
      </c>
      <c r="G450" t="s">
        <v>5150</v>
      </c>
      <c r="H450" t="s">
        <v>5151</v>
      </c>
      <c r="I450" t="s">
        <v>5153</v>
      </c>
      <c r="J450" t="s">
        <v>2681</v>
      </c>
      <c r="K450" t="s">
        <v>93</v>
      </c>
      <c r="L450" t="s">
        <v>93</v>
      </c>
      <c r="M450">
        <v>752</v>
      </c>
      <c r="N450">
        <v>757</v>
      </c>
      <c r="O450">
        <v>5</v>
      </c>
      <c r="P450">
        <v>0</v>
      </c>
      <c r="Q450" t="s">
        <v>5155</v>
      </c>
      <c r="R450" t="s">
        <v>3483</v>
      </c>
      <c r="S450" t="s">
        <v>3613</v>
      </c>
      <c r="T450" t="s">
        <v>3484</v>
      </c>
      <c r="U450" t="s">
        <v>5157</v>
      </c>
    </row>
    <row r="451" spans="1:21" x14ac:dyDescent="0.3">
      <c r="A451" t="s">
        <v>2250</v>
      </c>
      <c r="B451" t="s">
        <v>4973</v>
      </c>
      <c r="C451" t="s">
        <v>4978</v>
      </c>
      <c r="D451">
        <v>2024</v>
      </c>
      <c r="E451" t="s">
        <v>3506</v>
      </c>
      <c r="F451" t="s">
        <v>2255</v>
      </c>
      <c r="G451" t="s">
        <v>4974</v>
      </c>
      <c r="H451" t="s">
        <v>4975</v>
      </c>
      <c r="I451" t="s">
        <v>2229</v>
      </c>
      <c r="J451" t="s">
        <v>4976</v>
      </c>
      <c r="K451" t="s">
        <v>3878</v>
      </c>
      <c r="L451" t="s">
        <v>93</v>
      </c>
      <c r="M451">
        <v>3357</v>
      </c>
      <c r="N451">
        <v>3374</v>
      </c>
      <c r="O451">
        <v>17</v>
      </c>
      <c r="P451">
        <v>0</v>
      </c>
      <c r="Q451" t="s">
        <v>4977</v>
      </c>
      <c r="R451" t="s">
        <v>3483</v>
      </c>
      <c r="S451" t="s">
        <v>3603</v>
      </c>
      <c r="T451" t="s">
        <v>3484</v>
      </c>
      <c r="U451" t="s">
        <v>4979</v>
      </c>
    </row>
    <row r="452" spans="1:21" x14ac:dyDescent="0.3">
      <c r="A452" t="s">
        <v>4282</v>
      </c>
      <c r="B452" t="s">
        <v>4279</v>
      </c>
      <c r="C452" t="s">
        <v>4285</v>
      </c>
      <c r="D452">
        <v>2024</v>
      </c>
      <c r="E452" t="s">
        <v>3506</v>
      </c>
      <c r="F452" t="s">
        <v>4283</v>
      </c>
      <c r="G452" t="s">
        <v>4280</v>
      </c>
      <c r="H452" t="s">
        <v>4281</v>
      </c>
      <c r="I452" t="s">
        <v>3887</v>
      </c>
      <c r="J452" t="s">
        <v>4077</v>
      </c>
      <c r="K452" t="s">
        <v>3878</v>
      </c>
      <c r="L452" t="s">
        <v>93</v>
      </c>
      <c r="M452">
        <v>4635</v>
      </c>
      <c r="N452">
        <v>4657</v>
      </c>
      <c r="O452">
        <v>22</v>
      </c>
      <c r="P452">
        <v>3</v>
      </c>
      <c r="Q452" t="s">
        <v>4284</v>
      </c>
      <c r="R452" t="s">
        <v>3483</v>
      </c>
      <c r="S452" t="s">
        <v>93</v>
      </c>
      <c r="T452" t="s">
        <v>3484</v>
      </c>
      <c r="U452" t="s">
        <v>4286</v>
      </c>
    </row>
    <row r="453" spans="1:21" x14ac:dyDescent="0.3">
      <c r="A453" t="s">
        <v>4076</v>
      </c>
      <c r="B453" t="s">
        <v>4073</v>
      </c>
      <c r="C453" t="s">
        <v>4080</v>
      </c>
      <c r="D453">
        <v>2024</v>
      </c>
      <c r="E453" t="s">
        <v>3506</v>
      </c>
      <c r="F453" t="s">
        <v>4078</v>
      </c>
      <c r="G453" t="s">
        <v>4074</v>
      </c>
      <c r="H453" t="s">
        <v>4075</v>
      </c>
      <c r="I453" t="s">
        <v>3887</v>
      </c>
      <c r="J453" t="s">
        <v>4077</v>
      </c>
      <c r="K453" t="s">
        <v>3878</v>
      </c>
      <c r="L453" t="s">
        <v>93</v>
      </c>
      <c r="M453">
        <v>4015</v>
      </c>
      <c r="N453">
        <v>4034</v>
      </c>
      <c r="O453">
        <v>19</v>
      </c>
      <c r="P453">
        <v>5</v>
      </c>
      <c r="Q453" t="s">
        <v>4079</v>
      </c>
      <c r="R453" t="s">
        <v>3483</v>
      </c>
      <c r="S453" t="s">
        <v>3613</v>
      </c>
      <c r="T453" t="s">
        <v>3484</v>
      </c>
      <c r="U453" t="s">
        <v>4081</v>
      </c>
    </row>
    <row r="454" spans="1:21" x14ac:dyDescent="0.3">
      <c r="A454" t="s">
        <v>3608</v>
      </c>
      <c r="B454" t="s">
        <v>3605</v>
      </c>
      <c r="C454" t="s">
        <v>3612</v>
      </c>
      <c r="D454">
        <v>2024</v>
      </c>
      <c r="E454" t="s">
        <v>3506</v>
      </c>
      <c r="F454" t="s">
        <v>3610</v>
      </c>
      <c r="G454" t="s">
        <v>3606</v>
      </c>
      <c r="H454" t="s">
        <v>3607</v>
      </c>
      <c r="I454" t="s">
        <v>3609</v>
      </c>
      <c r="J454" t="s">
        <v>2842</v>
      </c>
      <c r="K454" t="s">
        <v>3574</v>
      </c>
      <c r="L454" t="s">
        <v>93</v>
      </c>
      <c r="M454">
        <v>311</v>
      </c>
      <c r="N454">
        <v>320</v>
      </c>
      <c r="O454">
        <v>9</v>
      </c>
      <c r="P454">
        <v>1</v>
      </c>
      <c r="Q454" t="s">
        <v>3611</v>
      </c>
      <c r="R454" t="s">
        <v>3483</v>
      </c>
      <c r="S454" t="s">
        <v>3613</v>
      </c>
      <c r="T454" t="s">
        <v>3484</v>
      </c>
      <c r="U454" t="s">
        <v>3614</v>
      </c>
    </row>
    <row r="455" spans="1:21" x14ac:dyDescent="0.3">
      <c r="A455" t="s">
        <v>7065</v>
      </c>
      <c r="B455" t="s">
        <v>7062</v>
      </c>
      <c r="C455" t="s">
        <v>7068</v>
      </c>
      <c r="D455">
        <v>2022</v>
      </c>
      <c r="E455" t="s">
        <v>3667</v>
      </c>
      <c r="F455" t="s">
        <v>7066</v>
      </c>
      <c r="G455" t="s">
        <v>7063</v>
      </c>
      <c r="H455" t="s">
        <v>7064</v>
      </c>
      <c r="I455" t="s">
        <v>4793</v>
      </c>
      <c r="J455" t="s">
        <v>6851</v>
      </c>
      <c r="K455" t="s">
        <v>93</v>
      </c>
      <c r="L455" t="s">
        <v>93</v>
      </c>
      <c r="M455">
        <v>89</v>
      </c>
      <c r="N455">
        <v>98</v>
      </c>
      <c r="O455">
        <v>9</v>
      </c>
      <c r="P455">
        <v>1</v>
      </c>
      <c r="Q455" t="s">
        <v>7067</v>
      </c>
      <c r="R455" t="s">
        <v>3483</v>
      </c>
      <c r="S455" t="s">
        <v>93</v>
      </c>
      <c r="T455" t="s">
        <v>3484</v>
      </c>
      <c r="U455" t="s">
        <v>7069</v>
      </c>
    </row>
    <row r="456" spans="1:21" x14ac:dyDescent="0.3">
      <c r="A456" t="s">
        <v>4744</v>
      </c>
      <c r="B456" t="s">
        <v>4741</v>
      </c>
      <c r="C456" t="s">
        <v>4746</v>
      </c>
      <c r="D456">
        <v>2024</v>
      </c>
      <c r="E456" t="s">
        <v>3506</v>
      </c>
      <c r="F456" t="s">
        <v>93</v>
      </c>
      <c r="G456" t="s">
        <v>4742</v>
      </c>
      <c r="H456" t="s">
        <v>4743</v>
      </c>
      <c r="I456" t="s">
        <v>4117</v>
      </c>
      <c r="J456" t="s">
        <v>479</v>
      </c>
      <c r="K456" t="s">
        <v>2681</v>
      </c>
      <c r="L456" t="s">
        <v>93</v>
      </c>
      <c r="M456">
        <v>284</v>
      </c>
      <c r="N456">
        <v>291</v>
      </c>
      <c r="O456">
        <v>7</v>
      </c>
      <c r="P456">
        <v>0</v>
      </c>
      <c r="Q456" t="s">
        <v>4745</v>
      </c>
      <c r="R456" t="s">
        <v>3483</v>
      </c>
      <c r="S456" t="s">
        <v>93</v>
      </c>
      <c r="T456" t="s">
        <v>3484</v>
      </c>
      <c r="U456" t="s">
        <v>4747</v>
      </c>
    </row>
    <row r="457" spans="1:21" x14ac:dyDescent="0.3">
      <c r="A457" t="s">
        <v>5867</v>
      </c>
      <c r="B457" t="s">
        <v>5864</v>
      </c>
      <c r="C457" t="s">
        <v>5872</v>
      </c>
      <c r="D457">
        <v>2023</v>
      </c>
      <c r="E457" t="s">
        <v>3506</v>
      </c>
      <c r="F457" t="s">
        <v>5870</v>
      </c>
      <c r="G457" t="s">
        <v>5865</v>
      </c>
      <c r="H457" t="s">
        <v>5866</v>
      </c>
      <c r="I457" t="s">
        <v>5868</v>
      </c>
      <c r="J457" t="s">
        <v>3899</v>
      </c>
      <c r="K457" t="s">
        <v>93</v>
      </c>
      <c r="L457" t="s">
        <v>5869</v>
      </c>
      <c r="P457">
        <v>10</v>
      </c>
      <c r="Q457" t="s">
        <v>5871</v>
      </c>
      <c r="R457" t="s">
        <v>3483</v>
      </c>
      <c r="S457" t="s">
        <v>3588</v>
      </c>
      <c r="T457" t="s">
        <v>3484</v>
      </c>
      <c r="U457" t="s">
        <v>5873</v>
      </c>
    </row>
    <row r="458" spans="1:21" x14ac:dyDescent="0.3">
      <c r="A458" t="s">
        <v>2625</v>
      </c>
      <c r="B458" t="s">
        <v>5984</v>
      </c>
      <c r="C458" t="s">
        <v>5989</v>
      </c>
      <c r="D458">
        <v>2022</v>
      </c>
      <c r="E458" t="s">
        <v>3482</v>
      </c>
      <c r="F458" t="s">
        <v>2632</v>
      </c>
      <c r="G458" t="s">
        <v>5985</v>
      </c>
      <c r="H458" t="s">
        <v>5986</v>
      </c>
      <c r="I458" t="s">
        <v>5987</v>
      </c>
      <c r="J458" t="s">
        <v>93</v>
      </c>
      <c r="K458" t="s">
        <v>93</v>
      </c>
      <c r="L458" t="s">
        <v>93</v>
      </c>
      <c r="M458">
        <v>129</v>
      </c>
      <c r="N458">
        <v>138</v>
      </c>
      <c r="O458">
        <v>9</v>
      </c>
      <c r="P458">
        <v>2</v>
      </c>
      <c r="Q458" t="s">
        <v>5988</v>
      </c>
      <c r="R458" t="s">
        <v>3483</v>
      </c>
      <c r="S458" t="s">
        <v>93</v>
      </c>
      <c r="T458" t="s">
        <v>3484</v>
      </c>
      <c r="U458" t="s">
        <v>5990</v>
      </c>
    </row>
    <row r="459" spans="1:21" x14ac:dyDescent="0.3">
      <c r="A459" t="s">
        <v>516</v>
      </c>
      <c r="B459" t="s">
        <v>4616</v>
      </c>
      <c r="C459" t="s">
        <v>4621</v>
      </c>
      <c r="D459">
        <v>2024</v>
      </c>
      <c r="E459" t="s">
        <v>3482</v>
      </c>
      <c r="F459" t="s">
        <v>523</v>
      </c>
      <c r="G459" t="s">
        <v>4617</v>
      </c>
      <c r="H459" t="s">
        <v>4618</v>
      </c>
      <c r="I459" t="s">
        <v>4619</v>
      </c>
      <c r="J459" t="s">
        <v>93</v>
      </c>
      <c r="K459" t="s">
        <v>93</v>
      </c>
      <c r="L459" t="s">
        <v>93</v>
      </c>
      <c r="P459">
        <v>0</v>
      </c>
      <c r="Q459" t="s">
        <v>4620</v>
      </c>
      <c r="R459" t="s">
        <v>3483</v>
      </c>
      <c r="S459" t="s">
        <v>93</v>
      </c>
      <c r="T459" t="s">
        <v>3484</v>
      </c>
      <c r="U459" t="s">
        <v>4622</v>
      </c>
    </row>
    <row r="460" spans="1:21" x14ac:dyDescent="0.3">
      <c r="A460" t="s">
        <v>1943</v>
      </c>
      <c r="B460" t="s">
        <v>4139</v>
      </c>
      <c r="C460" t="s">
        <v>4144</v>
      </c>
      <c r="D460">
        <v>2024</v>
      </c>
      <c r="E460" t="s">
        <v>3482</v>
      </c>
      <c r="F460" t="s">
        <v>1949</v>
      </c>
      <c r="G460" t="s">
        <v>4140</v>
      </c>
      <c r="H460" t="s">
        <v>4141</v>
      </c>
      <c r="I460" t="s">
        <v>4142</v>
      </c>
      <c r="J460" t="s">
        <v>93</v>
      </c>
      <c r="K460" t="s">
        <v>93</v>
      </c>
      <c r="L460" t="s">
        <v>93</v>
      </c>
      <c r="P460">
        <v>0</v>
      </c>
      <c r="Q460" t="s">
        <v>4143</v>
      </c>
      <c r="R460" t="s">
        <v>3483</v>
      </c>
      <c r="S460" t="s">
        <v>93</v>
      </c>
      <c r="T460" t="s">
        <v>3484</v>
      </c>
      <c r="U460" t="s">
        <v>4145</v>
      </c>
    </row>
    <row r="461" spans="1:21" x14ac:dyDescent="0.3">
      <c r="A461" t="s">
        <v>6704</v>
      </c>
      <c r="B461" t="s">
        <v>6701</v>
      </c>
      <c r="C461" t="s">
        <v>6708</v>
      </c>
      <c r="D461">
        <v>2022</v>
      </c>
      <c r="E461" t="s">
        <v>3667</v>
      </c>
      <c r="F461" t="s">
        <v>6706</v>
      </c>
      <c r="G461" t="s">
        <v>6702</v>
      </c>
      <c r="H461" t="s">
        <v>6703</v>
      </c>
      <c r="I461" t="s">
        <v>6705</v>
      </c>
      <c r="J461" t="s">
        <v>93</v>
      </c>
      <c r="K461" t="s">
        <v>93</v>
      </c>
      <c r="L461" t="s">
        <v>93</v>
      </c>
      <c r="M461">
        <v>51</v>
      </c>
      <c r="N461">
        <v>72</v>
      </c>
      <c r="O461">
        <v>21</v>
      </c>
      <c r="P461">
        <v>8</v>
      </c>
      <c r="Q461" t="s">
        <v>6707</v>
      </c>
      <c r="R461" t="s">
        <v>3483</v>
      </c>
      <c r="S461" t="s">
        <v>93</v>
      </c>
      <c r="T461" t="s">
        <v>3484</v>
      </c>
      <c r="U461" t="s">
        <v>6709</v>
      </c>
    </row>
    <row r="462" spans="1:21" x14ac:dyDescent="0.3">
      <c r="A462" t="s">
        <v>7004</v>
      </c>
      <c r="B462" t="s">
        <v>7001</v>
      </c>
      <c r="C462" t="s">
        <v>7008</v>
      </c>
      <c r="D462">
        <v>2022</v>
      </c>
      <c r="E462" t="s">
        <v>3482</v>
      </c>
      <c r="F462" t="s">
        <v>7006</v>
      </c>
      <c r="G462" t="s">
        <v>7002</v>
      </c>
      <c r="H462" t="s">
        <v>7003</v>
      </c>
      <c r="I462" t="s">
        <v>6176</v>
      </c>
      <c r="J462" t="s">
        <v>7005</v>
      </c>
      <c r="K462" t="s">
        <v>93</v>
      </c>
      <c r="L462" t="s">
        <v>93</v>
      </c>
      <c r="M462">
        <v>51</v>
      </c>
      <c r="N462">
        <v>61</v>
      </c>
      <c r="O462">
        <v>10</v>
      </c>
      <c r="P462">
        <v>5</v>
      </c>
      <c r="Q462" t="s">
        <v>7007</v>
      </c>
      <c r="R462" t="s">
        <v>3483</v>
      </c>
      <c r="S462" t="s">
        <v>93</v>
      </c>
      <c r="T462" t="s">
        <v>3484</v>
      </c>
      <c r="U462" t="s">
        <v>7009</v>
      </c>
    </row>
    <row r="463" spans="1:21" x14ac:dyDescent="0.3">
      <c r="A463" t="s">
        <v>1234</v>
      </c>
      <c r="B463" t="s">
        <v>5823</v>
      </c>
      <c r="C463" t="s">
        <v>5828</v>
      </c>
      <c r="D463">
        <v>2023</v>
      </c>
      <c r="E463" t="s">
        <v>3482</v>
      </c>
      <c r="F463" t="s">
        <v>1241</v>
      </c>
      <c r="G463" t="s">
        <v>5824</v>
      </c>
      <c r="H463" t="s">
        <v>5825</v>
      </c>
      <c r="I463" t="s">
        <v>5826</v>
      </c>
      <c r="J463" t="s">
        <v>93</v>
      </c>
      <c r="K463" t="s">
        <v>93</v>
      </c>
      <c r="L463" t="s">
        <v>93</v>
      </c>
      <c r="M463">
        <v>758</v>
      </c>
      <c r="N463">
        <v>762</v>
      </c>
      <c r="O463">
        <v>4</v>
      </c>
      <c r="P463">
        <v>1</v>
      </c>
      <c r="Q463" t="s">
        <v>5827</v>
      </c>
      <c r="R463" t="s">
        <v>3483</v>
      </c>
      <c r="S463" t="s">
        <v>93</v>
      </c>
      <c r="T463" t="s">
        <v>3484</v>
      </c>
      <c r="U463" t="s">
        <v>5829</v>
      </c>
    </row>
    <row r="464" spans="1:21" x14ac:dyDescent="0.3">
      <c r="A464" t="s">
        <v>6185</v>
      </c>
      <c r="B464" t="s">
        <v>6182</v>
      </c>
      <c r="C464" t="s">
        <v>6189</v>
      </c>
      <c r="D464">
        <v>2022</v>
      </c>
      <c r="E464" t="s">
        <v>3506</v>
      </c>
      <c r="F464" t="s">
        <v>6187</v>
      </c>
      <c r="G464" t="s">
        <v>6183</v>
      </c>
      <c r="H464" t="s">
        <v>6184</v>
      </c>
      <c r="I464" t="s">
        <v>6186</v>
      </c>
      <c r="J464" t="s">
        <v>3503</v>
      </c>
      <c r="K464" t="s">
        <v>2681</v>
      </c>
      <c r="L464" t="s">
        <v>93</v>
      </c>
      <c r="M464">
        <v>34</v>
      </c>
      <c r="N464">
        <v>44</v>
      </c>
      <c r="O464">
        <v>10</v>
      </c>
      <c r="P464">
        <v>0</v>
      </c>
      <c r="Q464" t="s">
        <v>6188</v>
      </c>
      <c r="R464" t="s">
        <v>3483</v>
      </c>
      <c r="S464" t="s">
        <v>6190</v>
      </c>
      <c r="T464" t="s">
        <v>3484</v>
      </c>
      <c r="U464" t="s">
        <v>6191</v>
      </c>
    </row>
    <row r="465" spans="1:21" x14ac:dyDescent="0.3">
      <c r="A465" t="s">
        <v>563</v>
      </c>
      <c r="B465" t="s">
        <v>7128</v>
      </c>
      <c r="C465" t="s">
        <v>7133</v>
      </c>
      <c r="D465">
        <v>2022</v>
      </c>
      <c r="E465" t="s">
        <v>3482</v>
      </c>
      <c r="F465" t="s">
        <v>570</v>
      </c>
      <c r="G465" t="s">
        <v>7129</v>
      </c>
      <c r="H465" t="s">
        <v>7130</v>
      </c>
      <c r="I465" t="s">
        <v>7131</v>
      </c>
      <c r="J465" t="s">
        <v>93</v>
      </c>
      <c r="K465" t="s">
        <v>93</v>
      </c>
      <c r="L465" t="s">
        <v>93</v>
      </c>
      <c r="P465">
        <v>10</v>
      </c>
      <c r="Q465" t="s">
        <v>7132</v>
      </c>
      <c r="R465" t="s">
        <v>3483</v>
      </c>
      <c r="S465" t="s">
        <v>93</v>
      </c>
      <c r="T465" t="s">
        <v>3484</v>
      </c>
      <c r="U465" t="s">
        <v>7134</v>
      </c>
    </row>
    <row r="466" spans="1:21" x14ac:dyDescent="0.3">
      <c r="A466" t="s">
        <v>4713</v>
      </c>
      <c r="B466" t="s">
        <v>4710</v>
      </c>
      <c r="C466" t="s">
        <v>4716</v>
      </c>
      <c r="D466">
        <v>2024</v>
      </c>
      <c r="E466" t="s">
        <v>3482</v>
      </c>
      <c r="F466" t="s">
        <v>4714</v>
      </c>
      <c r="G466" t="s">
        <v>4711</v>
      </c>
      <c r="H466" t="s">
        <v>4712</v>
      </c>
      <c r="I466" t="s">
        <v>4401</v>
      </c>
      <c r="J466" t="s">
        <v>2681</v>
      </c>
      <c r="K466" t="s">
        <v>93</v>
      </c>
      <c r="L466" t="s">
        <v>93</v>
      </c>
      <c r="M466">
        <v>781</v>
      </c>
      <c r="N466">
        <v>785</v>
      </c>
      <c r="O466">
        <v>4</v>
      </c>
      <c r="P466">
        <v>0</v>
      </c>
      <c r="Q466" t="s">
        <v>4715</v>
      </c>
      <c r="R466" t="s">
        <v>3483</v>
      </c>
      <c r="S466" t="s">
        <v>93</v>
      </c>
      <c r="T466" t="s">
        <v>3484</v>
      </c>
      <c r="U466" t="s">
        <v>4717</v>
      </c>
    </row>
    <row r="467" spans="1:21" x14ac:dyDescent="0.3">
      <c r="A467" t="s">
        <v>4713</v>
      </c>
      <c r="B467" t="s">
        <v>4710</v>
      </c>
      <c r="C467" t="s">
        <v>5862</v>
      </c>
      <c r="D467">
        <v>2023</v>
      </c>
      <c r="E467" t="s">
        <v>3667</v>
      </c>
      <c r="F467" t="s">
        <v>4714</v>
      </c>
      <c r="G467" t="s">
        <v>4711</v>
      </c>
      <c r="H467" t="s">
        <v>4712</v>
      </c>
      <c r="I467" t="s">
        <v>5736</v>
      </c>
      <c r="J467" t="s">
        <v>2681</v>
      </c>
      <c r="K467" t="s">
        <v>93</v>
      </c>
      <c r="L467" t="s">
        <v>93</v>
      </c>
      <c r="M467">
        <v>781</v>
      </c>
      <c r="N467">
        <v>785</v>
      </c>
      <c r="O467">
        <v>4</v>
      </c>
      <c r="P467">
        <v>0</v>
      </c>
      <c r="Q467" t="s">
        <v>5861</v>
      </c>
      <c r="R467" t="s">
        <v>3483</v>
      </c>
      <c r="S467" t="s">
        <v>93</v>
      </c>
      <c r="T467" t="s">
        <v>3484</v>
      </c>
      <c r="U467" t="s">
        <v>5863</v>
      </c>
    </row>
    <row r="468" spans="1:21" x14ac:dyDescent="0.3">
      <c r="A468" t="s">
        <v>6684</v>
      </c>
      <c r="B468" t="s">
        <v>6682</v>
      </c>
      <c r="C468" t="s">
        <v>6687</v>
      </c>
      <c r="D468">
        <v>2022</v>
      </c>
      <c r="E468" t="s">
        <v>3506</v>
      </c>
      <c r="F468" t="s">
        <v>6685</v>
      </c>
      <c r="G468" t="s">
        <v>6683</v>
      </c>
      <c r="H468" t="s">
        <v>5190</v>
      </c>
      <c r="I468" t="s">
        <v>5351</v>
      </c>
      <c r="J468" t="s">
        <v>3636</v>
      </c>
      <c r="K468" t="s">
        <v>3775</v>
      </c>
      <c r="L468" t="s">
        <v>93</v>
      </c>
      <c r="M468">
        <v>79</v>
      </c>
      <c r="N468">
        <v>97</v>
      </c>
      <c r="O468">
        <v>18</v>
      </c>
      <c r="P468">
        <v>7</v>
      </c>
      <c r="Q468" t="s">
        <v>6686</v>
      </c>
      <c r="R468" t="s">
        <v>3483</v>
      </c>
      <c r="S468" t="s">
        <v>3588</v>
      </c>
      <c r="T468" t="s">
        <v>3484</v>
      </c>
      <c r="U468" t="s">
        <v>6688</v>
      </c>
    </row>
    <row r="469" spans="1:21" x14ac:dyDescent="0.3">
      <c r="A469" t="s">
        <v>4060</v>
      </c>
      <c r="B469" t="s">
        <v>4057</v>
      </c>
      <c r="C469" t="s">
        <v>4062</v>
      </c>
      <c r="D469">
        <v>2024</v>
      </c>
      <c r="E469" t="s">
        <v>3506</v>
      </c>
      <c r="F469" t="s">
        <v>93</v>
      </c>
      <c r="G469" t="s">
        <v>4058</v>
      </c>
      <c r="H469" t="s">
        <v>4059</v>
      </c>
      <c r="I469" t="s">
        <v>3563</v>
      </c>
      <c r="J469" t="s">
        <v>3564</v>
      </c>
      <c r="K469" t="s">
        <v>2618</v>
      </c>
      <c r="L469" t="s">
        <v>93</v>
      </c>
      <c r="M469">
        <v>2359</v>
      </c>
      <c r="N469">
        <v>2369</v>
      </c>
      <c r="O469">
        <v>10</v>
      </c>
      <c r="P469">
        <v>2</v>
      </c>
      <c r="Q469" t="s">
        <v>4061</v>
      </c>
      <c r="R469" t="s">
        <v>3483</v>
      </c>
      <c r="S469" t="s">
        <v>93</v>
      </c>
      <c r="T469" t="s">
        <v>3484</v>
      </c>
      <c r="U469" t="s">
        <v>4063</v>
      </c>
    </row>
    <row r="470" spans="1:21" x14ac:dyDescent="0.3">
      <c r="A470" t="s">
        <v>1200</v>
      </c>
      <c r="B470" t="s">
        <v>7278</v>
      </c>
      <c r="C470" t="s">
        <v>7283</v>
      </c>
      <c r="D470">
        <v>2022</v>
      </c>
      <c r="E470" t="s">
        <v>3482</v>
      </c>
      <c r="F470" t="s">
        <v>1208</v>
      </c>
      <c r="G470" t="s">
        <v>7279</v>
      </c>
      <c r="H470" t="s">
        <v>7280</v>
      </c>
      <c r="I470" t="s">
        <v>7281</v>
      </c>
      <c r="J470" t="s">
        <v>93</v>
      </c>
      <c r="K470" t="s">
        <v>93</v>
      </c>
      <c r="L470" t="s">
        <v>93</v>
      </c>
      <c r="M470">
        <v>663</v>
      </c>
      <c r="N470">
        <v>666</v>
      </c>
      <c r="O470">
        <v>3</v>
      </c>
      <c r="P470">
        <v>1</v>
      </c>
      <c r="Q470" t="s">
        <v>7282</v>
      </c>
      <c r="R470" t="s">
        <v>3483</v>
      </c>
      <c r="S470" t="s">
        <v>93</v>
      </c>
      <c r="T470" t="s">
        <v>3484</v>
      </c>
      <c r="U470" t="s">
        <v>7284</v>
      </c>
    </row>
    <row r="471" spans="1:21" x14ac:dyDescent="0.3">
      <c r="A471" t="s">
        <v>2787</v>
      </c>
      <c r="B471" t="s">
        <v>5496</v>
      </c>
      <c r="C471" t="s">
        <v>5501</v>
      </c>
      <c r="D471">
        <v>2023</v>
      </c>
      <c r="E471" t="s">
        <v>3482</v>
      </c>
      <c r="F471" t="s">
        <v>2795</v>
      </c>
      <c r="G471" t="s">
        <v>5497</v>
      </c>
      <c r="H471" t="s">
        <v>5498</v>
      </c>
      <c r="I471" t="s">
        <v>5499</v>
      </c>
      <c r="J471" t="s">
        <v>93</v>
      </c>
      <c r="K471" t="s">
        <v>93</v>
      </c>
      <c r="L471" t="s">
        <v>93</v>
      </c>
      <c r="P471">
        <v>2</v>
      </c>
      <c r="Q471" t="s">
        <v>5500</v>
      </c>
      <c r="R471" t="s">
        <v>3483</v>
      </c>
      <c r="S471" t="s">
        <v>93</v>
      </c>
      <c r="T471" t="s">
        <v>3484</v>
      </c>
      <c r="U471" t="s">
        <v>5502</v>
      </c>
    </row>
    <row r="472" spans="1:21" x14ac:dyDescent="0.3">
      <c r="A472" t="s">
        <v>3052</v>
      </c>
      <c r="B472" t="s">
        <v>3755</v>
      </c>
      <c r="C472" t="s">
        <v>3760</v>
      </c>
      <c r="D472">
        <v>2024</v>
      </c>
      <c r="E472" t="s">
        <v>3482</v>
      </c>
      <c r="F472" t="s">
        <v>3056</v>
      </c>
      <c r="G472" t="s">
        <v>3756</v>
      </c>
      <c r="H472" t="s">
        <v>3757</v>
      </c>
      <c r="I472" t="s">
        <v>3758</v>
      </c>
      <c r="J472" t="s">
        <v>93</v>
      </c>
      <c r="K472" t="s">
        <v>93</v>
      </c>
      <c r="L472" t="s">
        <v>93</v>
      </c>
      <c r="P472">
        <v>0</v>
      </c>
      <c r="Q472" t="s">
        <v>3759</v>
      </c>
      <c r="R472" t="s">
        <v>3483</v>
      </c>
      <c r="S472" t="s">
        <v>93</v>
      </c>
      <c r="T472" t="s">
        <v>3484</v>
      </c>
      <c r="U472" t="s">
        <v>3761</v>
      </c>
    </row>
    <row r="473" spans="1:21" x14ac:dyDescent="0.3">
      <c r="A473" t="s">
        <v>5161</v>
      </c>
      <c r="B473" t="s">
        <v>5158</v>
      </c>
      <c r="C473" t="s">
        <v>5165</v>
      </c>
      <c r="D473">
        <v>2023</v>
      </c>
      <c r="E473" t="s">
        <v>3482</v>
      </c>
      <c r="F473" t="s">
        <v>93</v>
      </c>
      <c r="G473" t="s">
        <v>5159</v>
      </c>
      <c r="H473" t="s">
        <v>5160</v>
      </c>
      <c r="I473" t="s">
        <v>5162</v>
      </c>
      <c r="J473" t="s">
        <v>5163</v>
      </c>
      <c r="K473" t="s">
        <v>93</v>
      </c>
      <c r="L473" t="s">
        <v>93</v>
      </c>
      <c r="M473">
        <v>1445</v>
      </c>
      <c r="N473">
        <v>1452</v>
      </c>
      <c r="O473">
        <v>7</v>
      </c>
      <c r="P473">
        <v>0</v>
      </c>
      <c r="Q473" t="s">
        <v>5164</v>
      </c>
      <c r="R473" t="s">
        <v>3483</v>
      </c>
      <c r="S473" t="s">
        <v>93</v>
      </c>
      <c r="T473" t="s">
        <v>3484</v>
      </c>
      <c r="U473" t="s">
        <v>5166</v>
      </c>
    </row>
    <row r="474" spans="1:21" x14ac:dyDescent="0.3">
      <c r="A474" t="s">
        <v>1091</v>
      </c>
      <c r="B474" t="s">
        <v>5016</v>
      </c>
      <c r="C474" t="s">
        <v>5021</v>
      </c>
      <c r="D474">
        <v>2024</v>
      </c>
      <c r="E474" t="s">
        <v>3482</v>
      </c>
      <c r="F474" t="s">
        <v>1098</v>
      </c>
      <c r="G474" t="s">
        <v>5017</v>
      </c>
      <c r="H474" t="s">
        <v>5018</v>
      </c>
      <c r="I474" t="s">
        <v>5019</v>
      </c>
      <c r="J474" t="s">
        <v>93</v>
      </c>
      <c r="K474" t="s">
        <v>93</v>
      </c>
      <c r="L474" t="s">
        <v>93</v>
      </c>
      <c r="M474">
        <v>580</v>
      </c>
      <c r="N474">
        <v>584</v>
      </c>
      <c r="O474">
        <v>4</v>
      </c>
      <c r="P474">
        <v>0</v>
      </c>
      <c r="Q474" t="s">
        <v>5020</v>
      </c>
      <c r="R474" t="s">
        <v>3483</v>
      </c>
      <c r="S474" t="s">
        <v>93</v>
      </c>
      <c r="T474" t="s">
        <v>3484</v>
      </c>
      <c r="U474" t="s">
        <v>5022</v>
      </c>
    </row>
    <row r="475" spans="1:21" x14ac:dyDescent="0.3">
      <c r="A475" t="s">
        <v>3716</v>
      </c>
      <c r="B475" t="s">
        <v>3713</v>
      </c>
      <c r="C475" t="s">
        <v>3719</v>
      </c>
      <c r="D475">
        <v>2024</v>
      </c>
      <c r="E475" t="s">
        <v>3482</v>
      </c>
      <c r="F475" t="s">
        <v>93</v>
      </c>
      <c r="G475" t="s">
        <v>3714</v>
      </c>
      <c r="H475" t="s">
        <v>3715</v>
      </c>
      <c r="I475" t="s">
        <v>3717</v>
      </c>
      <c r="J475" t="s">
        <v>3574</v>
      </c>
      <c r="K475" t="s">
        <v>93</v>
      </c>
      <c r="L475" t="s">
        <v>93</v>
      </c>
      <c r="M475">
        <v>1359</v>
      </c>
      <c r="N475">
        <v>1364</v>
      </c>
      <c r="O475">
        <v>5</v>
      </c>
      <c r="P475">
        <v>0</v>
      </c>
      <c r="Q475" t="s">
        <v>3718</v>
      </c>
      <c r="R475" t="s">
        <v>3483</v>
      </c>
      <c r="S475" t="s">
        <v>93</v>
      </c>
      <c r="T475" t="s">
        <v>3484</v>
      </c>
      <c r="U475" t="s">
        <v>3720</v>
      </c>
    </row>
    <row r="476" spans="1:21" x14ac:dyDescent="0.3">
      <c r="A476" t="s">
        <v>4766</v>
      </c>
      <c r="B476" t="s">
        <v>4763</v>
      </c>
      <c r="C476" t="s">
        <v>4770</v>
      </c>
      <c r="D476">
        <v>2024</v>
      </c>
      <c r="E476" t="s">
        <v>3482</v>
      </c>
      <c r="F476" t="s">
        <v>4768</v>
      </c>
      <c r="G476" t="s">
        <v>4764</v>
      </c>
      <c r="H476" t="s">
        <v>4765</v>
      </c>
      <c r="I476" t="s">
        <v>3626</v>
      </c>
      <c r="J476" t="s">
        <v>4767</v>
      </c>
      <c r="K476" t="s">
        <v>93</v>
      </c>
      <c r="L476" t="s">
        <v>93</v>
      </c>
      <c r="M476">
        <v>33</v>
      </c>
      <c r="N476">
        <v>42</v>
      </c>
      <c r="O476">
        <v>9</v>
      </c>
      <c r="P476">
        <v>0</v>
      </c>
      <c r="Q476" t="s">
        <v>4769</v>
      </c>
      <c r="R476" t="s">
        <v>3483</v>
      </c>
      <c r="S476" t="s">
        <v>93</v>
      </c>
      <c r="T476" t="s">
        <v>3484</v>
      </c>
      <c r="U476" t="s">
        <v>4771</v>
      </c>
    </row>
    <row r="477" spans="1:21" x14ac:dyDescent="0.3">
      <c r="A477" t="s">
        <v>4051</v>
      </c>
      <c r="B477" t="s">
        <v>4048</v>
      </c>
      <c r="C477" t="s">
        <v>4055</v>
      </c>
      <c r="D477">
        <v>2025</v>
      </c>
      <c r="E477" t="s">
        <v>3506</v>
      </c>
      <c r="F477" t="s">
        <v>4053</v>
      </c>
      <c r="G477" t="s">
        <v>4049</v>
      </c>
      <c r="H477" t="s">
        <v>4050</v>
      </c>
      <c r="I477" t="s">
        <v>4052</v>
      </c>
      <c r="J477" t="s">
        <v>93</v>
      </c>
      <c r="K477" t="s">
        <v>93</v>
      </c>
      <c r="L477" t="s">
        <v>93</v>
      </c>
      <c r="P477">
        <v>0</v>
      </c>
      <c r="Q477" t="s">
        <v>4054</v>
      </c>
      <c r="R477" t="s">
        <v>3595</v>
      </c>
      <c r="S477" t="s">
        <v>93</v>
      </c>
      <c r="T477" t="s">
        <v>3484</v>
      </c>
      <c r="U477" t="s">
        <v>4056</v>
      </c>
    </row>
    <row r="478" spans="1:21" x14ac:dyDescent="0.3">
      <c r="A478" t="s">
        <v>4018</v>
      </c>
      <c r="B478" t="s">
        <v>4015</v>
      </c>
      <c r="C478" t="s">
        <v>4022</v>
      </c>
      <c r="D478">
        <v>2024</v>
      </c>
      <c r="E478" t="s">
        <v>3506</v>
      </c>
      <c r="F478" t="s">
        <v>4020</v>
      </c>
      <c r="G478" t="s">
        <v>4016</v>
      </c>
      <c r="H478" t="s">
        <v>4017</v>
      </c>
      <c r="I478" t="s">
        <v>4019</v>
      </c>
      <c r="J478" t="s">
        <v>3584</v>
      </c>
      <c r="K478" t="s">
        <v>3574</v>
      </c>
      <c r="L478" t="s">
        <v>93</v>
      </c>
      <c r="M478">
        <v>18</v>
      </c>
      <c r="N478">
        <v>31</v>
      </c>
      <c r="O478">
        <v>13</v>
      </c>
      <c r="P478">
        <v>2</v>
      </c>
      <c r="Q478" t="s">
        <v>4021</v>
      </c>
      <c r="R478" t="s">
        <v>3483</v>
      </c>
      <c r="S478" t="s">
        <v>3588</v>
      </c>
      <c r="T478" t="s">
        <v>3484</v>
      </c>
      <c r="U478" t="s">
        <v>4023</v>
      </c>
    </row>
    <row r="479" spans="1:21" x14ac:dyDescent="0.3">
      <c r="A479" t="s">
        <v>3820</v>
      </c>
      <c r="B479" t="s">
        <v>3817</v>
      </c>
      <c r="C479" t="s">
        <v>3825</v>
      </c>
      <c r="D479">
        <v>2024</v>
      </c>
      <c r="E479" t="s">
        <v>3506</v>
      </c>
      <c r="F479" t="s">
        <v>3823</v>
      </c>
      <c r="G479" t="s">
        <v>3818</v>
      </c>
      <c r="H479" t="s">
        <v>3819</v>
      </c>
      <c r="I479" t="s">
        <v>3821</v>
      </c>
      <c r="J479" t="s">
        <v>3503</v>
      </c>
      <c r="K479" t="s">
        <v>93</v>
      </c>
      <c r="L479" t="s">
        <v>3822</v>
      </c>
      <c r="P479">
        <v>0</v>
      </c>
      <c r="Q479" t="s">
        <v>3824</v>
      </c>
      <c r="R479" t="s">
        <v>3483</v>
      </c>
      <c r="S479" t="s">
        <v>3613</v>
      </c>
      <c r="T479" t="s">
        <v>3484</v>
      </c>
      <c r="U479" t="s">
        <v>3826</v>
      </c>
    </row>
    <row r="480" spans="1:21" x14ac:dyDescent="0.3">
      <c r="A480" t="s">
        <v>6819</v>
      </c>
      <c r="B480" t="s">
        <v>6816</v>
      </c>
      <c r="C480" t="s">
        <v>6823</v>
      </c>
      <c r="D480">
        <v>2022</v>
      </c>
      <c r="E480" t="s">
        <v>3482</v>
      </c>
      <c r="F480" t="s">
        <v>6821</v>
      </c>
      <c r="G480" t="s">
        <v>6817</v>
      </c>
      <c r="H480" t="s">
        <v>6818</v>
      </c>
      <c r="I480" t="s">
        <v>5535</v>
      </c>
      <c r="J480" t="s">
        <v>6820</v>
      </c>
      <c r="K480" t="s">
        <v>93</v>
      </c>
      <c r="L480" t="s">
        <v>93</v>
      </c>
      <c r="M480">
        <v>4745</v>
      </c>
      <c r="N480">
        <v>4750</v>
      </c>
      <c r="O480">
        <v>5</v>
      </c>
      <c r="P480">
        <v>5</v>
      </c>
      <c r="Q480" t="s">
        <v>6822</v>
      </c>
      <c r="R480" t="s">
        <v>3483</v>
      </c>
      <c r="S480" t="s">
        <v>93</v>
      </c>
      <c r="T480" t="s">
        <v>3484</v>
      </c>
      <c r="U480" t="s">
        <v>6824</v>
      </c>
    </row>
  </sheetData>
  <hyperlinks>
    <hyperlink ref="Q244" r:id="rId1" xr:uid="{A2A617B5-F028-4133-A252-287DEFA8B1EA}"/>
    <hyperlink ref="Q434" r:id="rId2" xr:uid="{86AAA408-F2A9-421E-AF90-FCC3C55D53B1}"/>
  </hyperlinks>
  <pageMargins left="0.7" right="0.7" top="0.75" bottom="0.75" header="0.3" footer="0.3"/>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35246-7812-4E94-A9E4-5E41B02CABED}">
  <sheetPr codeName="Hoja6"/>
  <dimension ref="A1:BT61"/>
  <sheetViews>
    <sheetView topLeftCell="B1" workbookViewId="0"/>
  </sheetViews>
  <sheetFormatPr baseColWidth="10" defaultRowHeight="14.4" x14ac:dyDescent="0.3"/>
  <cols>
    <col min="1" max="1" width="17.21875" hidden="1" customWidth="1"/>
    <col min="2" max="4" width="80.88671875" bestFit="1" customWidth="1"/>
    <col min="5" max="5" width="19.21875" customWidth="1"/>
    <col min="6" max="6" width="11.33203125" bestFit="1" customWidth="1"/>
    <col min="7" max="7" width="17.6640625" bestFit="1" customWidth="1"/>
    <col min="8" max="8" width="14.6640625" customWidth="1"/>
    <col min="9" max="9" width="13.77734375" customWidth="1"/>
    <col min="10" max="10" width="20.44140625" customWidth="1"/>
    <col min="11" max="11" width="80.88671875" customWidth="1"/>
    <col min="12" max="12" width="23.6640625" customWidth="1"/>
    <col min="13" max="13" width="15.5546875" customWidth="1"/>
    <col min="14" max="14" width="11.5546875" customWidth="1"/>
    <col min="15" max="15" width="77.21875" customWidth="1"/>
    <col min="16" max="16" width="16.88671875" customWidth="1"/>
    <col min="17" max="17" width="19.88671875" customWidth="1"/>
    <col min="18" max="18" width="11.5546875" customWidth="1"/>
    <col min="19" max="19" width="17.21875" customWidth="1"/>
    <col min="20" max="20" width="16.88671875" customWidth="1"/>
    <col min="21" max="21" width="17.21875" customWidth="1"/>
    <col min="22" max="22" width="20.6640625" customWidth="1"/>
    <col min="23" max="23" width="20.33203125" customWidth="1"/>
    <col min="24" max="24" width="17.109375" customWidth="1"/>
    <col min="25" max="25" width="80.88671875" customWidth="1"/>
    <col min="26" max="26" width="11.5546875" customWidth="1"/>
    <col min="27" max="36" width="80.88671875" customWidth="1"/>
    <col min="37" max="37" width="17.21875" customWidth="1"/>
    <col min="38" max="38" width="22.109375" customWidth="1"/>
    <col min="39" max="39" width="22.21875" customWidth="1"/>
    <col min="40" max="40" width="25.21875" customWidth="1"/>
    <col min="41" max="41" width="21.109375" customWidth="1"/>
    <col min="42" max="42" width="23.44140625" customWidth="1"/>
    <col min="43" max="43" width="60.88671875" customWidth="1"/>
    <col min="44" max="44" width="18" customWidth="1"/>
    <col min="45" max="45" width="80.88671875" customWidth="1"/>
    <col min="46" max="47" width="9.6640625" customWidth="1"/>
    <col min="48" max="48" width="7.21875" customWidth="1"/>
    <col min="49" max="49" width="24.5546875" customWidth="1"/>
    <col min="50" max="50" width="11.5546875" customWidth="1"/>
    <col min="51" max="51" width="17" customWidth="1"/>
    <col min="52" max="52" width="16.77734375" customWidth="1"/>
    <col min="53" max="53" width="9.77734375" customWidth="1"/>
    <col min="54" max="54" width="7.44140625" customWidth="1"/>
    <col min="55" max="55" width="14" customWidth="1"/>
    <col min="56" max="56" width="13.44140625" customWidth="1"/>
    <col min="57" max="57" width="13.77734375" customWidth="1"/>
    <col min="58" max="58" width="11.5546875" customWidth="1"/>
    <col min="59" max="59" width="11.77734375" customWidth="1"/>
    <col min="60" max="60" width="11" customWidth="1"/>
    <col min="61" max="61" width="15.88671875" customWidth="1"/>
    <col min="62" max="62" width="28.77734375" customWidth="1"/>
    <col min="63" max="63" width="43.5546875" customWidth="1"/>
    <col min="64" max="64" width="11.109375" customWidth="1"/>
    <col min="65" max="66" width="17.6640625" customWidth="1"/>
    <col min="67" max="67" width="80.88671875" customWidth="1"/>
    <col min="68" max="68" width="71.21875" customWidth="1"/>
    <col min="69" max="69" width="76.109375" customWidth="1"/>
    <col min="70" max="70" width="13.33203125" customWidth="1"/>
    <col min="71" max="71" width="12.44140625" customWidth="1"/>
    <col min="72" max="72" width="28.6640625" customWidth="1"/>
    <col min="73" max="73" width="19" customWidth="1"/>
    <col min="74" max="74" width="17.21875" customWidth="1"/>
    <col min="75" max="75" width="15.21875" bestFit="1" customWidth="1"/>
    <col min="76" max="76" width="20.6640625" bestFit="1" customWidth="1"/>
    <col min="77" max="77" width="29.6640625" bestFit="1" customWidth="1"/>
  </cols>
  <sheetData>
    <row r="1" spans="1:72" x14ac:dyDescent="0.3">
      <c r="A1" t="s">
        <v>7295</v>
      </c>
      <c r="B1" t="s">
        <v>7302</v>
      </c>
      <c r="C1" t="s">
        <v>483</v>
      </c>
      <c r="D1" t="s">
        <v>488</v>
      </c>
      <c r="E1" t="s">
        <v>2</v>
      </c>
      <c r="F1" t="s">
        <v>3471</v>
      </c>
      <c r="G1" t="s">
        <v>8</v>
      </c>
      <c r="H1" t="s">
        <v>7296</v>
      </c>
      <c r="I1" t="s">
        <v>7297</v>
      </c>
      <c r="J1" t="s">
        <v>7298</v>
      </c>
      <c r="K1" t="s">
        <v>7299</v>
      </c>
      <c r="L1" t="s">
        <v>7300</v>
      </c>
      <c r="M1" t="s">
        <v>7301</v>
      </c>
      <c r="N1" t="s">
        <v>7303</v>
      </c>
      <c r="O1" t="s">
        <v>7304</v>
      </c>
      <c r="P1" t="s">
        <v>7305</v>
      </c>
      <c r="Q1" t="s">
        <v>28</v>
      </c>
      <c r="R1" t="s">
        <v>7306</v>
      </c>
      <c r="S1" t="s">
        <v>7307</v>
      </c>
      <c r="T1" t="s">
        <v>7308</v>
      </c>
      <c r="U1" t="s">
        <v>7309</v>
      </c>
      <c r="V1" t="s">
        <v>7310</v>
      </c>
      <c r="W1" t="s">
        <v>492</v>
      </c>
      <c r="X1" t="s">
        <v>7311</v>
      </c>
      <c r="Y1" t="s">
        <v>7312</v>
      </c>
      <c r="Z1" t="s">
        <v>7313</v>
      </c>
      <c r="AA1" t="s">
        <v>7314</v>
      </c>
      <c r="AB1" t="s">
        <v>7315</v>
      </c>
      <c r="AC1" t="s">
        <v>7316</v>
      </c>
      <c r="AD1" t="s">
        <v>7317</v>
      </c>
      <c r="AE1" t="s">
        <v>7318</v>
      </c>
      <c r="AF1" t="s">
        <v>7319</v>
      </c>
      <c r="AG1" t="s">
        <v>7320</v>
      </c>
      <c r="AH1" t="s">
        <v>7321</v>
      </c>
      <c r="AI1" t="s">
        <v>7322</v>
      </c>
      <c r="AJ1" t="s">
        <v>7323</v>
      </c>
      <c r="AK1" t="s">
        <v>7324</v>
      </c>
      <c r="AL1" t="s">
        <v>7325</v>
      </c>
      <c r="AM1" t="s">
        <v>7326</v>
      </c>
      <c r="AN1" t="s">
        <v>26</v>
      </c>
      <c r="AO1" t="s">
        <v>7327</v>
      </c>
      <c r="AP1" t="s">
        <v>7328</v>
      </c>
      <c r="AQ1" t="s">
        <v>7</v>
      </c>
      <c r="AR1" t="s">
        <v>7329</v>
      </c>
      <c r="AS1" t="s">
        <v>6</v>
      </c>
      <c r="AT1" t="s">
        <v>20</v>
      </c>
      <c r="AU1" t="s">
        <v>7330</v>
      </c>
      <c r="AV1" t="s">
        <v>7331</v>
      </c>
      <c r="AW1" t="s">
        <v>18</v>
      </c>
      <c r="AX1" t="s">
        <v>17</v>
      </c>
      <c r="AY1" t="s">
        <v>7332</v>
      </c>
      <c r="AZ1" t="s">
        <v>7333</v>
      </c>
      <c r="BA1" t="s">
        <v>7334</v>
      </c>
      <c r="BB1" t="s">
        <v>7335</v>
      </c>
      <c r="BC1" t="s">
        <v>486</v>
      </c>
      <c r="BD1" t="s">
        <v>487</v>
      </c>
      <c r="BE1" t="s">
        <v>7336</v>
      </c>
      <c r="BF1" t="s">
        <v>7337</v>
      </c>
      <c r="BG1" t="s">
        <v>7338</v>
      </c>
      <c r="BH1" t="s">
        <v>7339</v>
      </c>
      <c r="BI1" t="s">
        <v>7340</v>
      </c>
      <c r="BJ1" t="s">
        <v>7341</v>
      </c>
      <c r="BK1" t="s">
        <v>7342</v>
      </c>
      <c r="BL1" t="s">
        <v>7343</v>
      </c>
      <c r="BM1" t="s">
        <v>7344</v>
      </c>
      <c r="BN1" t="s">
        <v>7345</v>
      </c>
      <c r="BO1" t="s">
        <v>7346</v>
      </c>
      <c r="BP1" t="s">
        <v>7347</v>
      </c>
      <c r="BQ1" t="s">
        <v>7348</v>
      </c>
      <c r="BR1" t="s">
        <v>7349</v>
      </c>
      <c r="BS1" t="s">
        <v>7350</v>
      </c>
      <c r="BT1" t="s">
        <v>7351</v>
      </c>
    </row>
    <row r="2" spans="1:72" x14ac:dyDescent="0.3">
      <c r="A2" t="s">
        <v>7352</v>
      </c>
      <c r="B2" t="s">
        <v>3897</v>
      </c>
      <c r="C2" t="s">
        <v>8337</v>
      </c>
      <c r="D2" t="s">
        <v>8341</v>
      </c>
      <c r="E2">
        <v>2024</v>
      </c>
      <c r="F2" t="s">
        <v>3506</v>
      </c>
      <c r="G2" t="s">
        <v>3901</v>
      </c>
      <c r="H2" t="s">
        <v>93</v>
      </c>
      <c r="I2" t="s">
        <v>93</v>
      </c>
      <c r="J2" t="s">
        <v>93</v>
      </c>
      <c r="K2" t="s">
        <v>8338</v>
      </c>
      <c r="L2" t="s">
        <v>93</v>
      </c>
      <c r="M2" t="s">
        <v>93</v>
      </c>
      <c r="N2" t="s">
        <v>8339</v>
      </c>
      <c r="O2" t="s">
        <v>93</v>
      </c>
      <c r="P2" t="s">
        <v>93</v>
      </c>
      <c r="Q2" t="s">
        <v>7356</v>
      </c>
      <c r="R2" t="s">
        <v>93</v>
      </c>
      <c r="S2" t="s">
        <v>93</v>
      </c>
      <c r="T2" t="s">
        <v>93</v>
      </c>
      <c r="U2" t="s">
        <v>93</v>
      </c>
      <c r="V2" t="s">
        <v>93</v>
      </c>
      <c r="W2" t="s">
        <v>8340</v>
      </c>
      <c r="X2" t="s">
        <v>93</v>
      </c>
      <c r="Y2" t="s">
        <v>8342</v>
      </c>
      <c r="Z2" t="s">
        <v>8343</v>
      </c>
      <c r="AA2" t="s">
        <v>8344</v>
      </c>
      <c r="AB2" t="s">
        <v>8345</v>
      </c>
      <c r="AC2" t="s">
        <v>8346</v>
      </c>
      <c r="AD2" t="s">
        <v>8347</v>
      </c>
      <c r="AE2" t="s">
        <v>93</v>
      </c>
      <c r="AF2" t="s">
        <v>93</v>
      </c>
      <c r="AG2" t="s">
        <v>93</v>
      </c>
      <c r="AH2" t="s">
        <v>93</v>
      </c>
      <c r="AI2">
        <v>36</v>
      </c>
      <c r="AJ2">
        <v>0</v>
      </c>
      <c r="AK2">
        <v>0</v>
      </c>
      <c r="AL2">
        <v>5</v>
      </c>
      <c r="AM2">
        <v>8</v>
      </c>
      <c r="AN2" t="s">
        <v>8348</v>
      </c>
      <c r="AO2" t="s">
        <v>8349</v>
      </c>
      <c r="AP2" t="s">
        <v>8350</v>
      </c>
      <c r="AQ2" t="s">
        <v>8351</v>
      </c>
      <c r="AR2" t="s">
        <v>8352</v>
      </c>
      <c r="AS2" t="s">
        <v>93</v>
      </c>
      <c r="AT2" t="s">
        <v>8353</v>
      </c>
      <c r="AU2" t="s">
        <v>8354</v>
      </c>
      <c r="AV2" t="s">
        <v>7443</v>
      </c>
      <c r="AW2" t="s">
        <v>3899</v>
      </c>
      <c r="AX2" t="s">
        <v>93</v>
      </c>
      <c r="AY2" t="s">
        <v>93</v>
      </c>
      <c r="AZ2" t="s">
        <v>93</v>
      </c>
      <c r="BA2" t="s">
        <v>93</v>
      </c>
      <c r="BB2" t="s">
        <v>93</v>
      </c>
      <c r="BE2" t="s">
        <v>3900</v>
      </c>
      <c r="BF2" t="s">
        <v>8355</v>
      </c>
      <c r="BG2" t="s">
        <v>93</v>
      </c>
      <c r="BH2" s="2">
        <v>45292</v>
      </c>
      <c r="BI2">
        <v>8</v>
      </c>
      <c r="BJ2" t="s">
        <v>8356</v>
      </c>
      <c r="BK2" t="s">
        <v>7375</v>
      </c>
      <c r="BL2" t="s">
        <v>7401</v>
      </c>
      <c r="BM2" t="s">
        <v>8357</v>
      </c>
      <c r="BN2" t="s">
        <v>93</v>
      </c>
      <c r="BO2" t="s">
        <v>7403</v>
      </c>
      <c r="BP2" t="s">
        <v>93</v>
      </c>
      <c r="BQ2" t="s">
        <v>93</v>
      </c>
      <c r="BR2" s="2">
        <v>45730</v>
      </c>
      <c r="BS2" t="s">
        <v>8358</v>
      </c>
      <c r="BT2" t="s">
        <v>7379</v>
      </c>
    </row>
    <row r="3" spans="1:72" x14ac:dyDescent="0.3">
      <c r="A3" t="s">
        <v>7352</v>
      </c>
      <c r="B3" t="s">
        <v>3772</v>
      </c>
      <c r="C3" t="s">
        <v>7963</v>
      </c>
      <c r="D3" t="s">
        <v>7966</v>
      </c>
      <c r="E3">
        <v>2023</v>
      </c>
      <c r="F3" t="s">
        <v>7713</v>
      </c>
      <c r="G3" t="s">
        <v>3776</v>
      </c>
      <c r="H3" t="s">
        <v>93</v>
      </c>
      <c r="I3" t="s">
        <v>93</v>
      </c>
      <c r="J3" t="s">
        <v>93</v>
      </c>
      <c r="K3" t="s">
        <v>7964</v>
      </c>
      <c r="L3" t="s">
        <v>93</v>
      </c>
      <c r="M3" t="s">
        <v>93</v>
      </c>
      <c r="N3" t="s">
        <v>7712</v>
      </c>
      <c r="O3" t="s">
        <v>93</v>
      </c>
      <c r="P3" t="s">
        <v>93</v>
      </c>
      <c r="Q3" t="s">
        <v>7356</v>
      </c>
      <c r="R3" t="s">
        <v>93</v>
      </c>
      <c r="S3" t="s">
        <v>93</v>
      </c>
      <c r="T3" t="s">
        <v>93</v>
      </c>
      <c r="U3" t="s">
        <v>93</v>
      </c>
      <c r="V3" t="s">
        <v>93</v>
      </c>
      <c r="W3" t="s">
        <v>7965</v>
      </c>
      <c r="X3" t="s">
        <v>93</v>
      </c>
      <c r="Y3" t="s">
        <v>7967</v>
      </c>
      <c r="Z3" t="s">
        <v>93</v>
      </c>
      <c r="AA3" t="s">
        <v>7968</v>
      </c>
      <c r="AB3" t="s">
        <v>7969</v>
      </c>
      <c r="AC3" t="s">
        <v>7970</v>
      </c>
      <c r="AD3" t="s">
        <v>7971</v>
      </c>
      <c r="AE3" t="s">
        <v>93</v>
      </c>
      <c r="AF3" t="s">
        <v>93</v>
      </c>
      <c r="AG3" t="s">
        <v>93</v>
      </c>
      <c r="AH3" t="s">
        <v>93</v>
      </c>
      <c r="AI3">
        <v>27</v>
      </c>
      <c r="AJ3">
        <v>0</v>
      </c>
      <c r="AK3">
        <v>1</v>
      </c>
      <c r="AL3">
        <v>3</v>
      </c>
      <c r="AM3">
        <v>6</v>
      </c>
      <c r="AN3" t="s">
        <v>7546</v>
      </c>
      <c r="AO3" t="s">
        <v>7547</v>
      </c>
      <c r="AP3" t="s">
        <v>7548</v>
      </c>
      <c r="AQ3" t="s">
        <v>7723</v>
      </c>
      <c r="AR3" t="s">
        <v>7724</v>
      </c>
      <c r="AS3" t="s">
        <v>93</v>
      </c>
      <c r="AT3" t="s">
        <v>7725</v>
      </c>
      <c r="AU3" t="s">
        <v>7726</v>
      </c>
      <c r="AV3" t="s">
        <v>7972</v>
      </c>
      <c r="AW3" t="s">
        <v>93</v>
      </c>
      <c r="AX3" t="s">
        <v>93</v>
      </c>
      <c r="AY3" t="s">
        <v>93</v>
      </c>
      <c r="AZ3" t="s">
        <v>93</v>
      </c>
      <c r="BA3" t="s">
        <v>93</v>
      </c>
      <c r="BB3" t="s">
        <v>93</v>
      </c>
      <c r="BE3" t="s">
        <v>93</v>
      </c>
      <c r="BF3" t="s">
        <v>7973</v>
      </c>
      <c r="BG3" t="s">
        <v>93</v>
      </c>
      <c r="BH3" s="2">
        <v>45261</v>
      </c>
      <c r="BI3">
        <v>15</v>
      </c>
      <c r="BJ3" t="s">
        <v>7729</v>
      </c>
      <c r="BK3" t="s">
        <v>7375</v>
      </c>
      <c r="BL3" t="s">
        <v>7575</v>
      </c>
      <c r="BM3" t="s">
        <v>7974</v>
      </c>
      <c r="BN3" t="s">
        <v>93</v>
      </c>
      <c r="BO3" t="s">
        <v>93</v>
      </c>
      <c r="BP3" t="s">
        <v>93</v>
      </c>
      <c r="BQ3" t="s">
        <v>93</v>
      </c>
      <c r="BR3" s="2">
        <v>45730</v>
      </c>
      <c r="BS3" t="s">
        <v>7975</v>
      </c>
      <c r="BT3" t="s">
        <v>7379</v>
      </c>
    </row>
    <row r="4" spans="1:72" x14ac:dyDescent="0.3">
      <c r="A4" t="s">
        <v>7352</v>
      </c>
      <c r="B4" t="s">
        <v>2226</v>
      </c>
      <c r="C4" t="s">
        <v>7639</v>
      </c>
      <c r="D4" t="s">
        <v>2231</v>
      </c>
      <c r="E4">
        <v>2022</v>
      </c>
      <c r="F4" t="s">
        <v>3506</v>
      </c>
      <c r="G4" t="s">
        <v>2233</v>
      </c>
      <c r="H4" t="s">
        <v>93</v>
      </c>
      <c r="I4" t="s">
        <v>93</v>
      </c>
      <c r="J4" t="s">
        <v>93</v>
      </c>
      <c r="K4" t="s">
        <v>7640</v>
      </c>
      <c r="L4" t="s">
        <v>93</v>
      </c>
      <c r="M4" t="s">
        <v>93</v>
      </c>
      <c r="N4" t="s">
        <v>7641</v>
      </c>
      <c r="O4" t="s">
        <v>93</v>
      </c>
      <c r="P4" t="s">
        <v>93</v>
      </c>
      <c r="Q4" t="s">
        <v>7356</v>
      </c>
      <c r="R4" t="s">
        <v>93</v>
      </c>
      <c r="S4" t="s">
        <v>93</v>
      </c>
      <c r="T4" t="s">
        <v>93</v>
      </c>
      <c r="U4" t="s">
        <v>93</v>
      </c>
      <c r="V4" t="s">
        <v>93</v>
      </c>
      <c r="W4" t="s">
        <v>7642</v>
      </c>
      <c r="X4" t="s">
        <v>7643</v>
      </c>
      <c r="Y4" t="s">
        <v>7644</v>
      </c>
      <c r="Z4" t="s">
        <v>7645</v>
      </c>
      <c r="AA4" t="s">
        <v>7646</v>
      </c>
      <c r="AB4" t="s">
        <v>7647</v>
      </c>
      <c r="AC4" t="s">
        <v>7648</v>
      </c>
      <c r="AD4" t="s">
        <v>7649</v>
      </c>
      <c r="AE4" t="s">
        <v>7650</v>
      </c>
      <c r="AF4" t="s">
        <v>7651</v>
      </c>
      <c r="AG4" t="s">
        <v>7652</v>
      </c>
      <c r="AH4" t="s">
        <v>93</v>
      </c>
      <c r="AI4">
        <v>47</v>
      </c>
      <c r="AJ4">
        <v>55</v>
      </c>
      <c r="AK4">
        <v>55</v>
      </c>
      <c r="AL4">
        <v>6</v>
      </c>
      <c r="AM4">
        <v>6</v>
      </c>
      <c r="AN4" t="s">
        <v>7653</v>
      </c>
      <c r="AO4" t="s">
        <v>7654</v>
      </c>
      <c r="AP4" t="s">
        <v>7655</v>
      </c>
      <c r="AQ4" t="s">
        <v>7656</v>
      </c>
      <c r="AR4" t="s">
        <v>2232</v>
      </c>
      <c r="AS4" t="s">
        <v>93</v>
      </c>
      <c r="AT4" t="s">
        <v>7657</v>
      </c>
      <c r="AU4" t="s">
        <v>7658</v>
      </c>
      <c r="AV4" t="s">
        <v>7659</v>
      </c>
      <c r="AW4" t="s">
        <v>2759</v>
      </c>
      <c r="AX4" t="s">
        <v>2681</v>
      </c>
      <c r="AY4" t="s">
        <v>93</v>
      </c>
      <c r="AZ4" t="s">
        <v>93</v>
      </c>
      <c r="BA4" t="s">
        <v>93</v>
      </c>
      <c r="BB4" t="s">
        <v>93</v>
      </c>
      <c r="BC4">
        <v>119</v>
      </c>
      <c r="BD4">
        <v>130</v>
      </c>
      <c r="BE4" t="s">
        <v>93</v>
      </c>
      <c r="BF4" t="s">
        <v>7660</v>
      </c>
      <c r="BG4" t="s">
        <v>93</v>
      </c>
      <c r="BH4" s="2"/>
      <c r="BI4">
        <v>12</v>
      </c>
      <c r="BJ4" t="s">
        <v>7661</v>
      </c>
      <c r="BK4" t="s">
        <v>7375</v>
      </c>
      <c r="BL4" t="s">
        <v>7401</v>
      </c>
      <c r="BM4" t="s">
        <v>7662</v>
      </c>
      <c r="BN4" t="s">
        <v>93</v>
      </c>
      <c r="BO4" t="s">
        <v>7663</v>
      </c>
      <c r="BP4" t="s">
        <v>93</v>
      </c>
      <c r="BQ4" t="s">
        <v>93</v>
      </c>
      <c r="BR4" s="2">
        <v>45730</v>
      </c>
      <c r="BS4" t="s">
        <v>7664</v>
      </c>
      <c r="BT4" t="s">
        <v>7379</v>
      </c>
    </row>
    <row r="5" spans="1:72" x14ac:dyDescent="0.3">
      <c r="A5" t="s">
        <v>7352</v>
      </c>
      <c r="B5" t="s">
        <v>1750</v>
      </c>
      <c r="C5" t="s">
        <v>8041</v>
      </c>
      <c r="D5" t="s">
        <v>1755</v>
      </c>
      <c r="E5">
        <v>2022</v>
      </c>
      <c r="F5" t="s">
        <v>3506</v>
      </c>
      <c r="G5" t="s">
        <v>1757</v>
      </c>
      <c r="H5" t="s">
        <v>93</v>
      </c>
      <c r="I5" t="s">
        <v>93</v>
      </c>
      <c r="J5" t="s">
        <v>93</v>
      </c>
      <c r="K5" t="s">
        <v>8042</v>
      </c>
      <c r="L5" t="s">
        <v>93</v>
      </c>
      <c r="M5" t="s">
        <v>93</v>
      </c>
      <c r="N5" t="s">
        <v>8043</v>
      </c>
      <c r="O5" t="s">
        <v>93</v>
      </c>
      <c r="P5" t="s">
        <v>93</v>
      </c>
      <c r="Q5" t="s">
        <v>7356</v>
      </c>
      <c r="R5" t="s">
        <v>93</v>
      </c>
      <c r="S5" t="s">
        <v>93</v>
      </c>
      <c r="T5" t="s">
        <v>93</v>
      </c>
      <c r="U5" t="s">
        <v>93</v>
      </c>
      <c r="V5" t="s">
        <v>93</v>
      </c>
      <c r="W5" t="s">
        <v>8044</v>
      </c>
      <c r="X5" t="s">
        <v>93</v>
      </c>
      <c r="Y5" t="s">
        <v>8045</v>
      </c>
      <c r="Z5" t="s">
        <v>8046</v>
      </c>
      <c r="AA5" t="s">
        <v>8047</v>
      </c>
      <c r="AB5" t="s">
        <v>8048</v>
      </c>
      <c r="AC5" t="s">
        <v>8049</v>
      </c>
      <c r="AD5" t="s">
        <v>8050</v>
      </c>
      <c r="AE5" t="s">
        <v>8051</v>
      </c>
      <c r="AF5" t="s">
        <v>8052</v>
      </c>
      <c r="AG5" t="s">
        <v>8053</v>
      </c>
      <c r="AH5" t="s">
        <v>93</v>
      </c>
      <c r="AI5">
        <v>29</v>
      </c>
      <c r="AJ5">
        <v>6</v>
      </c>
      <c r="AK5">
        <v>7</v>
      </c>
      <c r="AL5">
        <v>3</v>
      </c>
      <c r="AM5">
        <v>24</v>
      </c>
      <c r="AN5" t="s">
        <v>7653</v>
      </c>
      <c r="AO5" t="s">
        <v>7654</v>
      </c>
      <c r="AP5" t="s">
        <v>7655</v>
      </c>
      <c r="AQ5" t="s">
        <v>1756</v>
      </c>
      <c r="AR5" t="s">
        <v>93</v>
      </c>
      <c r="AS5" t="s">
        <v>93</v>
      </c>
      <c r="AT5" t="s">
        <v>8054</v>
      </c>
      <c r="AU5" t="s">
        <v>8055</v>
      </c>
      <c r="AV5" t="s">
        <v>8056</v>
      </c>
      <c r="AW5" t="s">
        <v>6363</v>
      </c>
      <c r="AX5" t="s">
        <v>452</v>
      </c>
      <c r="AY5" t="s">
        <v>93</v>
      </c>
      <c r="AZ5" t="s">
        <v>93</v>
      </c>
      <c r="BA5" t="s">
        <v>93</v>
      </c>
      <c r="BB5" t="s">
        <v>93</v>
      </c>
      <c r="BC5">
        <v>3808</v>
      </c>
      <c r="BD5">
        <v>3820</v>
      </c>
      <c r="BE5" t="s">
        <v>93</v>
      </c>
      <c r="BF5" t="s">
        <v>8057</v>
      </c>
      <c r="BG5" t="s">
        <v>93</v>
      </c>
      <c r="BH5" s="2"/>
      <c r="BI5">
        <v>13</v>
      </c>
      <c r="BJ5" t="s">
        <v>8058</v>
      </c>
      <c r="BK5" t="s">
        <v>7375</v>
      </c>
      <c r="BL5" t="s">
        <v>8059</v>
      </c>
      <c r="BM5" t="s">
        <v>8060</v>
      </c>
      <c r="BN5" t="s">
        <v>93</v>
      </c>
      <c r="BO5" t="s">
        <v>93</v>
      </c>
      <c r="BP5" t="s">
        <v>93</v>
      </c>
      <c r="BQ5" t="s">
        <v>93</v>
      </c>
      <c r="BR5" s="2">
        <v>45730</v>
      </c>
      <c r="BS5" t="s">
        <v>8061</v>
      </c>
      <c r="BT5" t="s">
        <v>7379</v>
      </c>
    </row>
    <row r="6" spans="1:72" x14ac:dyDescent="0.3">
      <c r="A6" t="s">
        <v>7352</v>
      </c>
      <c r="B6" t="s">
        <v>7288</v>
      </c>
      <c r="C6" t="s">
        <v>8483</v>
      </c>
      <c r="D6" t="s">
        <v>8486</v>
      </c>
      <c r="E6">
        <v>2022</v>
      </c>
      <c r="F6" t="s">
        <v>3506</v>
      </c>
      <c r="G6" t="s">
        <v>7291</v>
      </c>
      <c r="H6" t="s">
        <v>93</v>
      </c>
      <c r="I6" t="s">
        <v>93</v>
      </c>
      <c r="J6" t="s">
        <v>93</v>
      </c>
      <c r="K6" t="s">
        <v>8484</v>
      </c>
      <c r="L6" t="s">
        <v>93</v>
      </c>
      <c r="M6" t="s">
        <v>93</v>
      </c>
      <c r="N6" t="s">
        <v>8485</v>
      </c>
      <c r="O6" t="s">
        <v>93</v>
      </c>
      <c r="P6" t="s">
        <v>93</v>
      </c>
      <c r="Q6" t="s">
        <v>7356</v>
      </c>
      <c r="R6" t="s">
        <v>93</v>
      </c>
      <c r="S6" t="s">
        <v>93</v>
      </c>
      <c r="T6" t="s">
        <v>93</v>
      </c>
      <c r="U6" t="s">
        <v>93</v>
      </c>
      <c r="V6" t="s">
        <v>93</v>
      </c>
      <c r="W6" t="s">
        <v>93</v>
      </c>
      <c r="X6" t="s">
        <v>93</v>
      </c>
      <c r="Y6" t="s">
        <v>8487</v>
      </c>
      <c r="Z6" t="s">
        <v>8488</v>
      </c>
      <c r="AA6" t="s">
        <v>8489</v>
      </c>
      <c r="AB6" t="s">
        <v>8490</v>
      </c>
      <c r="AC6" t="s">
        <v>8491</v>
      </c>
      <c r="AD6" t="s">
        <v>8492</v>
      </c>
      <c r="AE6" t="s">
        <v>8493</v>
      </c>
      <c r="AF6" t="s">
        <v>8494</v>
      </c>
      <c r="AG6" t="s">
        <v>8495</v>
      </c>
      <c r="AH6" t="s">
        <v>93</v>
      </c>
      <c r="AI6">
        <v>33</v>
      </c>
      <c r="AJ6">
        <v>0</v>
      </c>
      <c r="AK6">
        <v>0</v>
      </c>
      <c r="AL6">
        <v>5</v>
      </c>
      <c r="AM6">
        <v>22</v>
      </c>
      <c r="AN6" t="s">
        <v>8496</v>
      </c>
      <c r="AO6" t="s">
        <v>7502</v>
      </c>
      <c r="AP6" t="s">
        <v>8497</v>
      </c>
      <c r="AQ6" t="s">
        <v>8498</v>
      </c>
      <c r="AR6" t="s">
        <v>8499</v>
      </c>
      <c r="AS6" t="s">
        <v>93</v>
      </c>
      <c r="AT6" t="s">
        <v>8500</v>
      </c>
      <c r="AU6" t="s">
        <v>8501</v>
      </c>
      <c r="AV6" t="s">
        <v>8502</v>
      </c>
      <c r="AW6" t="s">
        <v>194</v>
      </c>
      <c r="AX6" t="s">
        <v>93</v>
      </c>
      <c r="AY6" t="s">
        <v>93</v>
      </c>
      <c r="AZ6" t="s">
        <v>93</v>
      </c>
      <c r="BA6" t="s">
        <v>93</v>
      </c>
      <c r="BB6" t="s">
        <v>93</v>
      </c>
      <c r="BE6" t="s">
        <v>7290</v>
      </c>
      <c r="BF6" t="s">
        <v>8503</v>
      </c>
      <c r="BG6" t="s">
        <v>93</v>
      </c>
      <c r="BH6" s="2"/>
      <c r="BI6">
        <v>12</v>
      </c>
      <c r="BJ6" t="s">
        <v>7484</v>
      </c>
      <c r="BK6" t="s">
        <v>7375</v>
      </c>
      <c r="BL6" t="s">
        <v>7485</v>
      </c>
      <c r="BM6" t="s">
        <v>8504</v>
      </c>
      <c r="BN6" t="s">
        <v>93</v>
      </c>
      <c r="BO6" t="s">
        <v>7403</v>
      </c>
      <c r="BP6" t="s">
        <v>93</v>
      </c>
      <c r="BQ6" t="s">
        <v>93</v>
      </c>
      <c r="BR6" s="2">
        <v>45730</v>
      </c>
      <c r="BS6" t="s">
        <v>8505</v>
      </c>
      <c r="BT6" t="s">
        <v>7379</v>
      </c>
    </row>
    <row r="7" spans="1:72" x14ac:dyDescent="0.3">
      <c r="A7" t="s">
        <v>7352</v>
      </c>
      <c r="B7" t="s">
        <v>2466</v>
      </c>
      <c r="C7" t="s">
        <v>7353</v>
      </c>
      <c r="D7" t="s">
        <v>7358</v>
      </c>
      <c r="E7">
        <v>2024</v>
      </c>
      <c r="F7" t="s">
        <v>3506</v>
      </c>
      <c r="G7" t="s">
        <v>2473</v>
      </c>
      <c r="H7" t="s">
        <v>93</v>
      </c>
      <c r="I7" t="s">
        <v>93</v>
      </c>
      <c r="J7" t="s">
        <v>93</v>
      </c>
      <c r="K7" t="s">
        <v>7354</v>
      </c>
      <c r="L7" t="s">
        <v>93</v>
      </c>
      <c r="M7" t="s">
        <v>93</v>
      </c>
      <c r="N7" t="s">
        <v>7355</v>
      </c>
      <c r="O7" t="s">
        <v>93</v>
      </c>
      <c r="P7" t="s">
        <v>93</v>
      </c>
      <c r="Q7" t="s">
        <v>7356</v>
      </c>
      <c r="R7" t="s">
        <v>93</v>
      </c>
      <c r="S7" t="s">
        <v>93</v>
      </c>
      <c r="T7" t="s">
        <v>93</v>
      </c>
      <c r="U7" t="s">
        <v>93</v>
      </c>
      <c r="V7" t="s">
        <v>93</v>
      </c>
      <c r="W7" t="s">
        <v>7357</v>
      </c>
      <c r="X7" t="s">
        <v>93</v>
      </c>
      <c r="Y7" t="s">
        <v>7359</v>
      </c>
      <c r="Z7" t="s">
        <v>7360</v>
      </c>
      <c r="AA7" t="s">
        <v>7361</v>
      </c>
      <c r="AB7" t="s">
        <v>7362</v>
      </c>
      <c r="AC7" t="s">
        <v>93</v>
      </c>
      <c r="AD7" t="s">
        <v>93</v>
      </c>
      <c r="AE7" t="s">
        <v>7363</v>
      </c>
      <c r="AF7" t="s">
        <v>7364</v>
      </c>
      <c r="AG7" t="s">
        <v>7365</v>
      </c>
      <c r="AH7" t="s">
        <v>93</v>
      </c>
      <c r="AI7">
        <v>35</v>
      </c>
      <c r="AJ7">
        <v>0</v>
      </c>
      <c r="AK7">
        <v>0</v>
      </c>
      <c r="AL7">
        <v>3</v>
      </c>
      <c r="AM7">
        <v>3</v>
      </c>
      <c r="AN7" t="s">
        <v>7366</v>
      </c>
      <c r="AO7" t="s">
        <v>7367</v>
      </c>
      <c r="AP7" t="s">
        <v>7368</v>
      </c>
      <c r="AQ7" t="s">
        <v>7369</v>
      </c>
      <c r="AR7" t="s">
        <v>2472</v>
      </c>
      <c r="AS7" t="s">
        <v>93</v>
      </c>
      <c r="AT7" t="s">
        <v>7370</v>
      </c>
      <c r="AU7" t="s">
        <v>7371</v>
      </c>
      <c r="AV7" t="s">
        <v>7372</v>
      </c>
      <c r="AW7" t="s">
        <v>3725</v>
      </c>
      <c r="AX7" t="s">
        <v>3878</v>
      </c>
      <c r="AY7" t="s">
        <v>93</v>
      </c>
      <c r="AZ7" t="s">
        <v>93</v>
      </c>
      <c r="BA7" t="s">
        <v>93</v>
      </c>
      <c r="BB7" t="s">
        <v>93</v>
      </c>
      <c r="BC7">
        <v>1063</v>
      </c>
      <c r="BD7">
        <v>1076</v>
      </c>
      <c r="BE7" t="s">
        <v>93</v>
      </c>
      <c r="BF7" t="s">
        <v>7373</v>
      </c>
      <c r="BG7" t="s">
        <v>93</v>
      </c>
      <c r="BH7" s="2"/>
      <c r="BI7">
        <v>14</v>
      </c>
      <c r="BJ7" t="s">
        <v>7374</v>
      </c>
      <c r="BK7" t="s">
        <v>7375</v>
      </c>
      <c r="BL7" t="s">
        <v>7376</v>
      </c>
      <c r="BM7" t="s">
        <v>7377</v>
      </c>
      <c r="BN7" t="s">
        <v>93</v>
      </c>
      <c r="BO7" t="s">
        <v>93</v>
      </c>
      <c r="BP7" t="s">
        <v>93</v>
      </c>
      <c r="BQ7" t="s">
        <v>93</v>
      </c>
      <c r="BR7" s="2">
        <v>45730</v>
      </c>
      <c r="BS7" t="s">
        <v>7378</v>
      </c>
      <c r="BT7" t="s">
        <v>7379</v>
      </c>
    </row>
    <row r="8" spans="1:72" x14ac:dyDescent="0.3">
      <c r="A8" t="s">
        <v>7352</v>
      </c>
      <c r="B8" t="s">
        <v>7187</v>
      </c>
      <c r="C8" t="s">
        <v>7513</v>
      </c>
      <c r="D8" t="s">
        <v>7518</v>
      </c>
      <c r="E8">
        <v>2022</v>
      </c>
      <c r="F8" t="s">
        <v>3506</v>
      </c>
      <c r="G8" t="s">
        <v>7190</v>
      </c>
      <c r="H8" t="s">
        <v>93</v>
      </c>
      <c r="I8" t="s">
        <v>93</v>
      </c>
      <c r="J8" t="s">
        <v>93</v>
      </c>
      <c r="K8" t="s">
        <v>7514</v>
      </c>
      <c r="L8" t="s">
        <v>93</v>
      </c>
      <c r="M8" t="s">
        <v>93</v>
      </c>
      <c r="N8" t="s">
        <v>7515</v>
      </c>
      <c r="O8" t="s">
        <v>93</v>
      </c>
      <c r="P8" t="s">
        <v>93</v>
      </c>
      <c r="Q8" t="s">
        <v>7356</v>
      </c>
      <c r="R8" t="s">
        <v>93</v>
      </c>
      <c r="S8" t="s">
        <v>93</v>
      </c>
      <c r="T8" t="s">
        <v>93</v>
      </c>
      <c r="U8" t="s">
        <v>93</v>
      </c>
      <c r="V8" t="s">
        <v>93</v>
      </c>
      <c r="W8" t="s">
        <v>7516</v>
      </c>
      <c r="X8" t="s">
        <v>7517</v>
      </c>
      <c r="Y8" t="s">
        <v>7519</v>
      </c>
      <c r="Z8" t="s">
        <v>7520</v>
      </c>
      <c r="AA8" t="s">
        <v>7521</v>
      </c>
      <c r="AB8" t="s">
        <v>7522</v>
      </c>
      <c r="AC8" t="s">
        <v>93</v>
      </c>
      <c r="AD8" t="s">
        <v>93</v>
      </c>
      <c r="AE8" t="s">
        <v>93</v>
      </c>
      <c r="AF8" t="s">
        <v>93</v>
      </c>
      <c r="AG8" t="s">
        <v>93</v>
      </c>
      <c r="AH8" t="s">
        <v>93</v>
      </c>
      <c r="AI8">
        <v>31</v>
      </c>
      <c r="AJ8">
        <v>1</v>
      </c>
      <c r="AK8">
        <v>1</v>
      </c>
      <c r="AL8">
        <v>0</v>
      </c>
      <c r="AM8">
        <v>12</v>
      </c>
      <c r="AN8" t="s">
        <v>7523</v>
      </c>
      <c r="AO8" t="s">
        <v>7524</v>
      </c>
      <c r="AP8" t="s">
        <v>7525</v>
      </c>
      <c r="AQ8" t="s">
        <v>7526</v>
      </c>
      <c r="AR8" t="s">
        <v>7527</v>
      </c>
      <c r="AS8" t="s">
        <v>93</v>
      </c>
      <c r="AT8" t="s">
        <v>7528</v>
      </c>
      <c r="AU8" t="s">
        <v>7529</v>
      </c>
      <c r="AV8" t="s">
        <v>93</v>
      </c>
      <c r="AW8" t="s">
        <v>7189</v>
      </c>
      <c r="AX8" t="s">
        <v>2681</v>
      </c>
      <c r="AY8" t="s">
        <v>93</v>
      </c>
      <c r="AZ8" t="s">
        <v>93</v>
      </c>
      <c r="BA8" t="s">
        <v>93</v>
      </c>
      <c r="BB8" t="s">
        <v>93</v>
      </c>
      <c r="BC8">
        <v>417</v>
      </c>
      <c r="BD8">
        <v>440</v>
      </c>
      <c r="BE8" t="s">
        <v>93</v>
      </c>
      <c r="BF8" t="s">
        <v>7530</v>
      </c>
      <c r="BG8" t="s">
        <v>93</v>
      </c>
      <c r="BH8" s="2"/>
      <c r="BI8">
        <v>24</v>
      </c>
      <c r="BJ8" t="s">
        <v>7531</v>
      </c>
      <c r="BK8" t="s">
        <v>7375</v>
      </c>
      <c r="BL8" t="s">
        <v>7532</v>
      </c>
      <c r="BM8" t="s">
        <v>7533</v>
      </c>
      <c r="BN8" t="s">
        <v>93</v>
      </c>
      <c r="BO8" t="s">
        <v>7403</v>
      </c>
      <c r="BP8" t="s">
        <v>93</v>
      </c>
      <c r="BQ8" t="s">
        <v>93</v>
      </c>
      <c r="BR8" s="2">
        <v>45730</v>
      </c>
      <c r="BS8" t="s">
        <v>7534</v>
      </c>
      <c r="BT8" t="s">
        <v>7379</v>
      </c>
    </row>
    <row r="9" spans="1:72" x14ac:dyDescent="0.3">
      <c r="A9" t="s">
        <v>7352</v>
      </c>
      <c r="B9" t="s">
        <v>1771</v>
      </c>
      <c r="C9" t="s">
        <v>7472</v>
      </c>
      <c r="D9" t="s">
        <v>7476</v>
      </c>
      <c r="E9">
        <v>2022</v>
      </c>
      <c r="F9" t="s">
        <v>3506</v>
      </c>
      <c r="G9" t="s">
        <v>1776</v>
      </c>
      <c r="H9" t="s">
        <v>93</v>
      </c>
      <c r="I9" t="s">
        <v>93</v>
      </c>
      <c r="J9" t="s">
        <v>93</v>
      </c>
      <c r="K9" t="s">
        <v>7473</v>
      </c>
      <c r="L9" t="s">
        <v>93</v>
      </c>
      <c r="M9" t="s">
        <v>93</v>
      </c>
      <c r="N9" t="s">
        <v>7474</v>
      </c>
      <c r="O9" t="s">
        <v>93</v>
      </c>
      <c r="P9" t="s">
        <v>93</v>
      </c>
      <c r="Q9" t="s">
        <v>7356</v>
      </c>
      <c r="R9" t="s">
        <v>93</v>
      </c>
      <c r="S9" t="s">
        <v>93</v>
      </c>
      <c r="T9" t="s">
        <v>93</v>
      </c>
      <c r="U9" t="s">
        <v>93</v>
      </c>
      <c r="V9" t="s">
        <v>93</v>
      </c>
      <c r="W9" t="s">
        <v>7475</v>
      </c>
      <c r="X9" t="s">
        <v>93</v>
      </c>
      <c r="Y9" t="s">
        <v>7477</v>
      </c>
      <c r="Z9" t="s">
        <v>7478</v>
      </c>
      <c r="AA9" t="s">
        <v>7479</v>
      </c>
      <c r="AB9" t="s">
        <v>7480</v>
      </c>
      <c r="AC9" t="s">
        <v>7481</v>
      </c>
      <c r="AD9" t="s">
        <v>7482</v>
      </c>
      <c r="AE9" t="s">
        <v>93</v>
      </c>
      <c r="AF9" t="s">
        <v>93</v>
      </c>
      <c r="AG9" t="s">
        <v>93</v>
      </c>
      <c r="AH9" t="s">
        <v>93</v>
      </c>
      <c r="AI9">
        <v>17</v>
      </c>
      <c r="AJ9">
        <v>11</v>
      </c>
      <c r="AK9">
        <v>11</v>
      </c>
      <c r="AL9">
        <v>0</v>
      </c>
      <c r="AM9">
        <v>19</v>
      </c>
      <c r="AN9" t="s">
        <v>7366</v>
      </c>
      <c r="AO9" t="s">
        <v>7367</v>
      </c>
      <c r="AP9" t="s">
        <v>7368</v>
      </c>
      <c r="AQ9" t="s">
        <v>474</v>
      </c>
      <c r="AR9" t="s">
        <v>93</v>
      </c>
      <c r="AS9" t="s">
        <v>93</v>
      </c>
      <c r="AT9" t="s">
        <v>7474</v>
      </c>
      <c r="AU9" t="s">
        <v>473</v>
      </c>
      <c r="AV9" t="s">
        <v>93</v>
      </c>
      <c r="AW9" t="s">
        <v>2670</v>
      </c>
      <c r="AX9" t="s">
        <v>93</v>
      </c>
      <c r="AY9" t="s">
        <v>93</v>
      </c>
      <c r="AZ9" t="s">
        <v>93</v>
      </c>
      <c r="BA9" t="s">
        <v>93</v>
      </c>
      <c r="BB9" t="s">
        <v>93</v>
      </c>
      <c r="BC9">
        <v>59959</v>
      </c>
      <c r="BD9">
        <v>59969</v>
      </c>
      <c r="BE9" t="s">
        <v>93</v>
      </c>
      <c r="BF9" t="s">
        <v>7483</v>
      </c>
      <c r="BG9" t="s">
        <v>93</v>
      </c>
      <c r="BH9" s="2"/>
      <c r="BI9">
        <v>11</v>
      </c>
      <c r="BJ9" t="s">
        <v>7484</v>
      </c>
      <c r="BK9" t="s">
        <v>7375</v>
      </c>
      <c r="BL9" t="s">
        <v>7485</v>
      </c>
      <c r="BM9" t="s">
        <v>7486</v>
      </c>
      <c r="BN9" t="s">
        <v>93</v>
      </c>
      <c r="BO9" t="s">
        <v>7403</v>
      </c>
      <c r="BP9" t="s">
        <v>93</v>
      </c>
      <c r="BQ9" t="s">
        <v>93</v>
      </c>
      <c r="BR9" s="2">
        <v>45730</v>
      </c>
      <c r="BS9" t="s">
        <v>7487</v>
      </c>
      <c r="BT9" t="s">
        <v>7379</v>
      </c>
    </row>
    <row r="10" spans="1:72" x14ac:dyDescent="0.3">
      <c r="A10" t="s">
        <v>7352</v>
      </c>
      <c r="B10" t="s">
        <v>6900</v>
      </c>
      <c r="C10" t="s">
        <v>7488</v>
      </c>
      <c r="D10" t="s">
        <v>7491</v>
      </c>
      <c r="E10">
        <v>2022</v>
      </c>
      <c r="F10" t="s">
        <v>3506</v>
      </c>
      <c r="G10" t="s">
        <v>6903</v>
      </c>
      <c r="H10" t="s">
        <v>93</v>
      </c>
      <c r="I10" t="s">
        <v>93</v>
      </c>
      <c r="J10" t="s">
        <v>93</v>
      </c>
      <c r="K10" t="s">
        <v>7489</v>
      </c>
      <c r="L10" t="s">
        <v>93</v>
      </c>
      <c r="M10" t="s">
        <v>93</v>
      </c>
      <c r="N10" t="s">
        <v>7490</v>
      </c>
      <c r="O10" t="s">
        <v>93</v>
      </c>
      <c r="P10" t="s">
        <v>93</v>
      </c>
      <c r="Q10" t="s">
        <v>7356</v>
      </c>
      <c r="R10" t="s">
        <v>93</v>
      </c>
      <c r="S10" t="s">
        <v>93</v>
      </c>
      <c r="T10" t="s">
        <v>93</v>
      </c>
      <c r="U10" t="s">
        <v>93</v>
      </c>
      <c r="V10" t="s">
        <v>93</v>
      </c>
      <c r="W10" t="s">
        <v>93</v>
      </c>
      <c r="X10" t="s">
        <v>93</v>
      </c>
      <c r="Y10" t="s">
        <v>7492</v>
      </c>
      <c r="Z10" t="s">
        <v>7493</v>
      </c>
      <c r="AA10" t="s">
        <v>7494</v>
      </c>
      <c r="AB10" t="s">
        <v>7495</v>
      </c>
      <c r="AC10" t="s">
        <v>7496</v>
      </c>
      <c r="AD10" t="s">
        <v>7497</v>
      </c>
      <c r="AE10" t="s">
        <v>7498</v>
      </c>
      <c r="AF10" t="s">
        <v>7499</v>
      </c>
      <c r="AG10" t="s">
        <v>7500</v>
      </c>
      <c r="AH10" t="s">
        <v>93</v>
      </c>
      <c r="AI10">
        <v>43</v>
      </c>
      <c r="AJ10">
        <v>11</v>
      </c>
      <c r="AK10">
        <v>11</v>
      </c>
      <c r="AL10">
        <v>0</v>
      </c>
      <c r="AM10">
        <v>6</v>
      </c>
      <c r="AN10" t="s">
        <v>7501</v>
      </c>
      <c r="AO10" t="s">
        <v>7502</v>
      </c>
      <c r="AP10" t="s">
        <v>7503</v>
      </c>
      <c r="AQ10" t="s">
        <v>7504</v>
      </c>
      <c r="AR10" t="s">
        <v>7505</v>
      </c>
      <c r="AS10" t="s">
        <v>93</v>
      </c>
      <c r="AT10" t="s">
        <v>7506</v>
      </c>
      <c r="AU10" t="s">
        <v>7507</v>
      </c>
      <c r="AV10" t="s">
        <v>7508</v>
      </c>
      <c r="AW10" t="s">
        <v>194</v>
      </c>
      <c r="AX10" t="s">
        <v>93</v>
      </c>
      <c r="AY10" t="s">
        <v>93</v>
      </c>
      <c r="AZ10" t="s">
        <v>93</v>
      </c>
      <c r="BA10" t="s">
        <v>93</v>
      </c>
      <c r="BB10" t="s">
        <v>93</v>
      </c>
      <c r="BE10" t="s">
        <v>6902</v>
      </c>
      <c r="BF10" t="s">
        <v>7509</v>
      </c>
      <c r="BG10" t="s">
        <v>93</v>
      </c>
      <c r="BH10" s="2"/>
      <c r="BI10">
        <v>10</v>
      </c>
      <c r="BJ10" t="s">
        <v>7510</v>
      </c>
      <c r="BK10" t="s">
        <v>7375</v>
      </c>
      <c r="BL10" t="s">
        <v>7401</v>
      </c>
      <c r="BM10" t="s">
        <v>7511</v>
      </c>
      <c r="BN10" t="s">
        <v>93</v>
      </c>
      <c r="BO10" t="s">
        <v>7403</v>
      </c>
      <c r="BP10" t="s">
        <v>93</v>
      </c>
      <c r="BQ10" t="s">
        <v>93</v>
      </c>
      <c r="BR10" s="2">
        <v>45730</v>
      </c>
      <c r="BS10" t="s">
        <v>7512</v>
      </c>
      <c r="BT10" t="s">
        <v>7379</v>
      </c>
    </row>
    <row r="11" spans="1:72" x14ac:dyDescent="0.3">
      <c r="A11" t="s">
        <v>7352</v>
      </c>
      <c r="B11" t="s">
        <v>5050</v>
      </c>
      <c r="C11" t="s">
        <v>7949</v>
      </c>
      <c r="D11" t="s">
        <v>7953</v>
      </c>
      <c r="E11">
        <v>2023</v>
      </c>
      <c r="F11" t="s">
        <v>3506</v>
      </c>
      <c r="G11" t="s">
        <v>5053</v>
      </c>
      <c r="H11" t="s">
        <v>93</v>
      </c>
      <c r="I11" t="s">
        <v>93</v>
      </c>
      <c r="J11" t="s">
        <v>93</v>
      </c>
      <c r="K11" t="s">
        <v>7950</v>
      </c>
      <c r="L11" t="s">
        <v>93</v>
      </c>
      <c r="M11" t="s">
        <v>93</v>
      </c>
      <c r="N11" t="s">
        <v>7864</v>
      </c>
      <c r="O11" t="s">
        <v>93</v>
      </c>
      <c r="P11" t="s">
        <v>93</v>
      </c>
      <c r="Q11" t="s">
        <v>7356</v>
      </c>
      <c r="R11" t="s">
        <v>93</v>
      </c>
      <c r="S11" t="s">
        <v>93</v>
      </c>
      <c r="T11" t="s">
        <v>93</v>
      </c>
      <c r="U11" t="s">
        <v>93</v>
      </c>
      <c r="V11" t="s">
        <v>93</v>
      </c>
      <c r="W11" t="s">
        <v>7951</v>
      </c>
      <c r="X11" t="s">
        <v>7952</v>
      </c>
      <c r="Y11" t="s">
        <v>7954</v>
      </c>
      <c r="Z11" t="s">
        <v>7955</v>
      </c>
      <c r="AA11" t="s">
        <v>7956</v>
      </c>
      <c r="AB11" t="s">
        <v>7957</v>
      </c>
      <c r="AC11" t="s">
        <v>7958</v>
      </c>
      <c r="AD11" t="s">
        <v>7959</v>
      </c>
      <c r="AE11" t="s">
        <v>93</v>
      </c>
      <c r="AF11" t="s">
        <v>93</v>
      </c>
      <c r="AG11" t="s">
        <v>93</v>
      </c>
      <c r="AH11" t="s">
        <v>93</v>
      </c>
      <c r="AI11">
        <v>45</v>
      </c>
      <c r="AJ11">
        <v>5</v>
      </c>
      <c r="AK11">
        <v>5</v>
      </c>
      <c r="AL11">
        <v>2</v>
      </c>
      <c r="AM11">
        <v>4</v>
      </c>
      <c r="AN11" t="s">
        <v>7676</v>
      </c>
      <c r="AO11" t="s">
        <v>7677</v>
      </c>
      <c r="AP11" t="s">
        <v>7678</v>
      </c>
      <c r="AQ11" t="s">
        <v>7874</v>
      </c>
      <c r="AR11" t="s">
        <v>7875</v>
      </c>
      <c r="AS11" t="s">
        <v>93</v>
      </c>
      <c r="AT11" t="s">
        <v>7876</v>
      </c>
      <c r="AU11" t="s">
        <v>7877</v>
      </c>
      <c r="AV11" t="s">
        <v>7704</v>
      </c>
      <c r="AW11" t="s">
        <v>5051</v>
      </c>
      <c r="AX11" t="s">
        <v>93</v>
      </c>
      <c r="AY11" t="s">
        <v>93</v>
      </c>
      <c r="AZ11" t="s">
        <v>93</v>
      </c>
      <c r="BA11" t="s">
        <v>93</v>
      </c>
      <c r="BB11" t="s">
        <v>93</v>
      </c>
      <c r="BE11" t="s">
        <v>5052</v>
      </c>
      <c r="BF11" t="s">
        <v>7960</v>
      </c>
      <c r="BG11" t="s">
        <v>93</v>
      </c>
      <c r="BH11" s="2">
        <v>45200</v>
      </c>
      <c r="BI11">
        <v>17</v>
      </c>
      <c r="BJ11" t="s">
        <v>7593</v>
      </c>
      <c r="BK11" t="s">
        <v>7375</v>
      </c>
      <c r="BL11" t="s">
        <v>7401</v>
      </c>
      <c r="BM11" t="s">
        <v>7961</v>
      </c>
      <c r="BN11" t="s">
        <v>93</v>
      </c>
      <c r="BO11" t="s">
        <v>93</v>
      </c>
      <c r="BP11" t="s">
        <v>93</v>
      </c>
      <c r="BQ11" t="s">
        <v>93</v>
      </c>
      <c r="BR11" s="2">
        <v>45730</v>
      </c>
      <c r="BS11" t="s">
        <v>7962</v>
      </c>
      <c r="BT11" t="s">
        <v>7379</v>
      </c>
    </row>
    <row r="12" spans="1:72" x14ac:dyDescent="0.3">
      <c r="A12" t="s">
        <v>7352</v>
      </c>
      <c r="B12" t="s">
        <v>5489</v>
      </c>
      <c r="C12" t="s">
        <v>7801</v>
      </c>
      <c r="D12" t="s">
        <v>7806</v>
      </c>
      <c r="E12">
        <v>2023</v>
      </c>
      <c r="F12" t="s">
        <v>3506</v>
      </c>
      <c r="G12" t="s">
        <v>5492</v>
      </c>
      <c r="H12" t="s">
        <v>93</v>
      </c>
      <c r="I12" t="s">
        <v>93</v>
      </c>
      <c r="J12" t="s">
        <v>93</v>
      </c>
      <c r="K12" t="s">
        <v>7802</v>
      </c>
      <c r="L12" t="s">
        <v>93</v>
      </c>
      <c r="M12" t="s">
        <v>93</v>
      </c>
      <c r="N12" t="s">
        <v>7803</v>
      </c>
      <c r="O12" t="s">
        <v>93</v>
      </c>
      <c r="P12" t="s">
        <v>93</v>
      </c>
      <c r="Q12" t="s">
        <v>7356</v>
      </c>
      <c r="R12" t="s">
        <v>93</v>
      </c>
      <c r="S12" t="s">
        <v>93</v>
      </c>
      <c r="T12" t="s">
        <v>93</v>
      </c>
      <c r="U12" t="s">
        <v>93</v>
      </c>
      <c r="V12" t="s">
        <v>93</v>
      </c>
      <c r="W12" t="s">
        <v>7804</v>
      </c>
      <c r="X12" t="s">
        <v>7805</v>
      </c>
      <c r="Y12" t="s">
        <v>7807</v>
      </c>
      <c r="Z12" t="s">
        <v>7808</v>
      </c>
      <c r="AA12" t="s">
        <v>7809</v>
      </c>
      <c r="AB12" t="s">
        <v>93</v>
      </c>
      <c r="AC12" t="s">
        <v>7810</v>
      </c>
      <c r="AD12" t="s">
        <v>7811</v>
      </c>
      <c r="AE12" t="s">
        <v>93</v>
      </c>
      <c r="AF12" t="s">
        <v>93</v>
      </c>
      <c r="AG12" t="s">
        <v>93</v>
      </c>
      <c r="AH12" t="s">
        <v>93</v>
      </c>
      <c r="AI12">
        <v>28</v>
      </c>
      <c r="AJ12">
        <v>0</v>
      </c>
      <c r="AK12">
        <v>0</v>
      </c>
      <c r="AL12">
        <v>0</v>
      </c>
      <c r="AM12">
        <v>1</v>
      </c>
      <c r="AN12" t="s">
        <v>7812</v>
      </c>
      <c r="AO12" t="s">
        <v>7813</v>
      </c>
      <c r="AP12" t="s">
        <v>7814</v>
      </c>
      <c r="AQ12" t="s">
        <v>7815</v>
      </c>
      <c r="AR12" t="s">
        <v>93</v>
      </c>
      <c r="AS12" t="s">
        <v>93</v>
      </c>
      <c r="AT12" t="s">
        <v>7816</v>
      </c>
      <c r="AU12" t="s">
        <v>7817</v>
      </c>
      <c r="AV12" t="s">
        <v>7818</v>
      </c>
      <c r="AW12" t="s">
        <v>2618</v>
      </c>
      <c r="AX12" t="s">
        <v>93</v>
      </c>
      <c r="AY12" t="s">
        <v>93</v>
      </c>
      <c r="AZ12" t="s">
        <v>93</v>
      </c>
      <c r="BA12" t="s">
        <v>93</v>
      </c>
      <c r="BB12" t="s">
        <v>93</v>
      </c>
      <c r="BE12" t="s">
        <v>5491</v>
      </c>
      <c r="BF12" t="s">
        <v>7819</v>
      </c>
      <c r="BG12" t="s">
        <v>93</v>
      </c>
      <c r="BH12" s="2"/>
      <c r="BI12">
        <v>10</v>
      </c>
      <c r="BJ12" t="s">
        <v>7820</v>
      </c>
      <c r="BK12" t="s">
        <v>7469</v>
      </c>
      <c r="BL12" t="s">
        <v>7401</v>
      </c>
      <c r="BM12" t="s">
        <v>7821</v>
      </c>
      <c r="BN12" t="s">
        <v>93</v>
      </c>
      <c r="BO12" t="s">
        <v>7822</v>
      </c>
      <c r="BP12" t="s">
        <v>93</v>
      </c>
      <c r="BQ12" t="s">
        <v>93</v>
      </c>
      <c r="BR12" s="2">
        <v>45730</v>
      </c>
      <c r="BS12" t="s">
        <v>7823</v>
      </c>
      <c r="BT12" t="s">
        <v>7379</v>
      </c>
    </row>
    <row r="13" spans="1:72" x14ac:dyDescent="0.3">
      <c r="A13" t="s">
        <v>7352</v>
      </c>
      <c r="B13" t="s">
        <v>3267</v>
      </c>
      <c r="C13" t="s">
        <v>8444</v>
      </c>
      <c r="D13" t="s">
        <v>3273</v>
      </c>
      <c r="E13">
        <v>2023</v>
      </c>
      <c r="F13" t="s">
        <v>3506</v>
      </c>
      <c r="G13" t="s">
        <v>3275</v>
      </c>
      <c r="H13" t="s">
        <v>93</v>
      </c>
      <c r="I13" t="s">
        <v>93</v>
      </c>
      <c r="J13" t="s">
        <v>93</v>
      </c>
      <c r="K13" t="s">
        <v>8445</v>
      </c>
      <c r="L13" t="s">
        <v>93</v>
      </c>
      <c r="M13" t="s">
        <v>93</v>
      </c>
      <c r="N13" t="s">
        <v>8446</v>
      </c>
      <c r="O13" t="s">
        <v>93</v>
      </c>
      <c r="P13" t="s">
        <v>93</v>
      </c>
      <c r="Q13" t="s">
        <v>7356</v>
      </c>
      <c r="R13" t="s">
        <v>93</v>
      </c>
      <c r="S13" t="s">
        <v>93</v>
      </c>
      <c r="T13" t="s">
        <v>93</v>
      </c>
      <c r="U13" t="s">
        <v>93</v>
      </c>
      <c r="V13" t="s">
        <v>93</v>
      </c>
      <c r="W13" t="s">
        <v>8447</v>
      </c>
      <c r="X13" t="s">
        <v>8448</v>
      </c>
      <c r="Y13" t="s">
        <v>8449</v>
      </c>
      <c r="Z13" t="s">
        <v>8450</v>
      </c>
      <c r="AA13" t="s">
        <v>8451</v>
      </c>
      <c r="AB13" t="s">
        <v>8452</v>
      </c>
      <c r="AC13" t="s">
        <v>8453</v>
      </c>
      <c r="AD13" t="s">
        <v>8454</v>
      </c>
      <c r="AE13" t="s">
        <v>8455</v>
      </c>
      <c r="AF13" t="s">
        <v>8456</v>
      </c>
      <c r="AG13" t="s">
        <v>8457</v>
      </c>
      <c r="AH13" t="s">
        <v>93</v>
      </c>
      <c r="AI13">
        <v>50</v>
      </c>
      <c r="AJ13">
        <v>6</v>
      </c>
      <c r="AK13">
        <v>6</v>
      </c>
      <c r="AL13">
        <v>9</v>
      </c>
      <c r="AM13">
        <v>22</v>
      </c>
      <c r="AN13" t="s">
        <v>7366</v>
      </c>
      <c r="AO13" t="s">
        <v>7367</v>
      </c>
      <c r="AP13" t="s">
        <v>7368</v>
      </c>
      <c r="AQ13" t="s">
        <v>8458</v>
      </c>
      <c r="AR13" t="s">
        <v>3274</v>
      </c>
      <c r="AS13" t="s">
        <v>93</v>
      </c>
      <c r="AT13" t="s">
        <v>8459</v>
      </c>
      <c r="AU13" t="s">
        <v>8460</v>
      </c>
      <c r="AV13" t="s">
        <v>93</v>
      </c>
      <c r="AW13" t="s">
        <v>3272</v>
      </c>
      <c r="AX13" t="s">
        <v>93</v>
      </c>
      <c r="AY13" t="s">
        <v>93</v>
      </c>
      <c r="AZ13" t="s">
        <v>93</v>
      </c>
      <c r="BA13" t="s">
        <v>93</v>
      </c>
      <c r="BB13" t="s">
        <v>93</v>
      </c>
      <c r="BC13">
        <v>3720</v>
      </c>
      <c r="BD13">
        <v>3734</v>
      </c>
      <c r="BE13" t="s">
        <v>93</v>
      </c>
      <c r="BF13" t="s">
        <v>8461</v>
      </c>
      <c r="BG13" t="s">
        <v>93</v>
      </c>
      <c r="BH13" s="2"/>
      <c r="BI13">
        <v>15</v>
      </c>
      <c r="BJ13" t="s">
        <v>8462</v>
      </c>
      <c r="BK13" t="s">
        <v>7375</v>
      </c>
      <c r="BL13" t="s">
        <v>7575</v>
      </c>
      <c r="BM13" t="s">
        <v>8463</v>
      </c>
      <c r="BN13" t="s">
        <v>93</v>
      </c>
      <c r="BO13" t="s">
        <v>93</v>
      </c>
      <c r="BP13" t="s">
        <v>93</v>
      </c>
      <c r="BQ13" t="s">
        <v>93</v>
      </c>
      <c r="BR13" s="2">
        <v>45730</v>
      </c>
      <c r="BS13" t="s">
        <v>8464</v>
      </c>
      <c r="BT13" t="s">
        <v>7379</v>
      </c>
    </row>
    <row r="14" spans="1:72" x14ac:dyDescent="0.3">
      <c r="A14" t="s">
        <v>7352</v>
      </c>
      <c r="B14" t="s">
        <v>4188</v>
      </c>
      <c r="C14" t="s">
        <v>8375</v>
      </c>
      <c r="D14" t="s">
        <v>8379</v>
      </c>
      <c r="E14">
        <v>2024</v>
      </c>
      <c r="F14" t="s">
        <v>3506</v>
      </c>
      <c r="G14" t="s">
        <v>4191</v>
      </c>
      <c r="H14" t="s">
        <v>93</v>
      </c>
      <c r="I14" t="s">
        <v>93</v>
      </c>
      <c r="J14" t="s">
        <v>93</v>
      </c>
      <c r="K14" t="s">
        <v>8376</v>
      </c>
      <c r="L14" t="s">
        <v>93</v>
      </c>
      <c r="M14" t="s">
        <v>93</v>
      </c>
      <c r="N14" t="s">
        <v>8377</v>
      </c>
      <c r="O14" t="s">
        <v>93</v>
      </c>
      <c r="P14" t="s">
        <v>93</v>
      </c>
      <c r="Q14" t="s">
        <v>7356</v>
      </c>
      <c r="R14" t="s">
        <v>93</v>
      </c>
      <c r="S14" t="s">
        <v>93</v>
      </c>
      <c r="T14" t="s">
        <v>93</v>
      </c>
      <c r="U14" t="s">
        <v>93</v>
      </c>
      <c r="V14" t="s">
        <v>93</v>
      </c>
      <c r="W14" t="s">
        <v>8378</v>
      </c>
      <c r="X14" t="s">
        <v>93</v>
      </c>
      <c r="Y14" t="s">
        <v>8380</v>
      </c>
      <c r="Z14" t="s">
        <v>8381</v>
      </c>
      <c r="AA14" t="s">
        <v>8382</v>
      </c>
      <c r="AB14" t="s">
        <v>8383</v>
      </c>
      <c r="AC14" t="s">
        <v>93</v>
      </c>
      <c r="AD14" t="s">
        <v>8384</v>
      </c>
      <c r="AE14" t="s">
        <v>8385</v>
      </c>
      <c r="AF14" t="s">
        <v>8385</v>
      </c>
      <c r="AG14" t="s">
        <v>8386</v>
      </c>
      <c r="AH14" t="s">
        <v>93</v>
      </c>
      <c r="AI14">
        <v>40</v>
      </c>
      <c r="AJ14">
        <v>0</v>
      </c>
      <c r="AK14">
        <v>0</v>
      </c>
      <c r="AL14">
        <v>6</v>
      </c>
      <c r="AM14">
        <v>6</v>
      </c>
      <c r="AN14" t="s">
        <v>7546</v>
      </c>
      <c r="AO14" t="s">
        <v>7789</v>
      </c>
      <c r="AP14" t="s">
        <v>7790</v>
      </c>
      <c r="AQ14" t="s">
        <v>8387</v>
      </c>
      <c r="AR14" t="s">
        <v>8388</v>
      </c>
      <c r="AS14" t="s">
        <v>93</v>
      </c>
      <c r="AT14" t="s">
        <v>8389</v>
      </c>
      <c r="AU14" t="s">
        <v>8390</v>
      </c>
      <c r="AV14" t="s">
        <v>7842</v>
      </c>
      <c r="AW14" t="s">
        <v>4190</v>
      </c>
      <c r="AX14" t="s">
        <v>3878</v>
      </c>
      <c r="AY14" t="s">
        <v>93</v>
      </c>
      <c r="AZ14" t="s">
        <v>93</v>
      </c>
      <c r="BA14" t="s">
        <v>93</v>
      </c>
      <c r="BB14" t="s">
        <v>93</v>
      </c>
      <c r="BC14">
        <v>2699</v>
      </c>
      <c r="BD14">
        <v>2732</v>
      </c>
      <c r="BE14" t="s">
        <v>93</v>
      </c>
      <c r="BF14" t="s">
        <v>8391</v>
      </c>
      <c r="BG14" t="s">
        <v>93</v>
      </c>
      <c r="BH14" s="2">
        <v>45566</v>
      </c>
      <c r="BI14">
        <v>34</v>
      </c>
      <c r="BJ14" t="s">
        <v>8392</v>
      </c>
      <c r="BK14" t="s">
        <v>7375</v>
      </c>
      <c r="BL14" t="s">
        <v>8392</v>
      </c>
      <c r="BM14" t="s">
        <v>8393</v>
      </c>
      <c r="BN14" t="s">
        <v>93</v>
      </c>
      <c r="BO14" t="s">
        <v>93</v>
      </c>
      <c r="BP14" t="s">
        <v>93</v>
      </c>
      <c r="BQ14" t="s">
        <v>93</v>
      </c>
      <c r="BR14" s="2">
        <v>45730</v>
      </c>
      <c r="BS14" t="s">
        <v>8394</v>
      </c>
      <c r="BT14" t="s">
        <v>7379</v>
      </c>
    </row>
    <row r="15" spans="1:72" x14ac:dyDescent="0.3">
      <c r="A15" t="s">
        <v>7352</v>
      </c>
      <c r="B15" t="s">
        <v>3908</v>
      </c>
      <c r="C15" t="s">
        <v>8506</v>
      </c>
      <c r="D15" t="s">
        <v>8511</v>
      </c>
      <c r="E15">
        <v>2025</v>
      </c>
      <c r="F15" t="s">
        <v>3506</v>
      </c>
      <c r="G15" t="s">
        <v>3911</v>
      </c>
      <c r="H15" t="s">
        <v>93</v>
      </c>
      <c r="I15" t="s">
        <v>93</v>
      </c>
      <c r="J15" t="s">
        <v>93</v>
      </c>
      <c r="K15" t="s">
        <v>8507</v>
      </c>
      <c r="L15" t="s">
        <v>93</v>
      </c>
      <c r="M15" t="s">
        <v>93</v>
      </c>
      <c r="N15" t="s">
        <v>8508</v>
      </c>
      <c r="O15" t="s">
        <v>93</v>
      </c>
      <c r="P15" t="s">
        <v>93</v>
      </c>
      <c r="Q15" t="s">
        <v>7356</v>
      </c>
      <c r="R15" t="s">
        <v>93</v>
      </c>
      <c r="S15" t="s">
        <v>93</v>
      </c>
      <c r="T15" t="s">
        <v>93</v>
      </c>
      <c r="U15" t="s">
        <v>93</v>
      </c>
      <c r="V15" t="s">
        <v>93</v>
      </c>
      <c r="W15" t="s">
        <v>8509</v>
      </c>
      <c r="X15" t="s">
        <v>8510</v>
      </c>
      <c r="Y15" t="s">
        <v>8512</v>
      </c>
      <c r="Z15" t="s">
        <v>8513</v>
      </c>
      <c r="AA15" t="s">
        <v>8514</v>
      </c>
      <c r="AB15" t="s">
        <v>8515</v>
      </c>
      <c r="AC15" t="s">
        <v>8516</v>
      </c>
      <c r="AD15" t="s">
        <v>8517</v>
      </c>
      <c r="AE15" t="s">
        <v>8518</v>
      </c>
      <c r="AF15" t="s">
        <v>8519</v>
      </c>
      <c r="AG15" t="s">
        <v>8520</v>
      </c>
      <c r="AH15" t="s">
        <v>93</v>
      </c>
      <c r="AI15">
        <v>32</v>
      </c>
      <c r="AJ15">
        <v>0</v>
      </c>
      <c r="AK15">
        <v>0</v>
      </c>
      <c r="AL15">
        <v>1</v>
      </c>
      <c r="AM15">
        <v>1</v>
      </c>
      <c r="AN15" t="s">
        <v>7546</v>
      </c>
      <c r="AO15" t="s">
        <v>7789</v>
      </c>
      <c r="AP15" t="s">
        <v>7790</v>
      </c>
      <c r="AQ15" t="s">
        <v>8521</v>
      </c>
      <c r="AR15" t="s">
        <v>8522</v>
      </c>
      <c r="AS15" t="s">
        <v>93</v>
      </c>
      <c r="AT15" t="s">
        <v>8523</v>
      </c>
      <c r="AU15" t="s">
        <v>8524</v>
      </c>
      <c r="AV15" t="s">
        <v>7591</v>
      </c>
      <c r="AW15" t="s">
        <v>3272</v>
      </c>
      <c r="AX15" t="s">
        <v>3574</v>
      </c>
      <c r="AY15" t="s">
        <v>93</v>
      </c>
      <c r="AZ15" t="s">
        <v>93</v>
      </c>
      <c r="BA15" t="s">
        <v>93</v>
      </c>
      <c r="BB15" t="s">
        <v>93</v>
      </c>
      <c r="BE15" t="s">
        <v>3910</v>
      </c>
      <c r="BF15" t="s">
        <v>8525</v>
      </c>
      <c r="BG15" t="s">
        <v>93</v>
      </c>
      <c r="BH15" s="2"/>
      <c r="BI15">
        <v>21</v>
      </c>
      <c r="BJ15" t="s">
        <v>7706</v>
      </c>
      <c r="BK15" t="s">
        <v>7375</v>
      </c>
      <c r="BL15" t="s">
        <v>7707</v>
      </c>
      <c r="BM15" t="s">
        <v>8526</v>
      </c>
      <c r="BN15" t="s">
        <v>93</v>
      </c>
      <c r="BO15" t="s">
        <v>93</v>
      </c>
      <c r="BP15" t="s">
        <v>93</v>
      </c>
      <c r="BQ15" t="s">
        <v>93</v>
      </c>
      <c r="BR15" s="2">
        <v>45730</v>
      </c>
      <c r="BS15" t="s">
        <v>8527</v>
      </c>
      <c r="BT15" t="s">
        <v>7379</v>
      </c>
    </row>
    <row r="16" spans="1:72" x14ac:dyDescent="0.3">
      <c r="A16" t="s">
        <v>7352</v>
      </c>
      <c r="B16" t="s">
        <v>5692</v>
      </c>
      <c r="C16" t="s">
        <v>7777</v>
      </c>
      <c r="D16" t="s">
        <v>7780</v>
      </c>
      <c r="E16">
        <v>2023</v>
      </c>
      <c r="F16" t="s">
        <v>7713</v>
      </c>
      <c r="G16" t="s">
        <v>5694</v>
      </c>
      <c r="H16" t="s">
        <v>93</v>
      </c>
      <c r="I16" t="s">
        <v>93</v>
      </c>
      <c r="J16" t="s">
        <v>93</v>
      </c>
      <c r="K16" t="s">
        <v>481</v>
      </c>
      <c r="L16" t="s">
        <v>93</v>
      </c>
      <c r="M16" t="s">
        <v>93</v>
      </c>
      <c r="N16" t="s">
        <v>7778</v>
      </c>
      <c r="O16" t="s">
        <v>93</v>
      </c>
      <c r="P16" t="s">
        <v>93</v>
      </c>
      <c r="Q16" t="s">
        <v>7356</v>
      </c>
      <c r="R16" t="s">
        <v>93</v>
      </c>
      <c r="S16" t="s">
        <v>93</v>
      </c>
      <c r="T16" t="s">
        <v>93</v>
      </c>
      <c r="U16" t="s">
        <v>93</v>
      </c>
      <c r="V16" t="s">
        <v>93</v>
      </c>
      <c r="W16" t="s">
        <v>7779</v>
      </c>
      <c r="X16" t="s">
        <v>93</v>
      </c>
      <c r="Y16" t="s">
        <v>7781</v>
      </c>
      <c r="Z16" t="s">
        <v>7782</v>
      </c>
      <c r="AA16" t="s">
        <v>7783</v>
      </c>
      <c r="AB16" t="s">
        <v>7784</v>
      </c>
      <c r="AC16" t="s">
        <v>7785</v>
      </c>
      <c r="AD16" t="s">
        <v>93</v>
      </c>
      <c r="AE16" t="s">
        <v>7786</v>
      </c>
      <c r="AF16" t="s">
        <v>7787</v>
      </c>
      <c r="AG16" t="s">
        <v>7788</v>
      </c>
      <c r="AH16" t="s">
        <v>93</v>
      </c>
      <c r="AI16">
        <v>26</v>
      </c>
      <c r="AJ16">
        <v>2</v>
      </c>
      <c r="AK16">
        <v>2</v>
      </c>
      <c r="AL16">
        <v>6</v>
      </c>
      <c r="AM16">
        <v>17</v>
      </c>
      <c r="AN16" t="s">
        <v>7546</v>
      </c>
      <c r="AO16" t="s">
        <v>7789</v>
      </c>
      <c r="AP16" t="s">
        <v>7790</v>
      </c>
      <c r="AQ16" t="s">
        <v>7791</v>
      </c>
      <c r="AR16" t="s">
        <v>7792</v>
      </c>
      <c r="AS16" t="s">
        <v>93</v>
      </c>
      <c r="AT16" t="s">
        <v>7793</v>
      </c>
      <c r="AU16" t="s">
        <v>7794</v>
      </c>
      <c r="AV16" t="s">
        <v>7795</v>
      </c>
      <c r="AW16" t="s">
        <v>93</v>
      </c>
      <c r="AX16" t="s">
        <v>93</v>
      </c>
      <c r="AY16" t="s">
        <v>93</v>
      </c>
      <c r="AZ16" t="s">
        <v>93</v>
      </c>
      <c r="BA16" t="s">
        <v>93</v>
      </c>
      <c r="BB16" t="s">
        <v>93</v>
      </c>
      <c r="BE16" t="s">
        <v>93</v>
      </c>
      <c r="BF16" t="s">
        <v>7796</v>
      </c>
      <c r="BG16" t="s">
        <v>93</v>
      </c>
      <c r="BH16" s="2">
        <v>45200</v>
      </c>
      <c r="BI16">
        <v>15</v>
      </c>
      <c r="BJ16" t="s">
        <v>7797</v>
      </c>
      <c r="BK16" t="s">
        <v>7798</v>
      </c>
      <c r="BL16" t="s">
        <v>7751</v>
      </c>
      <c r="BM16" t="s">
        <v>7799</v>
      </c>
      <c r="BN16" t="s">
        <v>93</v>
      </c>
      <c r="BO16" t="s">
        <v>7426</v>
      </c>
      <c r="BP16" t="s">
        <v>93</v>
      </c>
      <c r="BQ16" t="s">
        <v>93</v>
      </c>
      <c r="BR16" s="2">
        <v>45730</v>
      </c>
      <c r="BS16" t="s">
        <v>7800</v>
      </c>
      <c r="BT16" t="s">
        <v>7379</v>
      </c>
    </row>
    <row r="17" spans="1:72" x14ac:dyDescent="0.3">
      <c r="A17" t="s">
        <v>7352</v>
      </c>
      <c r="B17" t="s">
        <v>4561</v>
      </c>
      <c r="C17" t="s">
        <v>7557</v>
      </c>
      <c r="D17" t="s">
        <v>7561</v>
      </c>
      <c r="E17">
        <v>2023</v>
      </c>
      <c r="F17" t="s">
        <v>3506</v>
      </c>
      <c r="G17" t="s">
        <v>4562</v>
      </c>
      <c r="H17" t="s">
        <v>93</v>
      </c>
      <c r="I17" t="s">
        <v>93</v>
      </c>
      <c r="J17" t="s">
        <v>93</v>
      </c>
      <c r="K17" t="s">
        <v>7558</v>
      </c>
      <c r="L17" t="s">
        <v>93</v>
      </c>
      <c r="M17" t="s">
        <v>93</v>
      </c>
      <c r="N17" t="s">
        <v>7559</v>
      </c>
      <c r="O17" t="s">
        <v>93</v>
      </c>
      <c r="P17" t="s">
        <v>93</v>
      </c>
      <c r="Q17" t="s">
        <v>7356</v>
      </c>
      <c r="R17" t="s">
        <v>93</v>
      </c>
      <c r="S17" t="s">
        <v>93</v>
      </c>
      <c r="T17" t="s">
        <v>93</v>
      </c>
      <c r="U17" t="s">
        <v>93</v>
      </c>
      <c r="V17" t="s">
        <v>93</v>
      </c>
      <c r="W17" t="s">
        <v>7560</v>
      </c>
      <c r="X17" t="s">
        <v>93</v>
      </c>
      <c r="Y17" t="s">
        <v>7562</v>
      </c>
      <c r="Z17" t="s">
        <v>7563</v>
      </c>
      <c r="AA17" t="s">
        <v>7564</v>
      </c>
      <c r="AB17" t="s">
        <v>7565</v>
      </c>
      <c r="AC17" t="s">
        <v>93</v>
      </c>
      <c r="AD17" t="s">
        <v>93</v>
      </c>
      <c r="AE17" t="s">
        <v>93</v>
      </c>
      <c r="AF17" t="s">
        <v>93</v>
      </c>
      <c r="AG17" t="s">
        <v>93</v>
      </c>
      <c r="AH17" t="s">
        <v>93</v>
      </c>
      <c r="AI17">
        <v>31</v>
      </c>
      <c r="AJ17">
        <v>0</v>
      </c>
      <c r="AK17">
        <v>0</v>
      </c>
      <c r="AL17">
        <v>1</v>
      </c>
      <c r="AM17">
        <v>6</v>
      </c>
      <c r="AN17" t="s">
        <v>7566</v>
      </c>
      <c r="AO17" t="s">
        <v>7567</v>
      </c>
      <c r="AP17" t="s">
        <v>7568</v>
      </c>
      <c r="AQ17" t="s">
        <v>7569</v>
      </c>
      <c r="AR17" t="s">
        <v>93</v>
      </c>
      <c r="AS17" t="s">
        <v>93</v>
      </c>
      <c r="AT17" t="s">
        <v>7570</v>
      </c>
      <c r="AU17" t="s">
        <v>7571</v>
      </c>
      <c r="AV17" t="s">
        <v>7572</v>
      </c>
      <c r="AW17" t="s">
        <v>3775</v>
      </c>
      <c r="AX17" t="s">
        <v>452</v>
      </c>
      <c r="AY17" t="s">
        <v>93</v>
      </c>
      <c r="AZ17" t="s">
        <v>93</v>
      </c>
      <c r="BA17" t="s">
        <v>93</v>
      </c>
      <c r="BB17" t="s">
        <v>93</v>
      </c>
      <c r="BC17">
        <v>808</v>
      </c>
      <c r="BD17">
        <v>818</v>
      </c>
      <c r="BE17" t="s">
        <v>93</v>
      </c>
      <c r="BF17" t="s">
        <v>7573</v>
      </c>
      <c r="BG17" t="s">
        <v>93</v>
      </c>
      <c r="BH17" s="2"/>
      <c r="BI17">
        <v>11</v>
      </c>
      <c r="BJ17" t="s">
        <v>7574</v>
      </c>
      <c r="BK17" t="s">
        <v>7375</v>
      </c>
      <c r="BL17" t="s">
        <v>7575</v>
      </c>
      <c r="BM17" t="s">
        <v>7576</v>
      </c>
      <c r="BN17" t="s">
        <v>93</v>
      </c>
      <c r="BO17" t="s">
        <v>7403</v>
      </c>
      <c r="BP17" t="s">
        <v>93</v>
      </c>
      <c r="BQ17" t="s">
        <v>93</v>
      </c>
      <c r="BR17" s="2">
        <v>45730</v>
      </c>
      <c r="BS17" t="s">
        <v>7577</v>
      </c>
      <c r="BT17" t="s">
        <v>7379</v>
      </c>
    </row>
    <row r="18" spans="1:72" x14ac:dyDescent="0.3">
      <c r="A18" t="s">
        <v>7352</v>
      </c>
      <c r="B18" t="s">
        <v>4333</v>
      </c>
      <c r="C18" t="s">
        <v>7862</v>
      </c>
      <c r="D18" t="s">
        <v>7867</v>
      </c>
      <c r="E18">
        <v>2024</v>
      </c>
      <c r="F18" t="s">
        <v>3506</v>
      </c>
      <c r="G18" t="s">
        <v>4336</v>
      </c>
      <c r="H18" t="s">
        <v>93</v>
      </c>
      <c r="I18" t="s">
        <v>93</v>
      </c>
      <c r="J18" t="s">
        <v>93</v>
      </c>
      <c r="K18" t="s">
        <v>7863</v>
      </c>
      <c r="L18" t="s">
        <v>93</v>
      </c>
      <c r="M18" t="s">
        <v>93</v>
      </c>
      <c r="N18" t="s">
        <v>7864</v>
      </c>
      <c r="O18" t="s">
        <v>93</v>
      </c>
      <c r="P18" t="s">
        <v>93</v>
      </c>
      <c r="Q18" t="s">
        <v>7356</v>
      </c>
      <c r="R18" t="s">
        <v>93</v>
      </c>
      <c r="S18" t="s">
        <v>93</v>
      </c>
      <c r="T18" t="s">
        <v>93</v>
      </c>
      <c r="U18" t="s">
        <v>93</v>
      </c>
      <c r="V18" t="s">
        <v>93</v>
      </c>
      <c r="W18" t="s">
        <v>7865</v>
      </c>
      <c r="X18" t="s">
        <v>7866</v>
      </c>
      <c r="Y18" t="s">
        <v>7868</v>
      </c>
      <c r="Z18" t="s">
        <v>7869</v>
      </c>
      <c r="AA18" t="s">
        <v>7870</v>
      </c>
      <c r="AB18" t="s">
        <v>7871</v>
      </c>
      <c r="AC18" t="s">
        <v>7872</v>
      </c>
      <c r="AD18" t="s">
        <v>7873</v>
      </c>
      <c r="AE18" t="s">
        <v>93</v>
      </c>
      <c r="AF18" t="s">
        <v>93</v>
      </c>
      <c r="AG18" t="s">
        <v>93</v>
      </c>
      <c r="AH18" t="s">
        <v>93</v>
      </c>
      <c r="AI18">
        <v>46</v>
      </c>
      <c r="AJ18">
        <v>1</v>
      </c>
      <c r="AK18">
        <v>1</v>
      </c>
      <c r="AL18">
        <v>2</v>
      </c>
      <c r="AM18">
        <v>3</v>
      </c>
      <c r="AN18" t="s">
        <v>7676</v>
      </c>
      <c r="AO18" t="s">
        <v>7677</v>
      </c>
      <c r="AP18" t="s">
        <v>7678</v>
      </c>
      <c r="AQ18" t="s">
        <v>7874</v>
      </c>
      <c r="AR18" t="s">
        <v>7875</v>
      </c>
      <c r="AS18" t="s">
        <v>93</v>
      </c>
      <c r="AT18" t="s">
        <v>7876</v>
      </c>
      <c r="AU18" t="s">
        <v>7877</v>
      </c>
      <c r="AV18" t="s">
        <v>7443</v>
      </c>
      <c r="AW18" t="s">
        <v>4334</v>
      </c>
      <c r="AX18" t="s">
        <v>93</v>
      </c>
      <c r="AY18" t="s">
        <v>93</v>
      </c>
      <c r="AZ18" t="s">
        <v>93</v>
      </c>
      <c r="BA18" t="s">
        <v>93</v>
      </c>
      <c r="BB18" t="s">
        <v>93</v>
      </c>
      <c r="BE18" t="s">
        <v>4335</v>
      </c>
      <c r="BF18" t="s">
        <v>7878</v>
      </c>
      <c r="BG18" t="s">
        <v>93</v>
      </c>
      <c r="BH18" s="2">
        <v>45323</v>
      </c>
      <c r="BI18">
        <v>12</v>
      </c>
      <c r="BJ18" t="s">
        <v>7593</v>
      </c>
      <c r="BK18" t="s">
        <v>7375</v>
      </c>
      <c r="BL18" t="s">
        <v>7401</v>
      </c>
      <c r="BM18" t="s">
        <v>7879</v>
      </c>
      <c r="BN18" t="s">
        <v>93</v>
      </c>
      <c r="BO18" t="s">
        <v>93</v>
      </c>
      <c r="BP18" t="s">
        <v>93</v>
      </c>
      <c r="BQ18" t="s">
        <v>93</v>
      </c>
      <c r="BR18" s="2">
        <v>45730</v>
      </c>
      <c r="BS18" t="s">
        <v>7880</v>
      </c>
      <c r="BT18" t="s">
        <v>7379</v>
      </c>
    </row>
    <row r="19" spans="1:72" x14ac:dyDescent="0.3">
      <c r="A19" t="s">
        <v>7352</v>
      </c>
      <c r="B19" t="s">
        <v>7599</v>
      </c>
      <c r="C19" t="s">
        <v>7597</v>
      </c>
      <c r="D19" t="s">
        <v>7602</v>
      </c>
      <c r="E19">
        <v>2022</v>
      </c>
      <c r="F19" t="s">
        <v>3506</v>
      </c>
      <c r="G19" t="s">
        <v>7614</v>
      </c>
      <c r="H19" t="s">
        <v>93</v>
      </c>
      <c r="I19" t="s">
        <v>93</v>
      </c>
      <c r="J19" t="s">
        <v>93</v>
      </c>
      <c r="K19" t="s">
        <v>7598</v>
      </c>
      <c r="L19" t="s">
        <v>93</v>
      </c>
      <c r="M19" t="s">
        <v>93</v>
      </c>
      <c r="N19" t="s">
        <v>7600</v>
      </c>
      <c r="O19" t="s">
        <v>93</v>
      </c>
      <c r="P19" t="s">
        <v>93</v>
      </c>
      <c r="Q19" t="s">
        <v>7356</v>
      </c>
      <c r="R19" t="s">
        <v>93</v>
      </c>
      <c r="S19" t="s">
        <v>93</v>
      </c>
      <c r="T19" t="s">
        <v>93</v>
      </c>
      <c r="U19" t="s">
        <v>93</v>
      </c>
      <c r="V19" t="s">
        <v>93</v>
      </c>
      <c r="W19" t="s">
        <v>7601</v>
      </c>
      <c r="X19" t="s">
        <v>93</v>
      </c>
      <c r="Y19" t="s">
        <v>7603</v>
      </c>
      <c r="Z19" t="s">
        <v>93</v>
      </c>
      <c r="AA19" t="s">
        <v>7604</v>
      </c>
      <c r="AB19" t="s">
        <v>7605</v>
      </c>
      <c r="AC19" t="s">
        <v>7606</v>
      </c>
      <c r="AD19" t="s">
        <v>7607</v>
      </c>
      <c r="AE19" t="s">
        <v>93</v>
      </c>
      <c r="AF19" t="s">
        <v>93</v>
      </c>
      <c r="AG19" t="s">
        <v>93</v>
      </c>
      <c r="AH19" t="s">
        <v>93</v>
      </c>
      <c r="AI19">
        <v>9</v>
      </c>
      <c r="AJ19">
        <v>0</v>
      </c>
      <c r="AK19">
        <v>0</v>
      </c>
      <c r="AL19">
        <v>4</v>
      </c>
      <c r="AM19">
        <v>14</v>
      </c>
      <c r="AN19" t="s">
        <v>7608</v>
      </c>
      <c r="AO19" t="s">
        <v>7609</v>
      </c>
      <c r="AP19" t="s">
        <v>7610</v>
      </c>
      <c r="AQ19" t="s">
        <v>7611</v>
      </c>
      <c r="AR19" t="s">
        <v>93</v>
      </c>
      <c r="AS19" t="s">
        <v>93</v>
      </c>
      <c r="AT19" t="s">
        <v>7612</v>
      </c>
      <c r="AU19" t="s">
        <v>7613</v>
      </c>
      <c r="AV19" t="s">
        <v>93</v>
      </c>
      <c r="AW19" t="s">
        <v>3584</v>
      </c>
      <c r="AX19" t="s">
        <v>452</v>
      </c>
      <c r="AY19" t="s">
        <v>93</v>
      </c>
      <c r="AZ19" t="s">
        <v>93</v>
      </c>
      <c r="BA19" t="s">
        <v>93</v>
      </c>
      <c r="BB19" t="s">
        <v>93</v>
      </c>
      <c r="BC19">
        <v>502</v>
      </c>
      <c r="BD19">
        <v>507</v>
      </c>
      <c r="BE19" t="s">
        <v>93</v>
      </c>
      <c r="BF19" t="s">
        <v>7615</v>
      </c>
      <c r="BG19" t="s">
        <v>93</v>
      </c>
      <c r="BH19" s="2"/>
      <c r="BI19">
        <v>6</v>
      </c>
      <c r="BJ19" t="s">
        <v>7616</v>
      </c>
      <c r="BK19" t="s">
        <v>7469</v>
      </c>
      <c r="BL19" t="s">
        <v>7617</v>
      </c>
      <c r="BM19" t="s">
        <v>7618</v>
      </c>
      <c r="BN19" t="s">
        <v>93</v>
      </c>
      <c r="BO19" t="s">
        <v>93</v>
      </c>
      <c r="BP19" t="s">
        <v>93</v>
      </c>
      <c r="BQ19" t="s">
        <v>93</v>
      </c>
      <c r="BR19" s="2">
        <v>45730</v>
      </c>
      <c r="BS19" t="s">
        <v>7619</v>
      </c>
      <c r="BT19" t="s">
        <v>7379</v>
      </c>
    </row>
    <row r="20" spans="1:72" x14ac:dyDescent="0.3">
      <c r="A20" t="s">
        <v>7352</v>
      </c>
      <c r="B20" t="s">
        <v>4067</v>
      </c>
      <c r="C20" t="s">
        <v>8186</v>
      </c>
      <c r="D20" t="s">
        <v>8191</v>
      </c>
      <c r="E20">
        <v>2025</v>
      </c>
      <c r="F20" t="s">
        <v>7713</v>
      </c>
      <c r="G20" t="s">
        <v>4069</v>
      </c>
      <c r="H20" t="s">
        <v>93</v>
      </c>
      <c r="I20" t="s">
        <v>93</v>
      </c>
      <c r="J20" t="s">
        <v>93</v>
      </c>
      <c r="K20" t="s">
        <v>8187</v>
      </c>
      <c r="L20" t="s">
        <v>93</v>
      </c>
      <c r="M20" t="s">
        <v>93</v>
      </c>
      <c r="N20" t="s">
        <v>8188</v>
      </c>
      <c r="O20" t="s">
        <v>93</v>
      </c>
      <c r="P20" t="s">
        <v>93</v>
      </c>
      <c r="Q20" t="s">
        <v>7356</v>
      </c>
      <c r="R20" t="s">
        <v>93</v>
      </c>
      <c r="S20" t="s">
        <v>93</v>
      </c>
      <c r="T20" t="s">
        <v>93</v>
      </c>
      <c r="U20" t="s">
        <v>93</v>
      </c>
      <c r="V20" t="s">
        <v>93</v>
      </c>
      <c r="W20" t="s">
        <v>8189</v>
      </c>
      <c r="X20" t="s">
        <v>8190</v>
      </c>
      <c r="Y20" t="s">
        <v>8192</v>
      </c>
      <c r="Z20" t="s">
        <v>8193</v>
      </c>
      <c r="AA20" t="s">
        <v>8194</v>
      </c>
      <c r="AB20" t="s">
        <v>8195</v>
      </c>
      <c r="AC20" t="s">
        <v>93</v>
      </c>
      <c r="AD20" t="s">
        <v>93</v>
      </c>
      <c r="AE20" t="s">
        <v>8196</v>
      </c>
      <c r="AF20" t="s">
        <v>8197</v>
      </c>
      <c r="AG20" t="s">
        <v>8198</v>
      </c>
      <c r="AH20" t="s">
        <v>93</v>
      </c>
      <c r="AI20">
        <v>100</v>
      </c>
      <c r="AJ20">
        <v>0</v>
      </c>
      <c r="AK20">
        <v>0</v>
      </c>
      <c r="AL20">
        <v>2</v>
      </c>
      <c r="AM20">
        <v>2</v>
      </c>
      <c r="AN20" t="s">
        <v>8199</v>
      </c>
      <c r="AO20" t="s">
        <v>8200</v>
      </c>
      <c r="AP20" t="s">
        <v>8201</v>
      </c>
      <c r="AQ20" t="s">
        <v>8202</v>
      </c>
      <c r="AR20" t="s">
        <v>8203</v>
      </c>
      <c r="AS20" t="s">
        <v>93</v>
      </c>
      <c r="AT20" t="s">
        <v>8204</v>
      </c>
      <c r="AU20" t="s">
        <v>8205</v>
      </c>
      <c r="AV20" t="s">
        <v>8206</v>
      </c>
      <c r="AW20" t="s">
        <v>93</v>
      </c>
      <c r="AX20" t="s">
        <v>93</v>
      </c>
      <c r="AY20" t="s">
        <v>93</v>
      </c>
      <c r="AZ20" t="s">
        <v>93</v>
      </c>
      <c r="BA20" t="s">
        <v>93</v>
      </c>
      <c r="BB20" t="s">
        <v>93</v>
      </c>
      <c r="BE20" t="s">
        <v>93</v>
      </c>
      <c r="BF20" t="s">
        <v>8207</v>
      </c>
      <c r="BG20" t="s">
        <v>93</v>
      </c>
      <c r="BH20" s="2">
        <v>45658</v>
      </c>
      <c r="BI20">
        <v>24</v>
      </c>
      <c r="BJ20" t="s">
        <v>7750</v>
      </c>
      <c r="BK20" t="s">
        <v>7469</v>
      </c>
      <c r="BL20" t="s">
        <v>7751</v>
      </c>
      <c r="BM20" t="s">
        <v>8208</v>
      </c>
      <c r="BN20" t="s">
        <v>93</v>
      </c>
      <c r="BO20" t="s">
        <v>93</v>
      </c>
      <c r="BP20" t="s">
        <v>93</v>
      </c>
      <c r="BQ20" t="s">
        <v>93</v>
      </c>
      <c r="BR20" s="2">
        <v>45730</v>
      </c>
      <c r="BS20" t="s">
        <v>8209</v>
      </c>
      <c r="BT20" t="s">
        <v>7379</v>
      </c>
    </row>
    <row r="21" spans="1:72" x14ac:dyDescent="0.3">
      <c r="A21" t="s">
        <v>7352</v>
      </c>
      <c r="B21" t="s">
        <v>4271</v>
      </c>
      <c r="C21" t="s">
        <v>8359</v>
      </c>
      <c r="D21" t="s">
        <v>8362</v>
      </c>
      <c r="E21">
        <v>2024</v>
      </c>
      <c r="F21" t="s">
        <v>3506</v>
      </c>
      <c r="G21" t="s">
        <v>4275</v>
      </c>
      <c r="H21" t="s">
        <v>93</v>
      </c>
      <c r="I21" t="s">
        <v>93</v>
      </c>
      <c r="J21" t="s">
        <v>93</v>
      </c>
      <c r="K21" t="s">
        <v>8360</v>
      </c>
      <c r="L21" t="s">
        <v>93</v>
      </c>
      <c r="M21" t="s">
        <v>93</v>
      </c>
      <c r="N21" t="s">
        <v>7864</v>
      </c>
      <c r="O21" t="s">
        <v>93</v>
      </c>
      <c r="P21" t="s">
        <v>93</v>
      </c>
      <c r="Q21" t="s">
        <v>7356</v>
      </c>
      <c r="R21" t="s">
        <v>93</v>
      </c>
      <c r="S21" t="s">
        <v>93</v>
      </c>
      <c r="T21" t="s">
        <v>93</v>
      </c>
      <c r="U21" t="s">
        <v>93</v>
      </c>
      <c r="V21" t="s">
        <v>93</v>
      </c>
      <c r="W21" t="s">
        <v>8361</v>
      </c>
      <c r="X21" t="s">
        <v>93</v>
      </c>
      <c r="Y21" t="s">
        <v>8363</v>
      </c>
      <c r="Z21" t="s">
        <v>8364</v>
      </c>
      <c r="AA21" t="s">
        <v>8365</v>
      </c>
      <c r="AB21" t="s">
        <v>8366</v>
      </c>
      <c r="AC21" t="s">
        <v>8367</v>
      </c>
      <c r="AD21" t="s">
        <v>8368</v>
      </c>
      <c r="AE21" t="s">
        <v>8369</v>
      </c>
      <c r="AF21" t="s">
        <v>8370</v>
      </c>
      <c r="AG21" t="s">
        <v>8371</v>
      </c>
      <c r="AH21" t="s">
        <v>93</v>
      </c>
      <c r="AI21">
        <v>54</v>
      </c>
      <c r="AJ21">
        <v>0</v>
      </c>
      <c r="AK21">
        <v>0</v>
      </c>
      <c r="AL21">
        <v>2</v>
      </c>
      <c r="AM21">
        <v>2</v>
      </c>
      <c r="AN21" t="s">
        <v>7676</v>
      </c>
      <c r="AO21" t="s">
        <v>7677</v>
      </c>
      <c r="AP21" t="s">
        <v>7678</v>
      </c>
      <c r="AQ21" t="s">
        <v>7874</v>
      </c>
      <c r="AR21" t="s">
        <v>7875</v>
      </c>
      <c r="AS21" t="s">
        <v>93</v>
      </c>
      <c r="AT21" t="s">
        <v>7876</v>
      </c>
      <c r="AU21" t="s">
        <v>7877</v>
      </c>
      <c r="AV21" t="s">
        <v>7572</v>
      </c>
      <c r="AW21" t="s">
        <v>4273</v>
      </c>
      <c r="AX21" t="s">
        <v>93</v>
      </c>
      <c r="AY21" t="s">
        <v>93</v>
      </c>
      <c r="AZ21" t="s">
        <v>93</v>
      </c>
      <c r="BA21" t="s">
        <v>93</v>
      </c>
      <c r="BB21" t="s">
        <v>93</v>
      </c>
      <c r="BE21" t="s">
        <v>4274</v>
      </c>
      <c r="BF21" t="s">
        <v>8372</v>
      </c>
      <c r="BG21" t="s">
        <v>93</v>
      </c>
      <c r="BH21" s="2">
        <v>45474</v>
      </c>
      <c r="BI21">
        <v>13</v>
      </c>
      <c r="BJ21" t="s">
        <v>7593</v>
      </c>
      <c r="BK21" t="s">
        <v>7375</v>
      </c>
      <c r="BL21" t="s">
        <v>7401</v>
      </c>
      <c r="BM21" t="s">
        <v>8373</v>
      </c>
      <c r="BN21" t="s">
        <v>93</v>
      </c>
      <c r="BO21" t="s">
        <v>93</v>
      </c>
      <c r="BP21" t="s">
        <v>93</v>
      </c>
      <c r="BQ21" t="s">
        <v>93</v>
      </c>
      <c r="BR21" s="2">
        <v>45730</v>
      </c>
      <c r="BS21" t="s">
        <v>8374</v>
      </c>
      <c r="BT21" t="s">
        <v>7379</v>
      </c>
    </row>
    <row r="22" spans="1:72" x14ac:dyDescent="0.3">
      <c r="A22" t="s">
        <v>7352</v>
      </c>
      <c r="B22" t="s">
        <v>7734</v>
      </c>
      <c r="C22" t="s">
        <v>7732</v>
      </c>
      <c r="D22" t="s">
        <v>7738</v>
      </c>
      <c r="E22">
        <v>2024</v>
      </c>
      <c r="F22" t="s">
        <v>3506</v>
      </c>
      <c r="G22" t="s">
        <v>93</v>
      </c>
      <c r="H22" t="s">
        <v>93</v>
      </c>
      <c r="I22" t="s">
        <v>93</v>
      </c>
      <c r="J22" t="s">
        <v>93</v>
      </c>
      <c r="K22" t="s">
        <v>7733</v>
      </c>
      <c r="L22" t="s">
        <v>93</v>
      </c>
      <c r="M22" t="s">
        <v>93</v>
      </c>
      <c r="N22" t="s">
        <v>7735</v>
      </c>
      <c r="O22" t="s">
        <v>93</v>
      </c>
      <c r="P22" t="s">
        <v>93</v>
      </c>
      <c r="Q22" t="s">
        <v>7356</v>
      </c>
      <c r="R22" t="s">
        <v>93</v>
      </c>
      <c r="S22" t="s">
        <v>93</v>
      </c>
      <c r="T22" t="s">
        <v>93</v>
      </c>
      <c r="U22" t="s">
        <v>93</v>
      </c>
      <c r="V22" t="s">
        <v>93</v>
      </c>
      <c r="W22" t="s">
        <v>7736</v>
      </c>
      <c r="X22" t="s">
        <v>7737</v>
      </c>
      <c r="Y22" t="s">
        <v>7739</v>
      </c>
      <c r="Z22" t="s">
        <v>7740</v>
      </c>
      <c r="AA22" t="s">
        <v>7741</v>
      </c>
      <c r="AB22" t="s">
        <v>7742</v>
      </c>
      <c r="AC22" t="s">
        <v>7743</v>
      </c>
      <c r="AD22" t="s">
        <v>93</v>
      </c>
      <c r="AE22" t="s">
        <v>93</v>
      </c>
      <c r="AF22" t="s">
        <v>93</v>
      </c>
      <c r="AG22" t="s">
        <v>93</v>
      </c>
      <c r="AH22" t="s">
        <v>93</v>
      </c>
      <c r="AI22">
        <v>36</v>
      </c>
      <c r="AJ22">
        <v>0</v>
      </c>
      <c r="AK22">
        <v>0</v>
      </c>
      <c r="AL22">
        <v>5</v>
      </c>
      <c r="AM22">
        <v>7</v>
      </c>
      <c r="AN22" t="s">
        <v>7744</v>
      </c>
      <c r="AO22" t="s">
        <v>7745</v>
      </c>
      <c r="AP22" t="s">
        <v>7746</v>
      </c>
      <c r="AQ22" t="s">
        <v>7747</v>
      </c>
      <c r="AR22" t="s">
        <v>93</v>
      </c>
      <c r="AS22" t="s">
        <v>93</v>
      </c>
      <c r="AT22" t="s">
        <v>7748</v>
      </c>
      <c r="AU22" t="s">
        <v>7749</v>
      </c>
      <c r="AV22" t="s">
        <v>7422</v>
      </c>
      <c r="AW22" t="s">
        <v>3636</v>
      </c>
      <c r="AX22" t="s">
        <v>3513</v>
      </c>
      <c r="AY22" t="s">
        <v>93</v>
      </c>
      <c r="AZ22" t="s">
        <v>93</v>
      </c>
      <c r="BA22" t="s">
        <v>93</v>
      </c>
      <c r="BB22" t="s">
        <v>93</v>
      </c>
      <c r="BC22">
        <v>35</v>
      </c>
      <c r="BD22">
        <v>43</v>
      </c>
      <c r="BE22" t="s">
        <v>93</v>
      </c>
      <c r="BF22" t="s">
        <v>93</v>
      </c>
      <c r="BG22" t="s">
        <v>93</v>
      </c>
      <c r="BH22" s="2"/>
      <c r="BI22">
        <v>9</v>
      </c>
      <c r="BJ22" t="s">
        <v>7750</v>
      </c>
      <c r="BK22" t="s">
        <v>7469</v>
      </c>
      <c r="BL22" t="s">
        <v>7751</v>
      </c>
      <c r="BM22" t="s">
        <v>7752</v>
      </c>
      <c r="BN22" t="s">
        <v>93</v>
      </c>
      <c r="BO22" t="s">
        <v>93</v>
      </c>
      <c r="BP22" t="s">
        <v>93</v>
      </c>
      <c r="BQ22" t="s">
        <v>93</v>
      </c>
      <c r="BR22" s="2">
        <v>45730</v>
      </c>
      <c r="BS22" t="s">
        <v>7753</v>
      </c>
      <c r="BT22" t="s">
        <v>7379</v>
      </c>
    </row>
    <row r="23" spans="1:72" x14ac:dyDescent="0.3">
      <c r="A23" t="s">
        <v>7352</v>
      </c>
      <c r="B23" t="s">
        <v>4444</v>
      </c>
      <c r="C23" t="s">
        <v>8304</v>
      </c>
      <c r="D23" t="s">
        <v>8308</v>
      </c>
      <c r="E23">
        <v>2023</v>
      </c>
      <c r="F23" t="s">
        <v>3506</v>
      </c>
      <c r="G23" t="s">
        <v>4446</v>
      </c>
      <c r="H23" t="s">
        <v>93</v>
      </c>
      <c r="I23" t="s">
        <v>93</v>
      </c>
      <c r="J23" t="s">
        <v>93</v>
      </c>
      <c r="K23" t="s">
        <v>8305</v>
      </c>
      <c r="L23" t="s">
        <v>93</v>
      </c>
      <c r="M23" t="s">
        <v>93</v>
      </c>
      <c r="N23" t="s">
        <v>8306</v>
      </c>
      <c r="O23" t="s">
        <v>93</v>
      </c>
      <c r="P23" t="s">
        <v>93</v>
      </c>
      <c r="Q23" t="s">
        <v>7356</v>
      </c>
      <c r="R23" t="s">
        <v>93</v>
      </c>
      <c r="S23" t="s">
        <v>93</v>
      </c>
      <c r="T23" t="s">
        <v>93</v>
      </c>
      <c r="U23" t="s">
        <v>93</v>
      </c>
      <c r="V23" t="s">
        <v>93</v>
      </c>
      <c r="W23" t="s">
        <v>8307</v>
      </c>
      <c r="X23" t="s">
        <v>93</v>
      </c>
      <c r="Y23" t="s">
        <v>8309</v>
      </c>
      <c r="Z23" t="s">
        <v>8310</v>
      </c>
      <c r="AA23" t="s">
        <v>8311</v>
      </c>
      <c r="AB23" t="s">
        <v>8312</v>
      </c>
      <c r="AC23" t="s">
        <v>8313</v>
      </c>
      <c r="AD23" t="s">
        <v>8314</v>
      </c>
      <c r="AE23" t="s">
        <v>8315</v>
      </c>
      <c r="AF23" t="s">
        <v>8316</v>
      </c>
      <c r="AG23" t="s">
        <v>8317</v>
      </c>
      <c r="AH23" t="s">
        <v>93</v>
      </c>
      <c r="AI23">
        <v>28</v>
      </c>
      <c r="AJ23">
        <v>3</v>
      </c>
      <c r="AK23">
        <v>3</v>
      </c>
      <c r="AL23">
        <v>2</v>
      </c>
      <c r="AM23">
        <v>6</v>
      </c>
      <c r="AN23" t="s">
        <v>3459</v>
      </c>
      <c r="AO23" t="s">
        <v>7439</v>
      </c>
      <c r="AP23" t="s">
        <v>7440</v>
      </c>
      <c r="AQ23" t="s">
        <v>93</v>
      </c>
      <c r="AR23" t="s">
        <v>8318</v>
      </c>
      <c r="AS23" t="s">
        <v>93</v>
      </c>
      <c r="AT23" t="s">
        <v>8319</v>
      </c>
      <c r="AU23" t="s">
        <v>4445</v>
      </c>
      <c r="AV23" t="s">
        <v>8009</v>
      </c>
      <c r="AW23" t="s">
        <v>2854</v>
      </c>
      <c r="AX23" t="s">
        <v>3574</v>
      </c>
      <c r="AY23" t="s">
        <v>93</v>
      </c>
      <c r="AZ23" t="s">
        <v>93</v>
      </c>
      <c r="BA23" t="s">
        <v>93</v>
      </c>
      <c r="BB23" t="s">
        <v>93</v>
      </c>
      <c r="BE23" t="s">
        <v>4077</v>
      </c>
      <c r="BF23" t="s">
        <v>8320</v>
      </c>
      <c r="BG23" t="s">
        <v>93</v>
      </c>
      <c r="BH23" s="2"/>
      <c r="BI23">
        <v>21</v>
      </c>
      <c r="BJ23" t="s">
        <v>8131</v>
      </c>
      <c r="BK23" t="s">
        <v>7469</v>
      </c>
      <c r="BL23" t="s">
        <v>7401</v>
      </c>
      <c r="BM23" t="s">
        <v>8321</v>
      </c>
      <c r="BN23" t="s">
        <v>93</v>
      </c>
      <c r="BO23" t="s">
        <v>7403</v>
      </c>
      <c r="BP23" t="s">
        <v>93</v>
      </c>
      <c r="BQ23" t="s">
        <v>93</v>
      </c>
      <c r="BR23" s="2">
        <v>45730</v>
      </c>
      <c r="BS23" t="s">
        <v>8322</v>
      </c>
      <c r="BT23" t="s">
        <v>7379</v>
      </c>
    </row>
    <row r="24" spans="1:72" x14ac:dyDescent="0.3">
      <c r="A24" t="s">
        <v>7352</v>
      </c>
      <c r="B24" t="s">
        <v>7690</v>
      </c>
      <c r="C24" t="s">
        <v>7688</v>
      </c>
      <c r="D24" t="s">
        <v>7694</v>
      </c>
      <c r="E24">
        <v>2024</v>
      </c>
      <c r="F24" t="s">
        <v>3506</v>
      </c>
      <c r="G24" t="s">
        <v>3879</v>
      </c>
      <c r="H24" t="s">
        <v>93</v>
      </c>
      <c r="I24" t="s">
        <v>93</v>
      </c>
      <c r="J24" t="s">
        <v>93</v>
      </c>
      <c r="K24" t="s">
        <v>7689</v>
      </c>
      <c r="L24" t="s">
        <v>93</v>
      </c>
      <c r="M24" t="s">
        <v>93</v>
      </c>
      <c r="N24" t="s">
        <v>7691</v>
      </c>
      <c r="O24" t="s">
        <v>93</v>
      </c>
      <c r="P24" t="s">
        <v>93</v>
      </c>
      <c r="Q24" t="s">
        <v>7356</v>
      </c>
      <c r="R24" t="s">
        <v>93</v>
      </c>
      <c r="S24" t="s">
        <v>93</v>
      </c>
      <c r="T24" t="s">
        <v>93</v>
      </c>
      <c r="U24" t="s">
        <v>93</v>
      </c>
      <c r="V24" t="s">
        <v>93</v>
      </c>
      <c r="W24" t="s">
        <v>7692</v>
      </c>
      <c r="X24" t="s">
        <v>7693</v>
      </c>
      <c r="Y24" t="s">
        <v>7695</v>
      </c>
      <c r="Z24" t="s">
        <v>7696</v>
      </c>
      <c r="AA24" t="s">
        <v>7697</v>
      </c>
      <c r="AB24" t="s">
        <v>7698</v>
      </c>
      <c r="AC24" t="s">
        <v>93</v>
      </c>
      <c r="AD24" t="s">
        <v>93</v>
      </c>
      <c r="AE24" t="s">
        <v>7699</v>
      </c>
      <c r="AF24" t="s">
        <v>7700</v>
      </c>
      <c r="AG24" t="s">
        <v>7701</v>
      </c>
      <c r="AH24" t="s">
        <v>93</v>
      </c>
      <c r="AI24">
        <v>62</v>
      </c>
      <c r="AJ24">
        <v>0</v>
      </c>
      <c r="AK24">
        <v>0</v>
      </c>
      <c r="AL24">
        <v>3</v>
      </c>
      <c r="AM24">
        <v>3</v>
      </c>
      <c r="AN24" t="s">
        <v>3459</v>
      </c>
      <c r="AO24" t="s">
        <v>7439</v>
      </c>
      <c r="AP24" t="s">
        <v>7440</v>
      </c>
      <c r="AQ24" t="s">
        <v>93</v>
      </c>
      <c r="AR24" t="s">
        <v>7702</v>
      </c>
      <c r="AS24" t="s">
        <v>93</v>
      </c>
      <c r="AT24" t="s">
        <v>7703</v>
      </c>
      <c r="AU24" t="s">
        <v>3877</v>
      </c>
      <c r="AV24" t="s">
        <v>7704</v>
      </c>
      <c r="AW24" t="s">
        <v>3878</v>
      </c>
      <c r="AX24" t="s">
        <v>3878</v>
      </c>
      <c r="AY24" t="s">
        <v>93</v>
      </c>
      <c r="AZ24" t="s">
        <v>93</v>
      </c>
      <c r="BA24" t="s">
        <v>93</v>
      </c>
      <c r="BB24" t="s">
        <v>93</v>
      </c>
      <c r="BC24">
        <v>426</v>
      </c>
      <c r="BD24">
        <v>442</v>
      </c>
      <c r="BE24" t="s">
        <v>93</v>
      </c>
      <c r="BF24" t="s">
        <v>7705</v>
      </c>
      <c r="BG24" t="s">
        <v>93</v>
      </c>
      <c r="BH24" s="2"/>
      <c r="BI24">
        <v>17</v>
      </c>
      <c r="BJ24" t="s">
        <v>7706</v>
      </c>
      <c r="BK24" t="s">
        <v>7469</v>
      </c>
      <c r="BL24" t="s">
        <v>7707</v>
      </c>
      <c r="BM24" t="s">
        <v>7708</v>
      </c>
      <c r="BN24" t="s">
        <v>93</v>
      </c>
      <c r="BO24" t="s">
        <v>7403</v>
      </c>
      <c r="BP24" t="s">
        <v>93</v>
      </c>
      <c r="BQ24" t="s">
        <v>93</v>
      </c>
      <c r="BR24" s="2">
        <v>45730</v>
      </c>
      <c r="BS24" t="s">
        <v>7709</v>
      </c>
      <c r="BT24" t="s">
        <v>7379</v>
      </c>
    </row>
    <row r="25" spans="1:72" x14ac:dyDescent="0.3">
      <c r="A25" t="s">
        <v>7352</v>
      </c>
      <c r="B25" t="s">
        <v>2829</v>
      </c>
      <c r="C25" t="s">
        <v>8323</v>
      </c>
      <c r="D25" t="s">
        <v>8327</v>
      </c>
      <c r="E25">
        <v>2023</v>
      </c>
      <c r="F25" t="s">
        <v>3506</v>
      </c>
      <c r="G25" t="s">
        <v>2835</v>
      </c>
      <c r="H25" t="s">
        <v>93</v>
      </c>
      <c r="I25" t="s">
        <v>93</v>
      </c>
      <c r="J25" t="s">
        <v>93</v>
      </c>
      <c r="K25" t="s">
        <v>8324</v>
      </c>
      <c r="L25" t="s">
        <v>93</v>
      </c>
      <c r="M25" t="s">
        <v>93</v>
      </c>
      <c r="N25" t="s">
        <v>7474</v>
      </c>
      <c r="O25" t="s">
        <v>93</v>
      </c>
      <c r="P25" t="s">
        <v>93</v>
      </c>
      <c r="Q25" t="s">
        <v>7356</v>
      </c>
      <c r="R25" t="s">
        <v>93</v>
      </c>
      <c r="S25" t="s">
        <v>93</v>
      </c>
      <c r="T25" t="s">
        <v>93</v>
      </c>
      <c r="U25" t="s">
        <v>93</v>
      </c>
      <c r="V25" t="s">
        <v>93</v>
      </c>
      <c r="W25" t="s">
        <v>8325</v>
      </c>
      <c r="X25" t="s">
        <v>8326</v>
      </c>
      <c r="Y25" t="s">
        <v>8328</v>
      </c>
      <c r="Z25" t="s">
        <v>8329</v>
      </c>
      <c r="AA25" t="s">
        <v>8330</v>
      </c>
      <c r="AB25" t="s">
        <v>8331</v>
      </c>
      <c r="AC25" t="s">
        <v>8332</v>
      </c>
      <c r="AD25" t="s">
        <v>8333</v>
      </c>
      <c r="AE25" t="s">
        <v>93</v>
      </c>
      <c r="AF25" t="s">
        <v>93</v>
      </c>
      <c r="AG25" t="s">
        <v>93</v>
      </c>
      <c r="AH25" t="s">
        <v>93</v>
      </c>
      <c r="AI25">
        <v>35</v>
      </c>
      <c r="AJ25">
        <v>3</v>
      </c>
      <c r="AK25">
        <v>3</v>
      </c>
      <c r="AL25">
        <v>1</v>
      </c>
      <c r="AM25">
        <v>4</v>
      </c>
      <c r="AN25" t="s">
        <v>7366</v>
      </c>
      <c r="AO25" t="s">
        <v>7367</v>
      </c>
      <c r="AP25" t="s">
        <v>7368</v>
      </c>
      <c r="AQ25" t="s">
        <v>474</v>
      </c>
      <c r="AR25" t="s">
        <v>93</v>
      </c>
      <c r="AS25" t="s">
        <v>93</v>
      </c>
      <c r="AT25" t="s">
        <v>7474</v>
      </c>
      <c r="AU25" t="s">
        <v>473</v>
      </c>
      <c r="AV25" t="s">
        <v>93</v>
      </c>
      <c r="AW25" t="s">
        <v>2833</v>
      </c>
      <c r="AX25" t="s">
        <v>93</v>
      </c>
      <c r="AY25" t="s">
        <v>93</v>
      </c>
      <c r="AZ25" t="s">
        <v>93</v>
      </c>
      <c r="BA25" t="s">
        <v>93</v>
      </c>
      <c r="BB25" t="s">
        <v>93</v>
      </c>
      <c r="BC25">
        <v>76537</v>
      </c>
      <c r="BD25">
        <v>76550</v>
      </c>
      <c r="BE25" t="s">
        <v>93</v>
      </c>
      <c r="BF25" t="s">
        <v>8334</v>
      </c>
      <c r="BG25" t="s">
        <v>93</v>
      </c>
      <c r="BH25" s="2"/>
      <c r="BI25">
        <v>14</v>
      </c>
      <c r="BJ25" t="s">
        <v>7484</v>
      </c>
      <c r="BK25" t="s">
        <v>7375</v>
      </c>
      <c r="BL25" t="s">
        <v>7485</v>
      </c>
      <c r="BM25" t="s">
        <v>8335</v>
      </c>
      <c r="BN25" t="s">
        <v>93</v>
      </c>
      <c r="BO25" t="s">
        <v>7403</v>
      </c>
      <c r="BP25" t="s">
        <v>93</v>
      </c>
      <c r="BQ25" t="s">
        <v>93</v>
      </c>
      <c r="BR25" s="2">
        <v>45730</v>
      </c>
      <c r="BS25" t="s">
        <v>8336</v>
      </c>
      <c r="BT25" t="s">
        <v>7379</v>
      </c>
    </row>
    <row r="26" spans="1:72" x14ac:dyDescent="0.3">
      <c r="A26" t="s">
        <v>7352</v>
      </c>
      <c r="B26" t="s">
        <v>3030</v>
      </c>
      <c r="C26" t="s">
        <v>8424</v>
      </c>
      <c r="D26" t="s">
        <v>8429</v>
      </c>
      <c r="E26">
        <v>2025</v>
      </c>
      <c r="F26" t="s">
        <v>3506</v>
      </c>
      <c r="G26" t="s">
        <v>3035</v>
      </c>
      <c r="H26" t="s">
        <v>93</v>
      </c>
      <c r="I26" t="s">
        <v>93</v>
      </c>
      <c r="J26" t="s">
        <v>93</v>
      </c>
      <c r="K26" t="s">
        <v>8425</v>
      </c>
      <c r="L26" t="s">
        <v>93</v>
      </c>
      <c r="M26" t="s">
        <v>93</v>
      </c>
      <c r="N26" t="s">
        <v>8426</v>
      </c>
      <c r="O26" t="s">
        <v>93</v>
      </c>
      <c r="P26" t="s">
        <v>93</v>
      </c>
      <c r="Q26" t="s">
        <v>7356</v>
      </c>
      <c r="R26" t="s">
        <v>93</v>
      </c>
      <c r="S26" t="s">
        <v>93</v>
      </c>
      <c r="T26" t="s">
        <v>93</v>
      </c>
      <c r="U26" t="s">
        <v>93</v>
      </c>
      <c r="V26" t="s">
        <v>93</v>
      </c>
      <c r="W26" t="s">
        <v>8427</v>
      </c>
      <c r="X26" t="s">
        <v>8428</v>
      </c>
      <c r="Y26" t="s">
        <v>8430</v>
      </c>
      <c r="Z26" t="s">
        <v>8431</v>
      </c>
      <c r="AA26" t="s">
        <v>8432</v>
      </c>
      <c r="AB26" t="s">
        <v>8433</v>
      </c>
      <c r="AC26" t="s">
        <v>93</v>
      </c>
      <c r="AD26" t="s">
        <v>8434</v>
      </c>
      <c r="AE26" t="s">
        <v>8435</v>
      </c>
      <c r="AF26" t="s">
        <v>8436</v>
      </c>
      <c r="AG26" t="s">
        <v>8437</v>
      </c>
      <c r="AH26" t="s">
        <v>93</v>
      </c>
      <c r="AI26">
        <v>40</v>
      </c>
      <c r="AJ26">
        <v>0</v>
      </c>
      <c r="AK26">
        <v>0</v>
      </c>
      <c r="AL26">
        <v>1</v>
      </c>
      <c r="AM26">
        <v>1</v>
      </c>
      <c r="AN26" t="s">
        <v>7366</v>
      </c>
      <c r="AO26" t="s">
        <v>7367</v>
      </c>
      <c r="AP26" t="s">
        <v>7368</v>
      </c>
      <c r="AQ26" t="s">
        <v>2973</v>
      </c>
      <c r="AR26" t="s">
        <v>93</v>
      </c>
      <c r="AS26" t="s">
        <v>93</v>
      </c>
      <c r="AT26" t="s">
        <v>8438</v>
      </c>
      <c r="AU26" t="s">
        <v>8439</v>
      </c>
      <c r="AV26" t="s">
        <v>8440</v>
      </c>
      <c r="AW26" t="s">
        <v>479</v>
      </c>
      <c r="AX26" t="s">
        <v>3503</v>
      </c>
      <c r="AY26" t="s">
        <v>93</v>
      </c>
      <c r="AZ26" t="s">
        <v>93</v>
      </c>
      <c r="BA26" t="s">
        <v>93</v>
      </c>
      <c r="BB26" t="s">
        <v>93</v>
      </c>
      <c r="BC26">
        <v>3163</v>
      </c>
      <c r="BD26">
        <v>3176</v>
      </c>
      <c r="BE26" t="s">
        <v>93</v>
      </c>
      <c r="BF26" t="s">
        <v>8441</v>
      </c>
      <c r="BG26" t="s">
        <v>93</v>
      </c>
      <c r="BH26" s="2"/>
      <c r="BI26">
        <v>14</v>
      </c>
      <c r="BJ26" t="s">
        <v>7484</v>
      </c>
      <c r="BK26" t="s">
        <v>7375</v>
      </c>
      <c r="BL26" t="s">
        <v>7485</v>
      </c>
      <c r="BM26" t="s">
        <v>8442</v>
      </c>
      <c r="BN26" t="s">
        <v>93</v>
      </c>
      <c r="BO26" t="s">
        <v>93</v>
      </c>
      <c r="BP26" t="s">
        <v>93</v>
      </c>
      <c r="BQ26" t="s">
        <v>93</v>
      </c>
      <c r="BR26" s="2">
        <v>45730</v>
      </c>
      <c r="BS26" t="s">
        <v>8443</v>
      </c>
      <c r="BT26" t="s">
        <v>7379</v>
      </c>
    </row>
    <row r="27" spans="1:72" x14ac:dyDescent="0.3">
      <c r="A27" t="s">
        <v>7352</v>
      </c>
      <c r="B27" t="s">
        <v>7999</v>
      </c>
      <c r="C27" t="s">
        <v>7997</v>
      </c>
      <c r="D27" t="s">
        <v>8002</v>
      </c>
      <c r="E27">
        <v>2024</v>
      </c>
      <c r="F27" t="s">
        <v>3506</v>
      </c>
      <c r="G27" t="s">
        <v>3800</v>
      </c>
      <c r="H27" t="s">
        <v>93</v>
      </c>
      <c r="I27" t="s">
        <v>93</v>
      </c>
      <c r="J27" t="s">
        <v>93</v>
      </c>
      <c r="K27" t="s">
        <v>7998</v>
      </c>
      <c r="L27" t="s">
        <v>93</v>
      </c>
      <c r="M27" t="s">
        <v>93</v>
      </c>
      <c r="N27" t="s">
        <v>7430</v>
      </c>
      <c r="O27" t="s">
        <v>93</v>
      </c>
      <c r="P27" t="s">
        <v>93</v>
      </c>
      <c r="Q27" t="s">
        <v>7356</v>
      </c>
      <c r="R27" t="s">
        <v>93</v>
      </c>
      <c r="S27" t="s">
        <v>93</v>
      </c>
      <c r="T27" t="s">
        <v>93</v>
      </c>
      <c r="U27" t="s">
        <v>93</v>
      </c>
      <c r="V27" t="s">
        <v>93</v>
      </c>
      <c r="W27" t="s">
        <v>8000</v>
      </c>
      <c r="X27" t="s">
        <v>8001</v>
      </c>
      <c r="Y27" t="s">
        <v>8003</v>
      </c>
      <c r="Z27" t="s">
        <v>8004</v>
      </c>
      <c r="AA27" t="s">
        <v>8005</v>
      </c>
      <c r="AB27" t="s">
        <v>8006</v>
      </c>
      <c r="AC27" t="s">
        <v>8007</v>
      </c>
      <c r="AD27" t="s">
        <v>8008</v>
      </c>
      <c r="AE27" t="s">
        <v>93</v>
      </c>
      <c r="AF27" t="s">
        <v>93</v>
      </c>
      <c r="AG27" t="s">
        <v>93</v>
      </c>
      <c r="AH27" t="s">
        <v>93</v>
      </c>
      <c r="AI27">
        <v>84</v>
      </c>
      <c r="AJ27">
        <v>2</v>
      </c>
      <c r="AK27">
        <v>2</v>
      </c>
      <c r="AL27">
        <v>6</v>
      </c>
      <c r="AM27">
        <v>14</v>
      </c>
      <c r="AN27" t="s">
        <v>3459</v>
      </c>
      <c r="AO27" t="s">
        <v>7439</v>
      </c>
      <c r="AP27" t="s">
        <v>7838</v>
      </c>
      <c r="AQ27" t="s">
        <v>93</v>
      </c>
      <c r="AR27" t="s">
        <v>7441</v>
      </c>
      <c r="AS27" t="s">
        <v>93</v>
      </c>
      <c r="AT27" t="s">
        <v>7442</v>
      </c>
      <c r="AU27" t="s">
        <v>3359</v>
      </c>
      <c r="AV27" t="s">
        <v>8009</v>
      </c>
      <c r="AW27" t="s">
        <v>3636</v>
      </c>
      <c r="AX27" t="s">
        <v>2833</v>
      </c>
      <c r="AY27" t="s">
        <v>93</v>
      </c>
      <c r="AZ27" t="s">
        <v>93</v>
      </c>
      <c r="BA27" t="s">
        <v>93</v>
      </c>
      <c r="BB27" t="s">
        <v>93</v>
      </c>
      <c r="BE27" t="s">
        <v>3799</v>
      </c>
      <c r="BF27" t="s">
        <v>8010</v>
      </c>
      <c r="BG27" t="s">
        <v>93</v>
      </c>
      <c r="BH27" s="2"/>
      <c r="BI27">
        <v>19</v>
      </c>
      <c r="BJ27" t="s">
        <v>7445</v>
      </c>
      <c r="BK27" t="s">
        <v>7446</v>
      </c>
      <c r="BL27" t="s">
        <v>7447</v>
      </c>
      <c r="BM27" t="s">
        <v>8011</v>
      </c>
      <c r="BN27" t="s">
        <v>93</v>
      </c>
      <c r="BO27" t="s">
        <v>7403</v>
      </c>
      <c r="BP27" t="s">
        <v>93</v>
      </c>
      <c r="BQ27" t="s">
        <v>93</v>
      </c>
      <c r="BR27" s="2">
        <v>45730</v>
      </c>
      <c r="BS27" t="s">
        <v>8012</v>
      </c>
      <c r="BT27" t="s">
        <v>7379</v>
      </c>
    </row>
    <row r="28" spans="1:72" x14ac:dyDescent="0.3">
      <c r="A28" t="s">
        <v>7352</v>
      </c>
      <c r="B28" t="s">
        <v>8397</v>
      </c>
      <c r="C28" t="s">
        <v>8395</v>
      </c>
      <c r="D28" t="s">
        <v>8400</v>
      </c>
      <c r="E28">
        <v>2025</v>
      </c>
      <c r="F28" t="s">
        <v>3506</v>
      </c>
      <c r="G28" t="s">
        <v>8418</v>
      </c>
      <c r="H28" t="s">
        <v>93</v>
      </c>
      <c r="I28" t="s">
        <v>93</v>
      </c>
      <c r="J28" t="s">
        <v>93</v>
      </c>
      <c r="K28" t="s">
        <v>8396</v>
      </c>
      <c r="L28" t="s">
        <v>93</v>
      </c>
      <c r="M28" t="s">
        <v>93</v>
      </c>
      <c r="N28" t="s">
        <v>8398</v>
      </c>
      <c r="O28" t="s">
        <v>93</v>
      </c>
      <c r="P28" t="s">
        <v>93</v>
      </c>
      <c r="Q28" t="s">
        <v>7356</v>
      </c>
      <c r="R28" t="s">
        <v>93</v>
      </c>
      <c r="S28" t="s">
        <v>93</v>
      </c>
      <c r="T28" t="s">
        <v>93</v>
      </c>
      <c r="U28" t="s">
        <v>93</v>
      </c>
      <c r="V28" t="s">
        <v>93</v>
      </c>
      <c r="W28" t="s">
        <v>8399</v>
      </c>
      <c r="X28" t="s">
        <v>93</v>
      </c>
      <c r="Y28" t="s">
        <v>8401</v>
      </c>
      <c r="Z28" t="s">
        <v>8402</v>
      </c>
      <c r="AA28" t="s">
        <v>8403</v>
      </c>
      <c r="AB28" t="s">
        <v>8404</v>
      </c>
      <c r="AC28" t="s">
        <v>8405</v>
      </c>
      <c r="AD28" t="s">
        <v>8406</v>
      </c>
      <c r="AE28" t="s">
        <v>8407</v>
      </c>
      <c r="AF28" t="s">
        <v>8408</v>
      </c>
      <c r="AG28" t="s">
        <v>8409</v>
      </c>
      <c r="AH28" t="s">
        <v>93</v>
      </c>
      <c r="AI28">
        <v>27</v>
      </c>
      <c r="AJ28">
        <v>0</v>
      </c>
      <c r="AK28">
        <v>0</v>
      </c>
      <c r="AL28">
        <v>2</v>
      </c>
      <c r="AM28">
        <v>4</v>
      </c>
      <c r="AN28" t="s">
        <v>8410</v>
      </c>
      <c r="AO28" t="s">
        <v>8411</v>
      </c>
      <c r="AP28" t="s">
        <v>8412</v>
      </c>
      <c r="AQ28" t="s">
        <v>8413</v>
      </c>
      <c r="AR28" t="s">
        <v>8414</v>
      </c>
      <c r="AS28" t="s">
        <v>93</v>
      </c>
      <c r="AT28" t="s">
        <v>8398</v>
      </c>
      <c r="AU28" t="s">
        <v>8415</v>
      </c>
      <c r="AV28" t="s">
        <v>8416</v>
      </c>
      <c r="AW28" t="s">
        <v>8417</v>
      </c>
      <c r="AX28" t="s">
        <v>2681</v>
      </c>
      <c r="AY28" t="s">
        <v>93</v>
      </c>
      <c r="AZ28" t="s">
        <v>93</v>
      </c>
      <c r="BA28" t="s">
        <v>93</v>
      </c>
      <c r="BB28" t="s">
        <v>93</v>
      </c>
      <c r="BC28">
        <v>60</v>
      </c>
      <c r="BD28">
        <v>90</v>
      </c>
      <c r="BE28" t="s">
        <v>93</v>
      </c>
      <c r="BF28" t="s">
        <v>8419</v>
      </c>
      <c r="BG28" t="s">
        <v>93</v>
      </c>
      <c r="BH28" s="2">
        <v>45231</v>
      </c>
      <c r="BI28">
        <v>31</v>
      </c>
      <c r="BJ28" t="s">
        <v>8420</v>
      </c>
      <c r="BK28" t="s">
        <v>7375</v>
      </c>
      <c r="BL28" t="s">
        <v>8421</v>
      </c>
      <c r="BM28" t="s">
        <v>8422</v>
      </c>
      <c r="BN28" t="s">
        <v>93</v>
      </c>
      <c r="BO28" t="s">
        <v>93</v>
      </c>
      <c r="BP28" t="s">
        <v>93</v>
      </c>
      <c r="BQ28" t="s">
        <v>93</v>
      </c>
      <c r="BR28" s="2">
        <v>45730</v>
      </c>
      <c r="BS28" t="s">
        <v>8423</v>
      </c>
      <c r="BT28" t="s">
        <v>7379</v>
      </c>
    </row>
    <row r="29" spans="1:72" x14ac:dyDescent="0.3">
      <c r="A29" t="s">
        <v>7352</v>
      </c>
      <c r="B29" t="s">
        <v>3635</v>
      </c>
      <c r="C29" t="s">
        <v>8169</v>
      </c>
      <c r="D29" t="s">
        <v>8172</v>
      </c>
      <c r="E29">
        <v>2024</v>
      </c>
      <c r="F29" t="s">
        <v>3506</v>
      </c>
      <c r="G29" t="s">
        <v>3638</v>
      </c>
      <c r="H29" t="s">
        <v>93</v>
      </c>
      <c r="I29" t="s">
        <v>93</v>
      </c>
      <c r="J29" t="s">
        <v>93</v>
      </c>
      <c r="K29" t="s">
        <v>8170</v>
      </c>
      <c r="L29" t="s">
        <v>93</v>
      </c>
      <c r="M29" t="s">
        <v>93</v>
      </c>
      <c r="N29" t="s">
        <v>7580</v>
      </c>
      <c r="O29" t="s">
        <v>93</v>
      </c>
      <c r="P29" t="s">
        <v>93</v>
      </c>
      <c r="Q29" t="s">
        <v>7356</v>
      </c>
      <c r="R29" t="s">
        <v>93</v>
      </c>
      <c r="S29" t="s">
        <v>93</v>
      </c>
      <c r="T29" t="s">
        <v>93</v>
      </c>
      <c r="U29" t="s">
        <v>93</v>
      </c>
      <c r="V29" t="s">
        <v>93</v>
      </c>
      <c r="W29" t="s">
        <v>8171</v>
      </c>
      <c r="X29" t="s">
        <v>93</v>
      </c>
      <c r="Y29" t="s">
        <v>8173</v>
      </c>
      <c r="Z29" t="s">
        <v>8174</v>
      </c>
      <c r="AA29" t="s">
        <v>8175</v>
      </c>
      <c r="AB29" t="s">
        <v>8176</v>
      </c>
      <c r="AC29" t="s">
        <v>8177</v>
      </c>
      <c r="AD29" t="s">
        <v>8178</v>
      </c>
      <c r="AE29" t="s">
        <v>8179</v>
      </c>
      <c r="AF29" t="s">
        <v>8180</v>
      </c>
      <c r="AG29" t="s">
        <v>8181</v>
      </c>
      <c r="AH29" t="s">
        <v>93</v>
      </c>
      <c r="AI29">
        <v>38</v>
      </c>
      <c r="AJ29">
        <v>0</v>
      </c>
      <c r="AK29">
        <v>0</v>
      </c>
      <c r="AL29">
        <v>1</v>
      </c>
      <c r="AM29">
        <v>1</v>
      </c>
      <c r="AN29" t="s">
        <v>3459</v>
      </c>
      <c r="AO29" t="s">
        <v>7439</v>
      </c>
      <c r="AP29" t="s">
        <v>7838</v>
      </c>
      <c r="AQ29" t="s">
        <v>434</v>
      </c>
      <c r="AR29" t="s">
        <v>93</v>
      </c>
      <c r="AS29" t="s">
        <v>93</v>
      </c>
      <c r="AT29" t="s">
        <v>7580</v>
      </c>
      <c r="AU29" t="s">
        <v>433</v>
      </c>
      <c r="AV29" t="s">
        <v>8182</v>
      </c>
      <c r="AW29" t="s">
        <v>3636</v>
      </c>
      <c r="AX29" t="s">
        <v>2833</v>
      </c>
      <c r="AY29" t="s">
        <v>93</v>
      </c>
      <c r="AZ29" t="s">
        <v>93</v>
      </c>
      <c r="BA29" t="s">
        <v>93</v>
      </c>
      <c r="BB29" t="s">
        <v>93</v>
      </c>
      <c r="BE29" t="s">
        <v>3637</v>
      </c>
      <c r="BF29" t="s">
        <v>8183</v>
      </c>
      <c r="BG29" t="s">
        <v>93</v>
      </c>
      <c r="BH29" s="2"/>
      <c r="BI29">
        <v>27</v>
      </c>
      <c r="BJ29" t="s">
        <v>7593</v>
      </c>
      <c r="BK29" t="s">
        <v>7469</v>
      </c>
      <c r="BL29" t="s">
        <v>7401</v>
      </c>
      <c r="BM29" t="s">
        <v>8184</v>
      </c>
      <c r="BN29" t="s">
        <v>93</v>
      </c>
      <c r="BO29" t="s">
        <v>7403</v>
      </c>
      <c r="BP29" t="s">
        <v>93</v>
      </c>
      <c r="BQ29" t="s">
        <v>93</v>
      </c>
      <c r="BR29" s="2">
        <v>45730</v>
      </c>
      <c r="BS29" t="s">
        <v>8185</v>
      </c>
      <c r="BT29" t="s">
        <v>7379</v>
      </c>
    </row>
    <row r="30" spans="1:72" x14ac:dyDescent="0.3">
      <c r="A30" t="s">
        <v>7352</v>
      </c>
      <c r="B30" t="s">
        <v>4297</v>
      </c>
      <c r="C30" t="s">
        <v>7405</v>
      </c>
      <c r="D30" t="s">
        <v>7409</v>
      </c>
      <c r="E30">
        <v>2025</v>
      </c>
      <c r="F30" t="s">
        <v>3506</v>
      </c>
      <c r="G30" t="s">
        <v>4301</v>
      </c>
      <c r="H30" t="s">
        <v>93</v>
      </c>
      <c r="I30" t="s">
        <v>93</v>
      </c>
      <c r="J30" t="s">
        <v>93</v>
      </c>
      <c r="K30" t="s">
        <v>7406</v>
      </c>
      <c r="L30" t="s">
        <v>93</v>
      </c>
      <c r="M30" t="s">
        <v>93</v>
      </c>
      <c r="N30" t="s">
        <v>7407</v>
      </c>
      <c r="O30" t="s">
        <v>93</v>
      </c>
      <c r="P30" t="s">
        <v>93</v>
      </c>
      <c r="Q30" t="s">
        <v>7356</v>
      </c>
      <c r="R30" t="s">
        <v>93</v>
      </c>
      <c r="S30" t="s">
        <v>93</v>
      </c>
      <c r="T30" t="s">
        <v>93</v>
      </c>
      <c r="U30" t="s">
        <v>93</v>
      </c>
      <c r="V30" t="s">
        <v>93</v>
      </c>
      <c r="W30" t="s">
        <v>7408</v>
      </c>
      <c r="X30" t="s">
        <v>93</v>
      </c>
      <c r="Y30" t="s">
        <v>7410</v>
      </c>
      <c r="Z30" t="s">
        <v>7411</v>
      </c>
      <c r="AA30" t="s">
        <v>7412</v>
      </c>
      <c r="AB30" t="s">
        <v>7413</v>
      </c>
      <c r="AC30" t="s">
        <v>93</v>
      </c>
      <c r="AD30" t="s">
        <v>7414</v>
      </c>
      <c r="AE30" t="s">
        <v>93</v>
      </c>
      <c r="AF30" t="s">
        <v>93</v>
      </c>
      <c r="AG30" t="s">
        <v>93</v>
      </c>
      <c r="AH30" t="s">
        <v>93</v>
      </c>
      <c r="AI30">
        <v>88</v>
      </c>
      <c r="AJ30">
        <v>0</v>
      </c>
      <c r="AK30">
        <v>0</v>
      </c>
      <c r="AL30">
        <v>3</v>
      </c>
      <c r="AM30">
        <v>3</v>
      </c>
      <c r="AN30" t="s">
        <v>7415</v>
      </c>
      <c r="AO30" t="s">
        <v>7416</v>
      </c>
      <c r="AP30" t="s">
        <v>7417</v>
      </c>
      <c r="AQ30" t="s">
        <v>7418</v>
      </c>
      <c r="AR30" t="s">
        <v>7419</v>
      </c>
      <c r="AS30" t="s">
        <v>93</v>
      </c>
      <c r="AT30" t="s">
        <v>7420</v>
      </c>
      <c r="AU30" t="s">
        <v>7421</v>
      </c>
      <c r="AV30" t="s">
        <v>7422</v>
      </c>
      <c r="AW30" t="s">
        <v>4299</v>
      </c>
      <c r="AX30" t="s">
        <v>3574</v>
      </c>
      <c r="AY30" t="s">
        <v>93</v>
      </c>
      <c r="AZ30" t="s">
        <v>93</v>
      </c>
      <c r="BA30" t="s">
        <v>93</v>
      </c>
      <c r="BB30" t="s">
        <v>93</v>
      </c>
      <c r="BE30" t="s">
        <v>4300</v>
      </c>
      <c r="BF30" t="s">
        <v>7423</v>
      </c>
      <c r="BG30" t="s">
        <v>93</v>
      </c>
      <c r="BH30" s="2">
        <v>45505</v>
      </c>
      <c r="BI30">
        <v>27</v>
      </c>
      <c r="BJ30" t="s">
        <v>7424</v>
      </c>
      <c r="BK30" t="s">
        <v>7375</v>
      </c>
      <c r="BL30" t="s">
        <v>7401</v>
      </c>
      <c r="BM30" t="s">
        <v>7425</v>
      </c>
      <c r="BN30" t="s">
        <v>93</v>
      </c>
      <c r="BO30" t="s">
        <v>7426</v>
      </c>
      <c r="BP30" t="s">
        <v>93</v>
      </c>
      <c r="BQ30" t="s">
        <v>93</v>
      </c>
      <c r="BR30" s="2">
        <v>45730</v>
      </c>
      <c r="BS30" t="s">
        <v>7427</v>
      </c>
      <c r="BT30" t="s">
        <v>7379</v>
      </c>
    </row>
    <row r="31" spans="1:72" x14ac:dyDescent="0.3">
      <c r="A31" t="s">
        <v>7352</v>
      </c>
      <c r="B31" t="s">
        <v>7088</v>
      </c>
      <c r="C31" t="s">
        <v>7450</v>
      </c>
      <c r="D31" t="s">
        <v>7455</v>
      </c>
      <c r="E31">
        <v>2022</v>
      </c>
      <c r="F31" t="s">
        <v>3506</v>
      </c>
      <c r="G31" t="s">
        <v>7090</v>
      </c>
      <c r="H31" t="s">
        <v>93</v>
      </c>
      <c r="I31" t="s">
        <v>93</v>
      </c>
      <c r="J31" t="s">
        <v>93</v>
      </c>
      <c r="K31" t="s">
        <v>7451</v>
      </c>
      <c r="L31" t="s">
        <v>93</v>
      </c>
      <c r="M31" t="s">
        <v>93</v>
      </c>
      <c r="N31" t="s">
        <v>7452</v>
      </c>
      <c r="O31" t="s">
        <v>93</v>
      </c>
      <c r="P31" t="s">
        <v>93</v>
      </c>
      <c r="Q31" t="s">
        <v>7356</v>
      </c>
      <c r="R31" t="s">
        <v>93</v>
      </c>
      <c r="S31" t="s">
        <v>93</v>
      </c>
      <c r="T31" t="s">
        <v>93</v>
      </c>
      <c r="U31" t="s">
        <v>93</v>
      </c>
      <c r="V31" t="s">
        <v>93</v>
      </c>
      <c r="W31" t="s">
        <v>7453</v>
      </c>
      <c r="X31" t="s">
        <v>7454</v>
      </c>
      <c r="Y31" t="s">
        <v>7456</v>
      </c>
      <c r="Z31" t="s">
        <v>7457</v>
      </c>
      <c r="AA31" t="s">
        <v>7458</v>
      </c>
      <c r="AB31" t="s">
        <v>93</v>
      </c>
      <c r="AC31" t="s">
        <v>7459</v>
      </c>
      <c r="AD31" t="s">
        <v>93</v>
      </c>
      <c r="AE31" t="s">
        <v>93</v>
      </c>
      <c r="AF31" t="s">
        <v>93</v>
      </c>
      <c r="AG31" t="s">
        <v>93</v>
      </c>
      <c r="AH31" t="s">
        <v>93</v>
      </c>
      <c r="AI31">
        <v>42</v>
      </c>
      <c r="AJ31">
        <v>4</v>
      </c>
      <c r="AK31">
        <v>4</v>
      </c>
      <c r="AL31">
        <v>5</v>
      </c>
      <c r="AM31">
        <v>9</v>
      </c>
      <c r="AN31" t="s">
        <v>7460</v>
      </c>
      <c r="AO31" t="s">
        <v>7461</v>
      </c>
      <c r="AP31" t="s">
        <v>7462</v>
      </c>
      <c r="AQ31" t="s">
        <v>7463</v>
      </c>
      <c r="AR31" t="s">
        <v>7464</v>
      </c>
      <c r="AS31" t="s">
        <v>93</v>
      </c>
      <c r="AT31" t="s">
        <v>7465</v>
      </c>
      <c r="AU31" t="s">
        <v>7466</v>
      </c>
      <c r="AV31" t="s">
        <v>93</v>
      </c>
      <c r="AW31" t="s">
        <v>3272</v>
      </c>
      <c r="AX31" t="s">
        <v>3574</v>
      </c>
      <c r="AY31" t="s">
        <v>93</v>
      </c>
      <c r="AZ31" t="s">
        <v>93</v>
      </c>
      <c r="BA31" t="s">
        <v>93</v>
      </c>
      <c r="BB31" t="s">
        <v>93</v>
      </c>
      <c r="BE31" t="s">
        <v>93</v>
      </c>
      <c r="BF31" t="s">
        <v>7467</v>
      </c>
      <c r="BG31" t="s">
        <v>93</v>
      </c>
      <c r="BH31" s="2"/>
      <c r="BI31">
        <v>29</v>
      </c>
      <c r="BJ31" t="s">
        <v>7468</v>
      </c>
      <c r="BK31" t="s">
        <v>7469</v>
      </c>
      <c r="BL31" t="s">
        <v>7468</v>
      </c>
      <c r="BM31" t="s">
        <v>7470</v>
      </c>
      <c r="BN31" t="s">
        <v>93</v>
      </c>
      <c r="BO31" t="s">
        <v>93</v>
      </c>
      <c r="BP31" t="s">
        <v>93</v>
      </c>
      <c r="BQ31" t="s">
        <v>93</v>
      </c>
      <c r="BR31" s="2">
        <v>45730</v>
      </c>
      <c r="BS31" t="s">
        <v>7471</v>
      </c>
      <c r="BT31" t="s">
        <v>7379</v>
      </c>
    </row>
    <row r="32" spans="1:72" x14ac:dyDescent="0.3">
      <c r="A32" t="s">
        <v>7352</v>
      </c>
      <c r="B32" t="s">
        <v>6008</v>
      </c>
      <c r="C32" t="s">
        <v>7380</v>
      </c>
      <c r="D32" t="s">
        <v>7384</v>
      </c>
      <c r="E32">
        <v>2022</v>
      </c>
      <c r="F32" t="s">
        <v>3506</v>
      </c>
      <c r="G32" t="s">
        <v>6011</v>
      </c>
      <c r="H32" t="s">
        <v>93</v>
      </c>
      <c r="I32" t="s">
        <v>93</v>
      </c>
      <c r="J32" t="s">
        <v>93</v>
      </c>
      <c r="K32" t="s">
        <v>7381</v>
      </c>
      <c r="L32" t="s">
        <v>93</v>
      </c>
      <c r="M32" t="s">
        <v>93</v>
      </c>
      <c r="N32" t="s">
        <v>7382</v>
      </c>
      <c r="O32" t="s">
        <v>93</v>
      </c>
      <c r="P32" t="s">
        <v>93</v>
      </c>
      <c r="Q32" t="s">
        <v>7356</v>
      </c>
      <c r="R32" t="s">
        <v>93</v>
      </c>
      <c r="S32" t="s">
        <v>93</v>
      </c>
      <c r="T32" t="s">
        <v>93</v>
      </c>
      <c r="U32" t="s">
        <v>93</v>
      </c>
      <c r="V32" t="s">
        <v>93</v>
      </c>
      <c r="W32" t="s">
        <v>7383</v>
      </c>
      <c r="X32" t="s">
        <v>93</v>
      </c>
      <c r="Y32" t="s">
        <v>7385</v>
      </c>
      <c r="Z32" t="s">
        <v>7386</v>
      </c>
      <c r="AA32" t="s">
        <v>7387</v>
      </c>
      <c r="AB32" t="s">
        <v>7388</v>
      </c>
      <c r="AC32" t="s">
        <v>7389</v>
      </c>
      <c r="AD32" t="s">
        <v>7390</v>
      </c>
      <c r="AE32" t="s">
        <v>93</v>
      </c>
      <c r="AF32" t="s">
        <v>93</v>
      </c>
      <c r="AG32" t="s">
        <v>93</v>
      </c>
      <c r="AH32" t="s">
        <v>93</v>
      </c>
      <c r="AI32">
        <v>24</v>
      </c>
      <c r="AJ32">
        <v>0</v>
      </c>
      <c r="AK32">
        <v>0</v>
      </c>
      <c r="AL32">
        <v>0</v>
      </c>
      <c r="AM32">
        <v>20</v>
      </c>
      <c r="AN32" t="s">
        <v>7391</v>
      </c>
      <c r="AO32" t="s">
        <v>7392</v>
      </c>
      <c r="AP32" t="s">
        <v>7393</v>
      </c>
      <c r="AQ32" t="s">
        <v>7394</v>
      </c>
      <c r="AR32" t="s">
        <v>7395</v>
      </c>
      <c r="AS32" t="s">
        <v>93</v>
      </c>
      <c r="AT32" t="s">
        <v>7396</v>
      </c>
      <c r="AU32" t="s">
        <v>7397</v>
      </c>
      <c r="AV32" t="s">
        <v>7398</v>
      </c>
      <c r="AW32" t="s">
        <v>6010</v>
      </c>
      <c r="AX32" t="s">
        <v>3513</v>
      </c>
      <c r="AY32" t="s">
        <v>93</v>
      </c>
      <c r="AZ32" t="s">
        <v>93</v>
      </c>
      <c r="BA32" t="s">
        <v>93</v>
      </c>
      <c r="BB32" t="s">
        <v>93</v>
      </c>
      <c r="BC32">
        <v>1361</v>
      </c>
      <c r="BD32">
        <v>1372</v>
      </c>
      <c r="BE32" t="s">
        <v>93</v>
      </c>
      <c r="BF32" t="s">
        <v>7399</v>
      </c>
      <c r="BG32" t="s">
        <v>93</v>
      </c>
      <c r="BH32" s="2"/>
      <c r="BI32">
        <v>12</v>
      </c>
      <c r="BJ32" t="s">
        <v>7400</v>
      </c>
      <c r="BK32" t="s">
        <v>7375</v>
      </c>
      <c r="BL32" t="s">
        <v>7401</v>
      </c>
      <c r="BM32" t="s">
        <v>7402</v>
      </c>
      <c r="BN32" t="s">
        <v>93</v>
      </c>
      <c r="BO32" t="s">
        <v>7403</v>
      </c>
      <c r="BP32" t="s">
        <v>93</v>
      </c>
      <c r="BQ32" t="s">
        <v>93</v>
      </c>
      <c r="BR32" s="2">
        <v>45730</v>
      </c>
      <c r="BS32" t="s">
        <v>7404</v>
      </c>
      <c r="BT32" t="s">
        <v>7379</v>
      </c>
    </row>
    <row r="33" spans="1:72" x14ac:dyDescent="0.3">
      <c r="A33" t="s">
        <v>7352</v>
      </c>
      <c r="B33" t="s">
        <v>6577</v>
      </c>
      <c r="C33" t="s">
        <v>7848</v>
      </c>
      <c r="D33" t="s">
        <v>7852</v>
      </c>
      <c r="E33">
        <v>2022</v>
      </c>
      <c r="F33" t="s">
        <v>3506</v>
      </c>
      <c r="G33" t="s">
        <v>6580</v>
      </c>
      <c r="H33" t="s">
        <v>93</v>
      </c>
      <c r="I33" t="s">
        <v>93</v>
      </c>
      <c r="J33" t="s">
        <v>93</v>
      </c>
      <c r="K33" t="s">
        <v>7849</v>
      </c>
      <c r="L33" t="s">
        <v>93</v>
      </c>
      <c r="M33" t="s">
        <v>93</v>
      </c>
      <c r="N33" t="s">
        <v>7826</v>
      </c>
      <c r="O33" t="s">
        <v>93</v>
      </c>
      <c r="P33" t="s">
        <v>93</v>
      </c>
      <c r="Q33" t="s">
        <v>7356</v>
      </c>
      <c r="R33" t="s">
        <v>93</v>
      </c>
      <c r="S33" t="s">
        <v>93</v>
      </c>
      <c r="T33" t="s">
        <v>93</v>
      </c>
      <c r="U33" t="s">
        <v>93</v>
      </c>
      <c r="V33" t="s">
        <v>93</v>
      </c>
      <c r="W33" t="s">
        <v>7850</v>
      </c>
      <c r="X33" t="s">
        <v>7851</v>
      </c>
      <c r="Y33" t="s">
        <v>7853</v>
      </c>
      <c r="Z33" t="s">
        <v>7854</v>
      </c>
      <c r="AA33" t="s">
        <v>7855</v>
      </c>
      <c r="AB33" t="s">
        <v>7856</v>
      </c>
      <c r="AC33" t="s">
        <v>7857</v>
      </c>
      <c r="AD33" t="s">
        <v>7858</v>
      </c>
      <c r="AE33" t="s">
        <v>93</v>
      </c>
      <c r="AF33" t="s">
        <v>93</v>
      </c>
      <c r="AG33" t="s">
        <v>93</v>
      </c>
      <c r="AH33" t="s">
        <v>93</v>
      </c>
      <c r="AI33">
        <v>48</v>
      </c>
      <c r="AJ33">
        <v>9</v>
      </c>
      <c r="AK33">
        <v>9</v>
      </c>
      <c r="AL33">
        <v>1</v>
      </c>
      <c r="AM33">
        <v>8</v>
      </c>
      <c r="AN33" t="s">
        <v>3459</v>
      </c>
      <c r="AO33" t="s">
        <v>7439</v>
      </c>
      <c r="AP33" t="s">
        <v>7440</v>
      </c>
      <c r="AQ33" t="s">
        <v>93</v>
      </c>
      <c r="AR33" t="s">
        <v>7839</v>
      </c>
      <c r="AS33" t="s">
        <v>93</v>
      </c>
      <c r="AT33" t="s">
        <v>7840</v>
      </c>
      <c r="AU33" t="s">
        <v>7841</v>
      </c>
      <c r="AV33" t="s">
        <v>7842</v>
      </c>
      <c r="AW33" t="s">
        <v>2833</v>
      </c>
      <c r="AX33" t="s">
        <v>3775</v>
      </c>
      <c r="AY33" t="s">
        <v>93</v>
      </c>
      <c r="AZ33" t="s">
        <v>93</v>
      </c>
      <c r="BA33" t="s">
        <v>93</v>
      </c>
      <c r="BB33" t="s">
        <v>93</v>
      </c>
      <c r="BE33" t="s">
        <v>6579</v>
      </c>
      <c r="BF33" t="s">
        <v>7859</v>
      </c>
      <c r="BG33" t="s">
        <v>93</v>
      </c>
      <c r="BH33" s="2"/>
      <c r="BI33">
        <v>13</v>
      </c>
      <c r="BJ33" t="s">
        <v>7844</v>
      </c>
      <c r="BK33" t="s">
        <v>7375</v>
      </c>
      <c r="BL33" t="s">
        <v>7845</v>
      </c>
      <c r="BM33" t="s">
        <v>7860</v>
      </c>
      <c r="BN33" t="s">
        <v>93</v>
      </c>
      <c r="BO33" t="s">
        <v>7403</v>
      </c>
      <c r="BP33" t="s">
        <v>93</v>
      </c>
      <c r="BQ33" t="s">
        <v>93</v>
      </c>
      <c r="BR33" s="2">
        <v>45730</v>
      </c>
      <c r="BS33" t="s">
        <v>7861</v>
      </c>
      <c r="BT33" t="s">
        <v>7379</v>
      </c>
    </row>
    <row r="34" spans="1:72" x14ac:dyDescent="0.3">
      <c r="A34" t="s">
        <v>7352</v>
      </c>
      <c r="B34" t="s">
        <v>6361</v>
      </c>
      <c r="C34" t="s">
        <v>8246</v>
      </c>
      <c r="D34" t="s">
        <v>8250</v>
      </c>
      <c r="E34">
        <v>2022</v>
      </c>
      <c r="F34" t="s">
        <v>3506</v>
      </c>
      <c r="G34" t="s">
        <v>6364</v>
      </c>
      <c r="H34" t="s">
        <v>93</v>
      </c>
      <c r="I34" t="s">
        <v>93</v>
      </c>
      <c r="J34" t="s">
        <v>93</v>
      </c>
      <c r="K34" t="s">
        <v>8247</v>
      </c>
      <c r="L34" t="s">
        <v>93</v>
      </c>
      <c r="M34" t="s">
        <v>93</v>
      </c>
      <c r="N34" t="s">
        <v>8248</v>
      </c>
      <c r="O34" t="s">
        <v>93</v>
      </c>
      <c r="P34" t="s">
        <v>93</v>
      </c>
      <c r="Q34" t="s">
        <v>7356</v>
      </c>
      <c r="R34" t="s">
        <v>93</v>
      </c>
      <c r="S34" t="s">
        <v>93</v>
      </c>
      <c r="T34" t="s">
        <v>93</v>
      </c>
      <c r="U34" t="s">
        <v>93</v>
      </c>
      <c r="V34" t="s">
        <v>93</v>
      </c>
      <c r="W34" t="s">
        <v>8249</v>
      </c>
      <c r="X34" t="s">
        <v>93</v>
      </c>
      <c r="Y34" t="s">
        <v>8251</v>
      </c>
      <c r="Z34" t="s">
        <v>8252</v>
      </c>
      <c r="AA34" t="s">
        <v>8253</v>
      </c>
      <c r="AB34" t="s">
        <v>8254</v>
      </c>
      <c r="AC34" t="s">
        <v>8255</v>
      </c>
      <c r="AD34" t="s">
        <v>8256</v>
      </c>
      <c r="AE34" t="s">
        <v>93</v>
      </c>
      <c r="AF34" t="s">
        <v>93</v>
      </c>
      <c r="AG34" t="s">
        <v>93</v>
      </c>
      <c r="AH34" t="s">
        <v>93</v>
      </c>
      <c r="AI34">
        <v>69</v>
      </c>
      <c r="AJ34">
        <v>15</v>
      </c>
      <c r="AK34">
        <v>15</v>
      </c>
      <c r="AL34">
        <v>2</v>
      </c>
      <c r="AM34">
        <v>15</v>
      </c>
      <c r="AN34" t="s">
        <v>7676</v>
      </c>
      <c r="AO34" t="s">
        <v>7677</v>
      </c>
      <c r="AP34" t="s">
        <v>7678</v>
      </c>
      <c r="AQ34" t="s">
        <v>8257</v>
      </c>
      <c r="AR34" t="s">
        <v>8258</v>
      </c>
      <c r="AS34" t="s">
        <v>93</v>
      </c>
      <c r="AT34" t="s">
        <v>8259</v>
      </c>
      <c r="AU34" t="s">
        <v>8260</v>
      </c>
      <c r="AV34" t="s">
        <v>7842</v>
      </c>
      <c r="AW34" t="s">
        <v>3646</v>
      </c>
      <c r="AX34" t="s">
        <v>6363</v>
      </c>
      <c r="AY34" t="s">
        <v>93</v>
      </c>
      <c r="AZ34" t="s">
        <v>93</v>
      </c>
      <c r="BA34" t="s">
        <v>93</v>
      </c>
      <c r="BB34" t="s">
        <v>93</v>
      </c>
      <c r="BC34">
        <v>6855</v>
      </c>
      <c r="BD34">
        <v>6871</v>
      </c>
      <c r="BE34" t="s">
        <v>93</v>
      </c>
      <c r="BF34" t="s">
        <v>8261</v>
      </c>
      <c r="BG34" t="s">
        <v>93</v>
      </c>
      <c r="BH34" s="2"/>
      <c r="BI34">
        <v>17</v>
      </c>
      <c r="BJ34" t="s">
        <v>7593</v>
      </c>
      <c r="BK34" t="s">
        <v>7375</v>
      </c>
      <c r="BL34" t="s">
        <v>7401</v>
      </c>
      <c r="BM34" t="s">
        <v>8262</v>
      </c>
      <c r="BN34" t="s">
        <v>93</v>
      </c>
      <c r="BO34" t="s">
        <v>93</v>
      </c>
      <c r="BP34" t="s">
        <v>93</v>
      </c>
      <c r="BQ34" t="s">
        <v>93</v>
      </c>
      <c r="BR34" s="2">
        <v>45730</v>
      </c>
      <c r="BS34" t="s">
        <v>8263</v>
      </c>
      <c r="BT34" t="s">
        <v>7379</v>
      </c>
    </row>
    <row r="35" spans="1:72" x14ac:dyDescent="0.3">
      <c r="A35" t="s">
        <v>7352</v>
      </c>
      <c r="B35" t="s">
        <v>445</v>
      </c>
      <c r="C35" t="s">
        <v>7620</v>
      </c>
      <c r="D35" t="s">
        <v>2330</v>
      </c>
      <c r="E35">
        <v>2024</v>
      </c>
      <c r="F35" t="s">
        <v>3506</v>
      </c>
      <c r="G35" t="s">
        <v>448</v>
      </c>
      <c r="H35" t="s">
        <v>93</v>
      </c>
      <c r="I35" t="s">
        <v>93</v>
      </c>
      <c r="J35" t="s">
        <v>93</v>
      </c>
      <c r="K35" t="s">
        <v>444</v>
      </c>
      <c r="L35" t="s">
        <v>93</v>
      </c>
      <c r="M35" t="s">
        <v>93</v>
      </c>
      <c r="N35" t="s">
        <v>7621</v>
      </c>
      <c r="O35" t="s">
        <v>93</v>
      </c>
      <c r="P35" t="s">
        <v>93</v>
      </c>
      <c r="Q35" t="s">
        <v>7356</v>
      </c>
      <c r="R35" t="s">
        <v>93</v>
      </c>
      <c r="S35" t="s">
        <v>93</v>
      </c>
      <c r="T35" t="s">
        <v>93</v>
      </c>
      <c r="U35" t="s">
        <v>93</v>
      </c>
      <c r="V35" t="s">
        <v>93</v>
      </c>
      <c r="W35" t="s">
        <v>7622</v>
      </c>
      <c r="X35" t="s">
        <v>7623</v>
      </c>
      <c r="Y35" t="s">
        <v>7624</v>
      </c>
      <c r="Z35" t="s">
        <v>7625</v>
      </c>
      <c r="AA35" t="s">
        <v>7626</v>
      </c>
      <c r="AB35" t="s">
        <v>7627</v>
      </c>
      <c r="AC35" t="s">
        <v>7628</v>
      </c>
      <c r="AD35" t="s">
        <v>7629</v>
      </c>
      <c r="AE35" t="s">
        <v>7630</v>
      </c>
      <c r="AF35" t="s">
        <v>7630</v>
      </c>
      <c r="AG35" t="s">
        <v>7631</v>
      </c>
      <c r="AH35" t="s">
        <v>93</v>
      </c>
      <c r="AI35">
        <v>45</v>
      </c>
      <c r="AJ35">
        <v>3</v>
      </c>
      <c r="AK35">
        <v>3</v>
      </c>
      <c r="AL35">
        <v>1</v>
      </c>
      <c r="AM35">
        <v>6</v>
      </c>
      <c r="AN35" t="s">
        <v>7366</v>
      </c>
      <c r="AO35" t="s">
        <v>7367</v>
      </c>
      <c r="AP35" t="s">
        <v>7368</v>
      </c>
      <c r="AQ35" t="s">
        <v>93</v>
      </c>
      <c r="AR35" t="s">
        <v>447</v>
      </c>
      <c r="AS35" t="s">
        <v>93</v>
      </c>
      <c r="AT35" t="s">
        <v>7632</v>
      </c>
      <c r="AU35" t="s">
        <v>7633</v>
      </c>
      <c r="AV35" t="s">
        <v>93</v>
      </c>
      <c r="AW35" t="s">
        <v>452</v>
      </c>
      <c r="AX35" t="s">
        <v>93</v>
      </c>
      <c r="AY35" t="s">
        <v>93</v>
      </c>
      <c r="AZ35" t="s">
        <v>93</v>
      </c>
      <c r="BA35" t="s">
        <v>93</v>
      </c>
      <c r="BB35" t="s">
        <v>93</v>
      </c>
      <c r="BC35">
        <v>583</v>
      </c>
      <c r="BD35">
        <v>598</v>
      </c>
      <c r="BE35" t="s">
        <v>93</v>
      </c>
      <c r="BF35" t="s">
        <v>7634</v>
      </c>
      <c r="BG35" t="s">
        <v>93</v>
      </c>
      <c r="BH35" s="2"/>
      <c r="BI35">
        <v>16</v>
      </c>
      <c r="BJ35" t="s">
        <v>7635</v>
      </c>
      <c r="BK35" t="s">
        <v>7469</v>
      </c>
      <c r="BL35" t="s">
        <v>7636</v>
      </c>
      <c r="BM35" t="s">
        <v>7637</v>
      </c>
      <c r="BN35" t="s">
        <v>93</v>
      </c>
      <c r="BO35" t="s">
        <v>7403</v>
      </c>
      <c r="BP35" t="s">
        <v>93</v>
      </c>
      <c r="BQ35" t="s">
        <v>93</v>
      </c>
      <c r="BR35" s="2">
        <v>45730</v>
      </c>
      <c r="BS35" t="s">
        <v>7638</v>
      </c>
      <c r="BT35" t="s">
        <v>7379</v>
      </c>
    </row>
    <row r="36" spans="1:72" x14ac:dyDescent="0.3">
      <c r="A36" t="s">
        <v>7352</v>
      </c>
      <c r="B36" t="s">
        <v>6713</v>
      </c>
      <c r="C36" t="s">
        <v>8149</v>
      </c>
      <c r="D36" t="s">
        <v>8153</v>
      </c>
      <c r="E36">
        <v>2022</v>
      </c>
      <c r="F36" t="s">
        <v>3506</v>
      </c>
      <c r="G36" t="s">
        <v>6715</v>
      </c>
      <c r="H36" t="s">
        <v>93</v>
      </c>
      <c r="I36" t="s">
        <v>93</v>
      </c>
      <c r="J36" t="s">
        <v>93</v>
      </c>
      <c r="K36" t="s">
        <v>8150</v>
      </c>
      <c r="L36" t="s">
        <v>93</v>
      </c>
      <c r="M36" t="s">
        <v>93</v>
      </c>
      <c r="N36" t="s">
        <v>8151</v>
      </c>
      <c r="O36" t="s">
        <v>93</v>
      </c>
      <c r="P36" t="s">
        <v>93</v>
      </c>
      <c r="Q36" t="s">
        <v>7356</v>
      </c>
      <c r="R36" t="s">
        <v>93</v>
      </c>
      <c r="S36" t="s">
        <v>93</v>
      </c>
      <c r="T36" t="s">
        <v>93</v>
      </c>
      <c r="U36" t="s">
        <v>93</v>
      </c>
      <c r="V36" t="s">
        <v>93</v>
      </c>
      <c r="W36" t="s">
        <v>8152</v>
      </c>
      <c r="X36" t="s">
        <v>93</v>
      </c>
      <c r="Y36" t="s">
        <v>8154</v>
      </c>
      <c r="Z36" t="s">
        <v>8155</v>
      </c>
      <c r="AA36" t="s">
        <v>8156</v>
      </c>
      <c r="AB36" t="s">
        <v>8157</v>
      </c>
      <c r="AC36" t="s">
        <v>8158</v>
      </c>
      <c r="AD36" t="s">
        <v>8159</v>
      </c>
      <c r="AE36" t="s">
        <v>93</v>
      </c>
      <c r="AF36" t="s">
        <v>93</v>
      </c>
      <c r="AG36" t="s">
        <v>93</v>
      </c>
      <c r="AH36" t="s">
        <v>93</v>
      </c>
      <c r="AI36">
        <v>30</v>
      </c>
      <c r="AJ36">
        <v>17</v>
      </c>
      <c r="AK36">
        <v>17</v>
      </c>
      <c r="AL36">
        <v>1</v>
      </c>
      <c r="AM36">
        <v>37</v>
      </c>
      <c r="AN36" t="s">
        <v>3459</v>
      </c>
      <c r="AO36" t="s">
        <v>7439</v>
      </c>
      <c r="AP36" t="s">
        <v>7838</v>
      </c>
      <c r="AQ36" t="s">
        <v>93</v>
      </c>
      <c r="AR36" t="s">
        <v>8160</v>
      </c>
      <c r="AS36" t="s">
        <v>93</v>
      </c>
      <c r="AT36" t="s">
        <v>8161</v>
      </c>
      <c r="AU36" t="s">
        <v>8162</v>
      </c>
      <c r="AV36" t="s">
        <v>8163</v>
      </c>
      <c r="AW36" t="s">
        <v>479</v>
      </c>
      <c r="AX36" t="s">
        <v>3574</v>
      </c>
      <c r="AY36" t="s">
        <v>93</v>
      </c>
      <c r="AZ36" t="s">
        <v>93</v>
      </c>
      <c r="BA36" t="s">
        <v>93</v>
      </c>
      <c r="BB36" t="s">
        <v>93</v>
      </c>
      <c r="BE36" t="s">
        <v>6714</v>
      </c>
      <c r="BF36" t="s">
        <v>8164</v>
      </c>
      <c r="BG36" t="s">
        <v>93</v>
      </c>
      <c r="BH36" s="2"/>
      <c r="BI36">
        <v>14</v>
      </c>
      <c r="BJ36" t="s">
        <v>8165</v>
      </c>
      <c r="BK36" t="s">
        <v>7375</v>
      </c>
      <c r="BL36" t="s">
        <v>8166</v>
      </c>
      <c r="BM36" t="s">
        <v>8167</v>
      </c>
      <c r="BN36" t="s">
        <v>93</v>
      </c>
      <c r="BO36" t="s">
        <v>7403</v>
      </c>
      <c r="BP36" t="s">
        <v>93</v>
      </c>
      <c r="BQ36" t="s">
        <v>93</v>
      </c>
      <c r="BR36" s="2">
        <v>45730</v>
      </c>
      <c r="BS36" t="s">
        <v>8168</v>
      </c>
      <c r="BT36" t="s">
        <v>7379</v>
      </c>
    </row>
    <row r="37" spans="1:72" x14ac:dyDescent="0.3">
      <c r="A37" t="s">
        <v>7352</v>
      </c>
      <c r="B37" t="s">
        <v>3858</v>
      </c>
      <c r="C37" t="s">
        <v>7535</v>
      </c>
      <c r="D37" t="s">
        <v>7539</v>
      </c>
      <c r="E37">
        <v>2025</v>
      </c>
      <c r="F37" t="s">
        <v>3506</v>
      </c>
      <c r="G37" t="s">
        <v>3860</v>
      </c>
      <c r="H37" t="s">
        <v>93</v>
      </c>
      <c r="I37" t="s">
        <v>93</v>
      </c>
      <c r="J37" t="s">
        <v>93</v>
      </c>
      <c r="K37" t="s">
        <v>7536</v>
      </c>
      <c r="L37" t="s">
        <v>93</v>
      </c>
      <c r="M37" t="s">
        <v>93</v>
      </c>
      <c r="N37" t="s">
        <v>7537</v>
      </c>
      <c r="O37" t="s">
        <v>93</v>
      </c>
      <c r="P37" t="s">
        <v>93</v>
      </c>
      <c r="Q37" t="s">
        <v>7356</v>
      </c>
      <c r="R37" t="s">
        <v>93</v>
      </c>
      <c r="S37" t="s">
        <v>93</v>
      </c>
      <c r="T37" t="s">
        <v>93</v>
      </c>
      <c r="U37" t="s">
        <v>93</v>
      </c>
      <c r="V37" t="s">
        <v>93</v>
      </c>
      <c r="W37" t="s">
        <v>7538</v>
      </c>
      <c r="X37" t="s">
        <v>93</v>
      </c>
      <c r="Y37" t="s">
        <v>7540</v>
      </c>
      <c r="Z37" t="s">
        <v>7541</v>
      </c>
      <c r="AA37" t="s">
        <v>7542</v>
      </c>
      <c r="AB37" t="s">
        <v>7543</v>
      </c>
      <c r="AC37" t="s">
        <v>7544</v>
      </c>
      <c r="AD37" t="s">
        <v>93</v>
      </c>
      <c r="AE37" t="s">
        <v>7541</v>
      </c>
      <c r="AF37" t="s">
        <v>7541</v>
      </c>
      <c r="AG37" t="s">
        <v>7545</v>
      </c>
      <c r="AH37" t="s">
        <v>93</v>
      </c>
      <c r="AI37">
        <v>21</v>
      </c>
      <c r="AJ37">
        <v>0</v>
      </c>
      <c r="AK37">
        <v>0</v>
      </c>
      <c r="AL37">
        <v>4</v>
      </c>
      <c r="AM37">
        <v>5</v>
      </c>
      <c r="AN37" t="s">
        <v>7546</v>
      </c>
      <c r="AO37" t="s">
        <v>7547</v>
      </c>
      <c r="AP37" t="s">
        <v>7548</v>
      </c>
      <c r="AQ37" t="s">
        <v>7549</v>
      </c>
      <c r="AR37" t="s">
        <v>7550</v>
      </c>
      <c r="AS37" t="s">
        <v>93</v>
      </c>
      <c r="AT37" t="s">
        <v>7551</v>
      </c>
      <c r="AU37" t="s">
        <v>7552</v>
      </c>
      <c r="AV37" t="s">
        <v>7422</v>
      </c>
      <c r="AW37" t="s">
        <v>3210</v>
      </c>
      <c r="AX37" t="s">
        <v>3574</v>
      </c>
      <c r="AY37" t="s">
        <v>93</v>
      </c>
      <c r="AZ37" t="s">
        <v>93</v>
      </c>
      <c r="BA37" t="s">
        <v>93</v>
      </c>
      <c r="BB37" t="s">
        <v>93</v>
      </c>
      <c r="BC37">
        <v>1279</v>
      </c>
      <c r="BD37">
        <v>1299</v>
      </c>
      <c r="BE37" t="s">
        <v>93</v>
      </c>
      <c r="BF37" t="s">
        <v>7553</v>
      </c>
      <c r="BG37" t="s">
        <v>93</v>
      </c>
      <c r="BH37" s="2">
        <v>45505</v>
      </c>
      <c r="BI37">
        <v>21</v>
      </c>
      <c r="BJ37" t="s">
        <v>7484</v>
      </c>
      <c r="BK37" t="s">
        <v>7375</v>
      </c>
      <c r="BL37" t="s">
        <v>7485</v>
      </c>
      <c r="BM37" t="s">
        <v>7554</v>
      </c>
      <c r="BN37" t="s">
        <v>93</v>
      </c>
      <c r="BO37" t="s">
        <v>7555</v>
      </c>
      <c r="BP37" t="s">
        <v>93</v>
      </c>
      <c r="BQ37" t="s">
        <v>93</v>
      </c>
      <c r="BR37" s="2">
        <v>45730</v>
      </c>
      <c r="BS37" t="s">
        <v>7556</v>
      </c>
      <c r="BT37" t="s">
        <v>7379</v>
      </c>
    </row>
    <row r="38" spans="1:72" x14ac:dyDescent="0.3">
      <c r="A38" t="s">
        <v>7352</v>
      </c>
      <c r="B38" t="s">
        <v>3742</v>
      </c>
      <c r="C38" t="s">
        <v>7754</v>
      </c>
      <c r="D38" t="s">
        <v>7759</v>
      </c>
      <c r="E38">
        <v>2024</v>
      </c>
      <c r="F38" t="s">
        <v>3506</v>
      </c>
      <c r="G38" t="s">
        <v>3744</v>
      </c>
      <c r="H38" t="s">
        <v>93</v>
      </c>
      <c r="I38" t="s">
        <v>93</v>
      </c>
      <c r="J38" t="s">
        <v>93</v>
      </c>
      <c r="K38" t="s">
        <v>7755</v>
      </c>
      <c r="L38" t="s">
        <v>93</v>
      </c>
      <c r="M38" t="s">
        <v>93</v>
      </c>
      <c r="N38" t="s">
        <v>7756</v>
      </c>
      <c r="O38" t="s">
        <v>93</v>
      </c>
      <c r="P38" t="s">
        <v>93</v>
      </c>
      <c r="Q38" t="s">
        <v>7356</v>
      </c>
      <c r="R38" t="s">
        <v>93</v>
      </c>
      <c r="S38" t="s">
        <v>93</v>
      </c>
      <c r="T38" t="s">
        <v>93</v>
      </c>
      <c r="U38" t="s">
        <v>93</v>
      </c>
      <c r="V38" t="s">
        <v>93</v>
      </c>
      <c r="W38" t="s">
        <v>7757</v>
      </c>
      <c r="X38" t="s">
        <v>7758</v>
      </c>
      <c r="Y38" t="s">
        <v>7760</v>
      </c>
      <c r="Z38" t="s">
        <v>7761</v>
      </c>
      <c r="AA38" t="s">
        <v>7762</v>
      </c>
      <c r="AB38" t="s">
        <v>7763</v>
      </c>
      <c r="AC38" t="s">
        <v>7764</v>
      </c>
      <c r="AD38" t="s">
        <v>7765</v>
      </c>
      <c r="AE38" t="s">
        <v>93</v>
      </c>
      <c r="AF38" t="s">
        <v>93</v>
      </c>
      <c r="AG38" t="s">
        <v>93</v>
      </c>
      <c r="AH38" t="s">
        <v>93</v>
      </c>
      <c r="AI38">
        <v>49</v>
      </c>
      <c r="AJ38">
        <v>2</v>
      </c>
      <c r="AK38">
        <v>2</v>
      </c>
      <c r="AL38">
        <v>2</v>
      </c>
      <c r="AM38">
        <v>8</v>
      </c>
      <c r="AN38" t="s">
        <v>7766</v>
      </c>
      <c r="AO38" t="s">
        <v>7767</v>
      </c>
      <c r="AP38" t="s">
        <v>7768</v>
      </c>
      <c r="AQ38" t="s">
        <v>7769</v>
      </c>
      <c r="AR38" t="s">
        <v>7770</v>
      </c>
      <c r="AS38" t="s">
        <v>93</v>
      </c>
      <c r="AT38" t="s">
        <v>7771</v>
      </c>
      <c r="AU38" t="s">
        <v>7772</v>
      </c>
      <c r="AV38" t="s">
        <v>7443</v>
      </c>
      <c r="AW38" t="s">
        <v>452</v>
      </c>
      <c r="AX38" t="s">
        <v>2681</v>
      </c>
      <c r="AY38" t="s">
        <v>93</v>
      </c>
      <c r="AZ38" t="s">
        <v>93</v>
      </c>
      <c r="BA38" t="s">
        <v>93</v>
      </c>
      <c r="BB38" t="s">
        <v>93</v>
      </c>
      <c r="BC38">
        <v>102</v>
      </c>
      <c r="BD38">
        <v>109</v>
      </c>
      <c r="BE38" t="s">
        <v>93</v>
      </c>
      <c r="BF38" t="s">
        <v>7773</v>
      </c>
      <c r="BG38" t="s">
        <v>93</v>
      </c>
      <c r="BH38" s="2"/>
      <c r="BI38">
        <v>8</v>
      </c>
      <c r="BJ38" t="s">
        <v>7774</v>
      </c>
      <c r="BK38" t="s">
        <v>7469</v>
      </c>
      <c r="BL38" t="s">
        <v>7774</v>
      </c>
      <c r="BM38" t="s">
        <v>7775</v>
      </c>
      <c r="BN38" t="s">
        <v>93</v>
      </c>
      <c r="BO38" t="s">
        <v>7403</v>
      </c>
      <c r="BP38" t="s">
        <v>93</v>
      </c>
      <c r="BQ38" t="s">
        <v>93</v>
      </c>
      <c r="BR38" s="2">
        <v>45730</v>
      </c>
      <c r="BS38" t="s">
        <v>7776</v>
      </c>
      <c r="BT38" t="s">
        <v>7379</v>
      </c>
    </row>
    <row r="39" spans="1:72" x14ac:dyDescent="0.3">
      <c r="A39" t="s">
        <v>7352</v>
      </c>
      <c r="B39" t="s">
        <v>2033</v>
      </c>
      <c r="C39" t="s">
        <v>7936</v>
      </c>
      <c r="D39" t="s">
        <v>2037</v>
      </c>
      <c r="E39">
        <v>2023</v>
      </c>
      <c r="F39" t="s">
        <v>3506</v>
      </c>
      <c r="G39" t="s">
        <v>2038</v>
      </c>
      <c r="H39" t="s">
        <v>93</v>
      </c>
      <c r="I39" t="s">
        <v>93</v>
      </c>
      <c r="J39" t="s">
        <v>93</v>
      </c>
      <c r="K39" t="s">
        <v>7937</v>
      </c>
      <c r="L39" t="s">
        <v>93</v>
      </c>
      <c r="M39" t="s">
        <v>93</v>
      </c>
      <c r="N39" t="s">
        <v>7474</v>
      </c>
      <c r="O39" t="s">
        <v>93</v>
      </c>
      <c r="P39" t="s">
        <v>93</v>
      </c>
      <c r="Q39" t="s">
        <v>7356</v>
      </c>
      <c r="R39" t="s">
        <v>93</v>
      </c>
      <c r="S39" t="s">
        <v>93</v>
      </c>
      <c r="T39" t="s">
        <v>93</v>
      </c>
      <c r="U39" t="s">
        <v>93</v>
      </c>
      <c r="V39" t="s">
        <v>93</v>
      </c>
      <c r="W39" t="s">
        <v>7938</v>
      </c>
      <c r="X39" t="s">
        <v>7939</v>
      </c>
      <c r="Y39" t="s">
        <v>7940</v>
      </c>
      <c r="Z39" t="s">
        <v>7941</v>
      </c>
      <c r="AA39" t="s">
        <v>7942</v>
      </c>
      <c r="AB39" t="s">
        <v>7943</v>
      </c>
      <c r="AC39" t="s">
        <v>7944</v>
      </c>
      <c r="AD39" t="s">
        <v>7945</v>
      </c>
      <c r="AE39" t="s">
        <v>93</v>
      </c>
      <c r="AF39" t="s">
        <v>93</v>
      </c>
      <c r="AG39" t="s">
        <v>93</v>
      </c>
      <c r="AH39" t="s">
        <v>93</v>
      </c>
      <c r="AI39">
        <v>184</v>
      </c>
      <c r="AJ39">
        <v>0</v>
      </c>
      <c r="AK39">
        <v>0</v>
      </c>
      <c r="AL39">
        <v>1</v>
      </c>
      <c r="AM39">
        <v>6</v>
      </c>
      <c r="AN39" t="s">
        <v>7366</v>
      </c>
      <c r="AO39" t="s">
        <v>7367</v>
      </c>
      <c r="AP39" t="s">
        <v>7368</v>
      </c>
      <c r="AQ39" t="s">
        <v>474</v>
      </c>
      <c r="AR39" t="s">
        <v>93</v>
      </c>
      <c r="AS39" t="s">
        <v>93</v>
      </c>
      <c r="AT39" t="s">
        <v>7474</v>
      </c>
      <c r="AU39" t="s">
        <v>473</v>
      </c>
      <c r="AV39" t="s">
        <v>93</v>
      </c>
      <c r="AW39" t="s">
        <v>2833</v>
      </c>
      <c r="AX39" t="s">
        <v>93</v>
      </c>
      <c r="AY39" t="s">
        <v>93</v>
      </c>
      <c r="AZ39" t="s">
        <v>93</v>
      </c>
      <c r="BA39" t="s">
        <v>93</v>
      </c>
      <c r="BB39" t="s">
        <v>93</v>
      </c>
      <c r="BC39">
        <v>132389</v>
      </c>
      <c r="BD39">
        <v>132423</v>
      </c>
      <c r="BE39" t="s">
        <v>93</v>
      </c>
      <c r="BF39" t="s">
        <v>7946</v>
      </c>
      <c r="BG39" t="s">
        <v>93</v>
      </c>
      <c r="BH39" s="2"/>
      <c r="BI39">
        <v>35</v>
      </c>
      <c r="BJ39" t="s">
        <v>7484</v>
      </c>
      <c r="BK39" t="s">
        <v>7375</v>
      </c>
      <c r="BL39" t="s">
        <v>7485</v>
      </c>
      <c r="BM39" t="s">
        <v>7947</v>
      </c>
      <c r="BN39" t="s">
        <v>93</v>
      </c>
      <c r="BO39" t="s">
        <v>7403</v>
      </c>
      <c r="BP39" t="s">
        <v>93</v>
      </c>
      <c r="BQ39" t="s">
        <v>93</v>
      </c>
      <c r="BR39" s="2">
        <v>45730</v>
      </c>
      <c r="BS39" t="s">
        <v>7948</v>
      </c>
      <c r="BT39" t="s">
        <v>7379</v>
      </c>
    </row>
    <row r="40" spans="1:72" x14ac:dyDescent="0.3">
      <c r="A40" t="s">
        <v>7352</v>
      </c>
      <c r="B40" t="s">
        <v>6287</v>
      </c>
      <c r="C40" t="s">
        <v>7428</v>
      </c>
      <c r="D40" t="s">
        <v>7433</v>
      </c>
      <c r="E40">
        <v>2022</v>
      </c>
      <c r="F40" t="s">
        <v>3506</v>
      </c>
      <c r="G40" t="s">
        <v>6290</v>
      </c>
      <c r="H40" t="s">
        <v>93</v>
      </c>
      <c r="I40" t="s">
        <v>93</v>
      </c>
      <c r="J40" t="s">
        <v>93</v>
      </c>
      <c r="K40" t="s">
        <v>7429</v>
      </c>
      <c r="L40" t="s">
        <v>93</v>
      </c>
      <c r="M40" t="s">
        <v>93</v>
      </c>
      <c r="N40" t="s">
        <v>7430</v>
      </c>
      <c r="O40" t="s">
        <v>93</v>
      </c>
      <c r="P40" t="s">
        <v>93</v>
      </c>
      <c r="Q40" t="s">
        <v>7356</v>
      </c>
      <c r="R40" t="s">
        <v>93</v>
      </c>
      <c r="S40" t="s">
        <v>93</v>
      </c>
      <c r="T40" t="s">
        <v>93</v>
      </c>
      <c r="U40" t="s">
        <v>93</v>
      </c>
      <c r="V40" t="s">
        <v>93</v>
      </c>
      <c r="W40" t="s">
        <v>7431</v>
      </c>
      <c r="X40" t="s">
        <v>7432</v>
      </c>
      <c r="Y40" t="s">
        <v>7434</v>
      </c>
      <c r="Z40" t="s">
        <v>7435</v>
      </c>
      <c r="AA40" t="s">
        <v>7436</v>
      </c>
      <c r="AB40" t="s">
        <v>7437</v>
      </c>
      <c r="AC40" t="s">
        <v>93</v>
      </c>
      <c r="AD40" t="s">
        <v>7438</v>
      </c>
      <c r="AE40" t="s">
        <v>93</v>
      </c>
      <c r="AF40" t="s">
        <v>93</v>
      </c>
      <c r="AG40" t="s">
        <v>93</v>
      </c>
      <c r="AH40" t="s">
        <v>93</v>
      </c>
      <c r="AI40">
        <v>31</v>
      </c>
      <c r="AJ40">
        <v>11</v>
      </c>
      <c r="AK40">
        <v>11</v>
      </c>
      <c r="AL40">
        <v>3</v>
      </c>
      <c r="AM40">
        <v>30</v>
      </c>
      <c r="AN40" t="s">
        <v>3459</v>
      </c>
      <c r="AO40" t="s">
        <v>7439</v>
      </c>
      <c r="AP40" t="s">
        <v>7440</v>
      </c>
      <c r="AQ40" t="s">
        <v>93</v>
      </c>
      <c r="AR40" t="s">
        <v>7441</v>
      </c>
      <c r="AS40" t="s">
        <v>93</v>
      </c>
      <c r="AT40" t="s">
        <v>7442</v>
      </c>
      <c r="AU40" t="s">
        <v>3359</v>
      </c>
      <c r="AV40" t="s">
        <v>7443</v>
      </c>
      <c r="AW40" t="s">
        <v>3584</v>
      </c>
      <c r="AX40" t="s">
        <v>452</v>
      </c>
      <c r="AY40" t="s">
        <v>93</v>
      </c>
      <c r="AZ40" t="s">
        <v>93</v>
      </c>
      <c r="BA40" t="s">
        <v>93</v>
      </c>
      <c r="BB40" t="s">
        <v>93</v>
      </c>
      <c r="BE40" t="s">
        <v>6289</v>
      </c>
      <c r="BF40" t="s">
        <v>7444</v>
      </c>
      <c r="BG40" t="s">
        <v>93</v>
      </c>
      <c r="BH40" s="2"/>
      <c r="BI40">
        <v>16</v>
      </c>
      <c r="BJ40" t="s">
        <v>7445</v>
      </c>
      <c r="BK40" t="s">
        <v>7446</v>
      </c>
      <c r="BL40" t="s">
        <v>7447</v>
      </c>
      <c r="BM40" t="s">
        <v>7448</v>
      </c>
      <c r="BN40" t="s">
        <v>93</v>
      </c>
      <c r="BO40" t="s">
        <v>7403</v>
      </c>
      <c r="BP40" t="s">
        <v>93</v>
      </c>
      <c r="BQ40" t="s">
        <v>93</v>
      </c>
      <c r="BR40" s="2">
        <v>45730</v>
      </c>
      <c r="BS40" t="s">
        <v>7449</v>
      </c>
      <c r="BT40" t="s">
        <v>7379</v>
      </c>
    </row>
    <row r="41" spans="1:72" x14ac:dyDescent="0.3">
      <c r="A41" t="s">
        <v>7352</v>
      </c>
      <c r="B41" t="s">
        <v>5106</v>
      </c>
      <c r="C41" t="s">
        <v>7710</v>
      </c>
      <c r="D41" t="s">
        <v>7716</v>
      </c>
      <c r="E41">
        <v>2023</v>
      </c>
      <c r="F41" t="s">
        <v>7713</v>
      </c>
      <c r="G41" t="s">
        <v>5107</v>
      </c>
      <c r="H41" t="s">
        <v>93</v>
      </c>
      <c r="I41" t="s">
        <v>93</v>
      </c>
      <c r="J41" t="s">
        <v>93</v>
      </c>
      <c r="K41" t="s">
        <v>7711</v>
      </c>
      <c r="L41" t="s">
        <v>93</v>
      </c>
      <c r="M41" t="s">
        <v>93</v>
      </c>
      <c r="N41" t="s">
        <v>7712</v>
      </c>
      <c r="O41" t="s">
        <v>93</v>
      </c>
      <c r="P41" t="s">
        <v>93</v>
      </c>
      <c r="Q41" t="s">
        <v>7356</v>
      </c>
      <c r="R41" t="s">
        <v>93</v>
      </c>
      <c r="S41" t="s">
        <v>93</v>
      </c>
      <c r="T41" t="s">
        <v>93</v>
      </c>
      <c r="U41" t="s">
        <v>93</v>
      </c>
      <c r="V41" t="s">
        <v>93</v>
      </c>
      <c r="W41" t="s">
        <v>7714</v>
      </c>
      <c r="X41" t="s">
        <v>7715</v>
      </c>
      <c r="Y41" t="s">
        <v>7717</v>
      </c>
      <c r="Z41" t="s">
        <v>7718</v>
      </c>
      <c r="AA41" t="s">
        <v>7719</v>
      </c>
      <c r="AB41" t="s">
        <v>7720</v>
      </c>
      <c r="AC41" t="s">
        <v>7721</v>
      </c>
      <c r="AD41" t="s">
        <v>7722</v>
      </c>
      <c r="AE41" t="s">
        <v>93</v>
      </c>
      <c r="AF41" t="s">
        <v>93</v>
      </c>
      <c r="AG41" t="s">
        <v>93</v>
      </c>
      <c r="AH41" t="s">
        <v>93</v>
      </c>
      <c r="AI41">
        <v>48</v>
      </c>
      <c r="AJ41">
        <v>13</v>
      </c>
      <c r="AK41">
        <v>14</v>
      </c>
      <c r="AL41">
        <v>3</v>
      </c>
      <c r="AM41">
        <v>16</v>
      </c>
      <c r="AN41" t="s">
        <v>7546</v>
      </c>
      <c r="AO41" t="s">
        <v>7547</v>
      </c>
      <c r="AP41" t="s">
        <v>7548</v>
      </c>
      <c r="AQ41" t="s">
        <v>7723</v>
      </c>
      <c r="AR41" t="s">
        <v>7724</v>
      </c>
      <c r="AS41" t="s">
        <v>93</v>
      </c>
      <c r="AT41" t="s">
        <v>7725</v>
      </c>
      <c r="AU41" t="s">
        <v>7726</v>
      </c>
      <c r="AV41" t="s">
        <v>7727</v>
      </c>
      <c r="AW41" t="s">
        <v>93</v>
      </c>
      <c r="AX41" t="s">
        <v>93</v>
      </c>
      <c r="AY41" t="s">
        <v>93</v>
      </c>
      <c r="AZ41" t="s">
        <v>93</v>
      </c>
      <c r="BA41" t="s">
        <v>93</v>
      </c>
      <c r="BB41" t="s">
        <v>93</v>
      </c>
      <c r="BE41" t="s">
        <v>93</v>
      </c>
      <c r="BF41" t="s">
        <v>7728</v>
      </c>
      <c r="BG41" t="s">
        <v>93</v>
      </c>
      <c r="BH41" s="2">
        <v>45047</v>
      </c>
      <c r="BI41">
        <v>32</v>
      </c>
      <c r="BJ41" t="s">
        <v>7729</v>
      </c>
      <c r="BK41" t="s">
        <v>7375</v>
      </c>
      <c r="BL41" t="s">
        <v>7575</v>
      </c>
      <c r="BM41" t="s">
        <v>7730</v>
      </c>
      <c r="BN41" t="s">
        <v>93</v>
      </c>
      <c r="BO41" t="s">
        <v>93</v>
      </c>
      <c r="BP41" t="s">
        <v>93</v>
      </c>
      <c r="BQ41" t="s">
        <v>93</v>
      </c>
      <c r="BR41" s="2">
        <v>45730</v>
      </c>
      <c r="BS41" t="s">
        <v>7731</v>
      </c>
      <c r="BT41" t="s">
        <v>7379</v>
      </c>
    </row>
    <row r="42" spans="1:72" x14ac:dyDescent="0.3">
      <c r="A42" t="s">
        <v>7352</v>
      </c>
      <c r="B42" t="s">
        <v>6630</v>
      </c>
      <c r="C42" t="s">
        <v>7824</v>
      </c>
      <c r="D42" t="s">
        <v>7828</v>
      </c>
      <c r="E42">
        <v>2022</v>
      </c>
      <c r="F42" t="s">
        <v>3506</v>
      </c>
      <c r="G42" t="s">
        <v>6632</v>
      </c>
      <c r="H42" t="s">
        <v>93</v>
      </c>
      <c r="I42" t="s">
        <v>93</v>
      </c>
      <c r="J42" t="s">
        <v>93</v>
      </c>
      <c r="K42" t="s">
        <v>7825</v>
      </c>
      <c r="L42" t="s">
        <v>93</v>
      </c>
      <c r="M42" t="s">
        <v>93</v>
      </c>
      <c r="N42" t="s">
        <v>7826</v>
      </c>
      <c r="O42" t="s">
        <v>93</v>
      </c>
      <c r="P42" t="s">
        <v>93</v>
      </c>
      <c r="Q42" t="s">
        <v>7356</v>
      </c>
      <c r="R42" t="s">
        <v>93</v>
      </c>
      <c r="S42" t="s">
        <v>93</v>
      </c>
      <c r="T42" t="s">
        <v>93</v>
      </c>
      <c r="U42" t="s">
        <v>93</v>
      </c>
      <c r="V42" t="s">
        <v>93</v>
      </c>
      <c r="W42" t="s">
        <v>7827</v>
      </c>
      <c r="X42" t="s">
        <v>93</v>
      </c>
      <c r="Y42" t="s">
        <v>7829</v>
      </c>
      <c r="Z42" t="s">
        <v>7830</v>
      </c>
      <c r="AA42" t="s">
        <v>7831</v>
      </c>
      <c r="AB42" t="s">
        <v>7832</v>
      </c>
      <c r="AC42" t="s">
        <v>7833</v>
      </c>
      <c r="AD42" t="s">
        <v>7834</v>
      </c>
      <c r="AE42" t="s">
        <v>7835</v>
      </c>
      <c r="AF42" t="s">
        <v>7836</v>
      </c>
      <c r="AG42" t="s">
        <v>7837</v>
      </c>
      <c r="AH42" t="s">
        <v>93</v>
      </c>
      <c r="AI42">
        <v>50</v>
      </c>
      <c r="AJ42">
        <v>7</v>
      </c>
      <c r="AK42">
        <v>7</v>
      </c>
      <c r="AL42">
        <v>0</v>
      </c>
      <c r="AM42">
        <v>8</v>
      </c>
      <c r="AN42" t="s">
        <v>3459</v>
      </c>
      <c r="AO42" t="s">
        <v>7439</v>
      </c>
      <c r="AP42" t="s">
        <v>7838</v>
      </c>
      <c r="AQ42" t="s">
        <v>7839</v>
      </c>
      <c r="AR42" t="s">
        <v>93</v>
      </c>
      <c r="AS42" t="s">
        <v>93</v>
      </c>
      <c r="AT42" t="s">
        <v>7840</v>
      </c>
      <c r="AU42" t="s">
        <v>7841</v>
      </c>
      <c r="AV42" t="s">
        <v>7842</v>
      </c>
      <c r="AW42" t="s">
        <v>2833</v>
      </c>
      <c r="AX42" t="s">
        <v>3775</v>
      </c>
      <c r="AY42" t="s">
        <v>93</v>
      </c>
      <c r="AZ42" t="s">
        <v>93</v>
      </c>
      <c r="BA42" t="s">
        <v>93</v>
      </c>
      <c r="BB42" t="s">
        <v>93</v>
      </c>
      <c r="BE42" t="s">
        <v>6631</v>
      </c>
      <c r="BF42" t="s">
        <v>7843</v>
      </c>
      <c r="BG42" t="s">
        <v>93</v>
      </c>
      <c r="BH42" s="2"/>
      <c r="BI42">
        <v>16</v>
      </c>
      <c r="BJ42" t="s">
        <v>7844</v>
      </c>
      <c r="BK42" t="s">
        <v>7375</v>
      </c>
      <c r="BL42" t="s">
        <v>7845</v>
      </c>
      <c r="BM42" t="s">
        <v>7846</v>
      </c>
      <c r="BN42" t="s">
        <v>93</v>
      </c>
      <c r="BO42" t="s">
        <v>7403</v>
      </c>
      <c r="BP42" t="s">
        <v>93</v>
      </c>
      <c r="BQ42" t="s">
        <v>93</v>
      </c>
      <c r="BR42" s="2">
        <v>45730</v>
      </c>
      <c r="BS42" t="s">
        <v>7847</v>
      </c>
      <c r="BT42" t="s">
        <v>7379</v>
      </c>
    </row>
    <row r="43" spans="1:72" x14ac:dyDescent="0.3">
      <c r="A43" t="s">
        <v>7352</v>
      </c>
      <c r="B43" t="s">
        <v>1824</v>
      </c>
      <c r="C43" t="s">
        <v>7904</v>
      </c>
      <c r="D43" t="s">
        <v>1828</v>
      </c>
      <c r="E43">
        <v>2024</v>
      </c>
      <c r="F43" t="s">
        <v>3506</v>
      </c>
      <c r="G43" t="s">
        <v>1829</v>
      </c>
      <c r="H43" t="s">
        <v>93</v>
      </c>
      <c r="I43" t="s">
        <v>93</v>
      </c>
      <c r="J43" t="s">
        <v>93</v>
      </c>
      <c r="K43" t="s">
        <v>7905</v>
      </c>
      <c r="L43" t="s">
        <v>93</v>
      </c>
      <c r="M43" t="s">
        <v>93</v>
      </c>
      <c r="N43" t="s">
        <v>7474</v>
      </c>
      <c r="O43" t="s">
        <v>93</v>
      </c>
      <c r="P43" t="s">
        <v>93</v>
      </c>
      <c r="Q43" t="s">
        <v>7356</v>
      </c>
      <c r="R43" t="s">
        <v>93</v>
      </c>
      <c r="S43" t="s">
        <v>93</v>
      </c>
      <c r="T43" t="s">
        <v>93</v>
      </c>
      <c r="U43" t="s">
        <v>93</v>
      </c>
      <c r="V43" t="s">
        <v>93</v>
      </c>
      <c r="W43" t="s">
        <v>7906</v>
      </c>
      <c r="X43" t="s">
        <v>93</v>
      </c>
      <c r="Y43" t="s">
        <v>7907</v>
      </c>
      <c r="Z43" t="s">
        <v>7908</v>
      </c>
      <c r="AA43" t="s">
        <v>7909</v>
      </c>
      <c r="AB43" t="s">
        <v>7910</v>
      </c>
      <c r="AC43" t="s">
        <v>7911</v>
      </c>
      <c r="AD43" t="s">
        <v>7912</v>
      </c>
      <c r="AE43" t="s">
        <v>7913</v>
      </c>
      <c r="AF43" t="s">
        <v>7914</v>
      </c>
      <c r="AG43" t="s">
        <v>7915</v>
      </c>
      <c r="AH43" t="s">
        <v>93</v>
      </c>
      <c r="AI43">
        <v>35</v>
      </c>
      <c r="AJ43">
        <v>0</v>
      </c>
      <c r="AK43">
        <v>0</v>
      </c>
      <c r="AL43">
        <v>2</v>
      </c>
      <c r="AM43">
        <v>2</v>
      </c>
      <c r="AN43" t="s">
        <v>7366</v>
      </c>
      <c r="AO43" t="s">
        <v>7367</v>
      </c>
      <c r="AP43" t="s">
        <v>7368</v>
      </c>
      <c r="AQ43" t="s">
        <v>474</v>
      </c>
      <c r="AR43" t="s">
        <v>93</v>
      </c>
      <c r="AS43" t="s">
        <v>93</v>
      </c>
      <c r="AT43" t="s">
        <v>7474</v>
      </c>
      <c r="AU43" t="s">
        <v>473</v>
      </c>
      <c r="AV43" t="s">
        <v>93</v>
      </c>
      <c r="AW43" t="s">
        <v>479</v>
      </c>
      <c r="AX43" t="s">
        <v>93</v>
      </c>
      <c r="AY43" t="s">
        <v>93</v>
      </c>
      <c r="AZ43" t="s">
        <v>93</v>
      </c>
      <c r="BA43" t="s">
        <v>93</v>
      </c>
      <c r="BB43" t="s">
        <v>93</v>
      </c>
      <c r="BC43">
        <v>144055</v>
      </c>
      <c r="BD43">
        <v>144068</v>
      </c>
      <c r="BE43" t="s">
        <v>93</v>
      </c>
      <c r="BF43" t="s">
        <v>7916</v>
      </c>
      <c r="BG43" t="s">
        <v>93</v>
      </c>
      <c r="BH43" s="2"/>
      <c r="BI43">
        <v>14</v>
      </c>
      <c r="BJ43" t="s">
        <v>7484</v>
      </c>
      <c r="BK43" t="s">
        <v>7375</v>
      </c>
      <c r="BL43" t="s">
        <v>7485</v>
      </c>
      <c r="BM43" t="s">
        <v>7917</v>
      </c>
      <c r="BN43" t="s">
        <v>93</v>
      </c>
      <c r="BO43" t="s">
        <v>7403</v>
      </c>
      <c r="BP43" t="s">
        <v>93</v>
      </c>
      <c r="BQ43" t="s">
        <v>93</v>
      </c>
      <c r="BR43" s="2">
        <v>45730</v>
      </c>
      <c r="BS43" t="s">
        <v>7918</v>
      </c>
      <c r="BT43" t="s">
        <v>7379</v>
      </c>
    </row>
    <row r="44" spans="1:72" x14ac:dyDescent="0.3">
      <c r="A44" t="s">
        <v>7352</v>
      </c>
      <c r="B44" t="s">
        <v>6195</v>
      </c>
      <c r="C44" t="s">
        <v>7665</v>
      </c>
      <c r="D44" t="s">
        <v>7669</v>
      </c>
      <c r="E44">
        <v>2022</v>
      </c>
      <c r="F44" t="s">
        <v>3506</v>
      </c>
      <c r="G44" t="s">
        <v>6198</v>
      </c>
      <c r="H44" t="s">
        <v>93</v>
      </c>
      <c r="I44" t="s">
        <v>93</v>
      </c>
      <c r="J44" t="s">
        <v>93</v>
      </c>
      <c r="K44" t="s">
        <v>7666</v>
      </c>
      <c r="L44" t="s">
        <v>93</v>
      </c>
      <c r="M44" t="s">
        <v>93</v>
      </c>
      <c r="N44" t="s">
        <v>7667</v>
      </c>
      <c r="O44" t="s">
        <v>93</v>
      </c>
      <c r="P44" t="s">
        <v>93</v>
      </c>
      <c r="Q44" t="s">
        <v>7356</v>
      </c>
      <c r="R44" t="s">
        <v>93</v>
      </c>
      <c r="S44" t="s">
        <v>93</v>
      </c>
      <c r="T44" t="s">
        <v>93</v>
      </c>
      <c r="U44" t="s">
        <v>93</v>
      </c>
      <c r="V44" t="s">
        <v>93</v>
      </c>
      <c r="W44" t="s">
        <v>7668</v>
      </c>
      <c r="X44" t="s">
        <v>93</v>
      </c>
      <c r="Y44" t="s">
        <v>7670</v>
      </c>
      <c r="Z44" t="s">
        <v>7671</v>
      </c>
      <c r="AA44" t="s">
        <v>7672</v>
      </c>
      <c r="AB44" t="s">
        <v>7673</v>
      </c>
      <c r="AC44" t="s">
        <v>7674</v>
      </c>
      <c r="AD44" t="s">
        <v>7675</v>
      </c>
      <c r="AE44" t="s">
        <v>93</v>
      </c>
      <c r="AF44" t="s">
        <v>93</v>
      </c>
      <c r="AG44" t="s">
        <v>93</v>
      </c>
      <c r="AH44" t="s">
        <v>93</v>
      </c>
      <c r="AI44">
        <v>12</v>
      </c>
      <c r="AJ44">
        <v>9</v>
      </c>
      <c r="AK44">
        <v>9</v>
      </c>
      <c r="AL44">
        <v>0</v>
      </c>
      <c r="AM44">
        <v>10</v>
      </c>
      <c r="AN44" t="s">
        <v>7676</v>
      </c>
      <c r="AO44" t="s">
        <v>7677</v>
      </c>
      <c r="AP44" t="s">
        <v>7678</v>
      </c>
      <c r="AQ44" t="s">
        <v>7679</v>
      </c>
      <c r="AR44" t="s">
        <v>7680</v>
      </c>
      <c r="AS44" t="s">
        <v>93</v>
      </c>
      <c r="AT44" t="s">
        <v>7681</v>
      </c>
      <c r="AU44" t="s">
        <v>7682</v>
      </c>
      <c r="AV44" t="s">
        <v>7683</v>
      </c>
      <c r="AW44" t="s">
        <v>6197</v>
      </c>
      <c r="AX44" t="s">
        <v>93</v>
      </c>
      <c r="AY44" t="s">
        <v>93</v>
      </c>
      <c r="AZ44" t="s">
        <v>93</v>
      </c>
      <c r="BA44" t="s">
        <v>93</v>
      </c>
      <c r="BB44" t="s">
        <v>93</v>
      </c>
      <c r="BC44">
        <v>61</v>
      </c>
      <c r="BD44">
        <v>67</v>
      </c>
      <c r="BE44" t="s">
        <v>93</v>
      </c>
      <c r="BF44" t="s">
        <v>7684</v>
      </c>
      <c r="BG44" t="s">
        <v>93</v>
      </c>
      <c r="BH44" s="2"/>
      <c r="BI44">
        <v>7</v>
      </c>
      <c r="BJ44" t="s">
        <v>7685</v>
      </c>
      <c r="BK44" t="s">
        <v>7375</v>
      </c>
      <c r="BL44" t="s">
        <v>7401</v>
      </c>
      <c r="BM44" t="s">
        <v>7686</v>
      </c>
      <c r="BN44" t="s">
        <v>93</v>
      </c>
      <c r="BO44" t="s">
        <v>93</v>
      </c>
      <c r="BP44" t="s">
        <v>93</v>
      </c>
      <c r="BQ44" t="s">
        <v>93</v>
      </c>
      <c r="BR44" s="2">
        <v>45730</v>
      </c>
      <c r="BS44" t="s">
        <v>7687</v>
      </c>
      <c r="BT44" t="s">
        <v>7379</v>
      </c>
    </row>
    <row r="45" spans="1:72" x14ac:dyDescent="0.3">
      <c r="A45" t="s">
        <v>7352</v>
      </c>
      <c r="B45" t="s">
        <v>7121</v>
      </c>
      <c r="C45" t="s">
        <v>7881</v>
      </c>
      <c r="D45" t="s">
        <v>7886</v>
      </c>
      <c r="E45">
        <v>2022</v>
      </c>
      <c r="F45" t="s">
        <v>3506</v>
      </c>
      <c r="G45" t="s">
        <v>7124</v>
      </c>
      <c r="H45" t="s">
        <v>93</v>
      </c>
      <c r="I45" t="s">
        <v>93</v>
      </c>
      <c r="J45" t="s">
        <v>93</v>
      </c>
      <c r="K45" t="s">
        <v>7882</v>
      </c>
      <c r="L45" t="s">
        <v>93</v>
      </c>
      <c r="M45" t="s">
        <v>93</v>
      </c>
      <c r="N45" t="s">
        <v>7883</v>
      </c>
      <c r="O45" t="s">
        <v>93</v>
      </c>
      <c r="P45" t="s">
        <v>93</v>
      </c>
      <c r="Q45" t="s">
        <v>7356</v>
      </c>
      <c r="R45" t="s">
        <v>93</v>
      </c>
      <c r="S45" t="s">
        <v>93</v>
      </c>
      <c r="T45" t="s">
        <v>93</v>
      </c>
      <c r="U45" t="s">
        <v>93</v>
      </c>
      <c r="V45" t="s">
        <v>93</v>
      </c>
      <c r="W45" t="s">
        <v>7884</v>
      </c>
      <c r="X45" t="s">
        <v>7885</v>
      </c>
      <c r="Y45" t="s">
        <v>7887</v>
      </c>
      <c r="Z45" t="s">
        <v>7888</v>
      </c>
      <c r="AA45" t="s">
        <v>7889</v>
      </c>
      <c r="AB45" t="s">
        <v>7890</v>
      </c>
      <c r="AC45" t="s">
        <v>7891</v>
      </c>
      <c r="AD45" t="s">
        <v>7892</v>
      </c>
      <c r="AE45" t="s">
        <v>93</v>
      </c>
      <c r="AF45" t="s">
        <v>93</v>
      </c>
      <c r="AG45" t="s">
        <v>93</v>
      </c>
      <c r="AH45" t="s">
        <v>93</v>
      </c>
      <c r="AI45">
        <v>29</v>
      </c>
      <c r="AJ45">
        <v>2</v>
      </c>
      <c r="AK45">
        <v>2</v>
      </c>
      <c r="AL45">
        <v>2</v>
      </c>
      <c r="AM45">
        <v>4</v>
      </c>
      <c r="AN45" t="s">
        <v>7893</v>
      </c>
      <c r="AO45" t="s">
        <v>7894</v>
      </c>
      <c r="AP45" t="s">
        <v>7895</v>
      </c>
      <c r="AQ45" t="s">
        <v>7896</v>
      </c>
      <c r="AR45" t="s">
        <v>7897</v>
      </c>
      <c r="AS45" t="s">
        <v>93</v>
      </c>
      <c r="AT45" t="s">
        <v>7898</v>
      </c>
      <c r="AU45" t="s">
        <v>7899</v>
      </c>
      <c r="AV45" t="s">
        <v>7900</v>
      </c>
      <c r="AW45" t="s">
        <v>7123</v>
      </c>
      <c r="AX45" t="s">
        <v>2618</v>
      </c>
      <c r="AY45" t="s">
        <v>93</v>
      </c>
      <c r="AZ45" t="s">
        <v>93</v>
      </c>
      <c r="BA45" t="s">
        <v>93</v>
      </c>
      <c r="BB45" t="s">
        <v>93</v>
      </c>
      <c r="BC45">
        <v>87</v>
      </c>
      <c r="BD45">
        <v>94</v>
      </c>
      <c r="BE45" t="s">
        <v>93</v>
      </c>
      <c r="BF45" t="s">
        <v>7901</v>
      </c>
      <c r="BG45" t="s">
        <v>93</v>
      </c>
      <c r="BH45" s="2"/>
      <c r="BI45">
        <v>8</v>
      </c>
      <c r="BJ45" t="s">
        <v>7510</v>
      </c>
      <c r="BK45" t="s">
        <v>7469</v>
      </c>
      <c r="BL45" t="s">
        <v>7401</v>
      </c>
      <c r="BM45" t="s">
        <v>7902</v>
      </c>
      <c r="BN45" t="s">
        <v>93</v>
      </c>
      <c r="BO45" t="s">
        <v>7403</v>
      </c>
      <c r="BP45" t="s">
        <v>93</v>
      </c>
      <c r="BQ45" t="s">
        <v>93</v>
      </c>
      <c r="BR45" s="2">
        <v>45730</v>
      </c>
      <c r="BS45" t="s">
        <v>7903</v>
      </c>
      <c r="BT45" t="s">
        <v>7379</v>
      </c>
    </row>
    <row r="46" spans="1:72" x14ac:dyDescent="0.3">
      <c r="A46" t="s">
        <v>7352</v>
      </c>
      <c r="B46" t="s">
        <v>4132</v>
      </c>
      <c r="C46" t="s">
        <v>8210</v>
      </c>
      <c r="D46" t="s">
        <v>8214</v>
      </c>
      <c r="E46">
        <v>2024</v>
      </c>
      <c r="F46" t="s">
        <v>3506</v>
      </c>
      <c r="G46" t="s">
        <v>4135</v>
      </c>
      <c r="H46" t="s">
        <v>93</v>
      </c>
      <c r="I46" t="s">
        <v>93</v>
      </c>
      <c r="J46" t="s">
        <v>93</v>
      </c>
      <c r="K46" t="s">
        <v>8211</v>
      </c>
      <c r="L46" t="s">
        <v>93</v>
      </c>
      <c r="M46" t="s">
        <v>93</v>
      </c>
      <c r="N46" t="s">
        <v>8212</v>
      </c>
      <c r="O46" t="s">
        <v>93</v>
      </c>
      <c r="P46" t="s">
        <v>93</v>
      </c>
      <c r="Q46" t="s">
        <v>7356</v>
      </c>
      <c r="R46" t="s">
        <v>93</v>
      </c>
      <c r="S46" t="s">
        <v>93</v>
      </c>
      <c r="T46" t="s">
        <v>93</v>
      </c>
      <c r="U46" t="s">
        <v>93</v>
      </c>
      <c r="V46" t="s">
        <v>93</v>
      </c>
      <c r="W46" t="s">
        <v>8213</v>
      </c>
      <c r="X46" t="s">
        <v>93</v>
      </c>
      <c r="Y46" t="s">
        <v>8215</v>
      </c>
      <c r="Z46" t="s">
        <v>8216</v>
      </c>
      <c r="AA46" t="s">
        <v>8217</v>
      </c>
      <c r="AB46" t="s">
        <v>8218</v>
      </c>
      <c r="AC46" t="s">
        <v>8219</v>
      </c>
      <c r="AD46" t="s">
        <v>93</v>
      </c>
      <c r="AE46" t="s">
        <v>8220</v>
      </c>
      <c r="AF46" t="s">
        <v>8221</v>
      </c>
      <c r="AG46" t="s">
        <v>8222</v>
      </c>
      <c r="AH46" t="s">
        <v>93</v>
      </c>
      <c r="AI46">
        <v>33</v>
      </c>
      <c r="AJ46">
        <v>0</v>
      </c>
      <c r="AK46">
        <v>0</v>
      </c>
      <c r="AL46">
        <v>2</v>
      </c>
      <c r="AM46">
        <v>2</v>
      </c>
      <c r="AN46" t="s">
        <v>7546</v>
      </c>
      <c r="AO46" t="s">
        <v>7789</v>
      </c>
      <c r="AP46" t="s">
        <v>7790</v>
      </c>
      <c r="AQ46" t="s">
        <v>93</v>
      </c>
      <c r="AR46" t="s">
        <v>8223</v>
      </c>
      <c r="AS46" t="s">
        <v>93</v>
      </c>
      <c r="AT46" t="s">
        <v>8224</v>
      </c>
      <c r="AU46" t="s">
        <v>8225</v>
      </c>
      <c r="AV46" t="s">
        <v>8226</v>
      </c>
      <c r="AW46" t="s">
        <v>3573</v>
      </c>
      <c r="AX46" t="s">
        <v>2681</v>
      </c>
      <c r="AY46" t="s">
        <v>93</v>
      </c>
      <c r="AZ46" t="s">
        <v>93</v>
      </c>
      <c r="BA46" t="s">
        <v>93</v>
      </c>
      <c r="BB46" t="s">
        <v>93</v>
      </c>
      <c r="BE46" t="s">
        <v>4134</v>
      </c>
      <c r="BF46" t="s">
        <v>8227</v>
      </c>
      <c r="BG46" t="s">
        <v>93</v>
      </c>
      <c r="BH46" s="2"/>
      <c r="BI46">
        <v>12</v>
      </c>
      <c r="BJ46" t="s">
        <v>7593</v>
      </c>
      <c r="BK46" t="s">
        <v>7375</v>
      </c>
      <c r="BL46" t="s">
        <v>7401</v>
      </c>
      <c r="BM46" t="s">
        <v>8228</v>
      </c>
      <c r="BN46" t="s">
        <v>93</v>
      </c>
      <c r="BO46" t="s">
        <v>7403</v>
      </c>
      <c r="BP46" t="s">
        <v>93</v>
      </c>
      <c r="BQ46" t="s">
        <v>93</v>
      </c>
      <c r="BR46" s="2">
        <v>45730</v>
      </c>
      <c r="BS46" t="s">
        <v>8229</v>
      </c>
      <c r="BT46" t="s">
        <v>7379</v>
      </c>
    </row>
    <row r="47" spans="1:72" x14ac:dyDescent="0.3">
      <c r="A47" t="s">
        <v>7352</v>
      </c>
      <c r="B47" t="s">
        <v>2861</v>
      </c>
      <c r="C47" t="s">
        <v>8083</v>
      </c>
      <c r="D47" t="s">
        <v>2865</v>
      </c>
      <c r="E47">
        <v>2024</v>
      </c>
      <c r="F47" t="s">
        <v>3506</v>
      </c>
      <c r="G47" t="s">
        <v>2866</v>
      </c>
      <c r="H47" t="s">
        <v>93</v>
      </c>
      <c r="I47" t="s">
        <v>93</v>
      </c>
      <c r="J47" t="s">
        <v>93</v>
      </c>
      <c r="K47" t="s">
        <v>8084</v>
      </c>
      <c r="L47" t="s">
        <v>93</v>
      </c>
      <c r="M47" t="s">
        <v>93</v>
      </c>
      <c r="N47" t="s">
        <v>8043</v>
      </c>
      <c r="O47" t="s">
        <v>93</v>
      </c>
      <c r="P47" t="s">
        <v>93</v>
      </c>
      <c r="Q47" t="s">
        <v>7356</v>
      </c>
      <c r="R47" t="s">
        <v>93</v>
      </c>
      <c r="S47" t="s">
        <v>93</v>
      </c>
      <c r="T47" t="s">
        <v>93</v>
      </c>
      <c r="U47" t="s">
        <v>93</v>
      </c>
      <c r="V47" t="s">
        <v>93</v>
      </c>
      <c r="W47" t="s">
        <v>8085</v>
      </c>
      <c r="X47" t="s">
        <v>93</v>
      </c>
      <c r="Y47" t="s">
        <v>8086</v>
      </c>
      <c r="Z47" t="s">
        <v>8087</v>
      </c>
      <c r="AA47" t="s">
        <v>8088</v>
      </c>
      <c r="AB47" t="s">
        <v>8089</v>
      </c>
      <c r="AC47" t="s">
        <v>93</v>
      </c>
      <c r="AD47" t="s">
        <v>8090</v>
      </c>
      <c r="AE47" t="s">
        <v>8091</v>
      </c>
      <c r="AF47" t="s">
        <v>8092</v>
      </c>
      <c r="AG47" t="s">
        <v>7631</v>
      </c>
      <c r="AH47" t="s">
        <v>93</v>
      </c>
      <c r="AI47">
        <v>36</v>
      </c>
      <c r="AJ47">
        <v>1</v>
      </c>
      <c r="AK47">
        <v>1</v>
      </c>
      <c r="AL47">
        <v>3</v>
      </c>
      <c r="AM47">
        <v>5</v>
      </c>
      <c r="AN47" t="s">
        <v>7653</v>
      </c>
      <c r="AO47" t="s">
        <v>7654</v>
      </c>
      <c r="AP47" t="s">
        <v>7655</v>
      </c>
      <c r="AQ47" t="s">
        <v>1756</v>
      </c>
      <c r="AR47" t="s">
        <v>93</v>
      </c>
      <c r="AS47" t="s">
        <v>93</v>
      </c>
      <c r="AT47" t="s">
        <v>8054</v>
      </c>
      <c r="AU47" t="s">
        <v>8055</v>
      </c>
      <c r="AV47" t="s">
        <v>8093</v>
      </c>
      <c r="AW47" t="s">
        <v>2833</v>
      </c>
      <c r="AX47" t="s">
        <v>3574</v>
      </c>
      <c r="AY47" t="s">
        <v>93</v>
      </c>
      <c r="AZ47" t="s">
        <v>93</v>
      </c>
      <c r="BA47" t="s">
        <v>93</v>
      </c>
      <c r="BB47" t="s">
        <v>93</v>
      </c>
      <c r="BC47">
        <v>2034</v>
      </c>
      <c r="BD47">
        <v>2046</v>
      </c>
      <c r="BE47" t="s">
        <v>93</v>
      </c>
      <c r="BF47" t="s">
        <v>8094</v>
      </c>
      <c r="BG47" t="s">
        <v>93</v>
      </c>
      <c r="BH47" s="2"/>
      <c r="BI47">
        <v>13</v>
      </c>
      <c r="BJ47" t="s">
        <v>8058</v>
      </c>
      <c r="BK47" t="s">
        <v>7375</v>
      </c>
      <c r="BL47" t="s">
        <v>8059</v>
      </c>
      <c r="BM47" t="s">
        <v>8095</v>
      </c>
      <c r="BN47" t="s">
        <v>93</v>
      </c>
      <c r="BO47" t="s">
        <v>93</v>
      </c>
      <c r="BP47" t="s">
        <v>93</v>
      </c>
      <c r="BQ47" t="s">
        <v>93</v>
      </c>
      <c r="BR47" s="2">
        <v>45730</v>
      </c>
      <c r="BS47" t="s">
        <v>8096</v>
      </c>
      <c r="BT47" t="s">
        <v>7379</v>
      </c>
    </row>
    <row r="48" spans="1:72" x14ac:dyDescent="0.3">
      <c r="A48" t="s">
        <v>7352</v>
      </c>
      <c r="B48" t="s">
        <v>5600</v>
      </c>
      <c r="C48" t="s">
        <v>8465</v>
      </c>
      <c r="D48" t="s">
        <v>8469</v>
      </c>
      <c r="E48">
        <v>2023</v>
      </c>
      <c r="F48" t="s">
        <v>3506</v>
      </c>
      <c r="G48" t="s">
        <v>5602</v>
      </c>
      <c r="H48" t="s">
        <v>93</v>
      </c>
      <c r="I48" t="s">
        <v>93</v>
      </c>
      <c r="J48" t="s">
        <v>93</v>
      </c>
      <c r="K48" t="s">
        <v>8466</v>
      </c>
      <c r="L48" t="s">
        <v>93</v>
      </c>
      <c r="M48" t="s">
        <v>93</v>
      </c>
      <c r="N48" t="s">
        <v>8467</v>
      </c>
      <c r="O48" t="s">
        <v>93</v>
      </c>
      <c r="P48" t="s">
        <v>93</v>
      </c>
      <c r="Q48" t="s">
        <v>7356</v>
      </c>
      <c r="R48" t="s">
        <v>93</v>
      </c>
      <c r="S48" t="s">
        <v>93</v>
      </c>
      <c r="T48" t="s">
        <v>93</v>
      </c>
      <c r="U48" t="s">
        <v>93</v>
      </c>
      <c r="V48" t="s">
        <v>93</v>
      </c>
      <c r="W48" t="s">
        <v>8468</v>
      </c>
      <c r="X48" t="s">
        <v>93</v>
      </c>
      <c r="Y48" t="s">
        <v>8470</v>
      </c>
      <c r="Z48" t="s">
        <v>8471</v>
      </c>
      <c r="AA48" t="s">
        <v>8472</v>
      </c>
      <c r="AB48" t="s">
        <v>8473</v>
      </c>
      <c r="AC48" t="s">
        <v>8474</v>
      </c>
      <c r="AD48" t="s">
        <v>8475</v>
      </c>
      <c r="AE48" t="s">
        <v>93</v>
      </c>
      <c r="AF48" t="s">
        <v>93</v>
      </c>
      <c r="AG48" t="s">
        <v>93</v>
      </c>
      <c r="AH48" t="s">
        <v>93</v>
      </c>
      <c r="AI48">
        <v>50</v>
      </c>
      <c r="AJ48">
        <v>2</v>
      </c>
      <c r="AK48">
        <v>2</v>
      </c>
      <c r="AL48">
        <v>0</v>
      </c>
      <c r="AM48">
        <v>2</v>
      </c>
      <c r="AN48" t="s">
        <v>3459</v>
      </c>
      <c r="AO48" t="s">
        <v>7439</v>
      </c>
      <c r="AP48" t="s">
        <v>7440</v>
      </c>
      <c r="AQ48" t="s">
        <v>93</v>
      </c>
      <c r="AR48" t="s">
        <v>8476</v>
      </c>
      <c r="AS48" t="s">
        <v>93</v>
      </c>
      <c r="AT48" t="s">
        <v>8477</v>
      </c>
      <c r="AU48" t="s">
        <v>5601</v>
      </c>
      <c r="AV48" t="s">
        <v>7422</v>
      </c>
      <c r="AW48" t="s">
        <v>2618</v>
      </c>
      <c r="AX48" t="s">
        <v>2681</v>
      </c>
      <c r="AY48" t="s">
        <v>93</v>
      </c>
      <c r="AZ48" t="s">
        <v>93</v>
      </c>
      <c r="BA48" t="s">
        <v>93</v>
      </c>
      <c r="BB48" t="s">
        <v>93</v>
      </c>
      <c r="BC48">
        <v>291</v>
      </c>
      <c r="BD48">
        <v>315</v>
      </c>
      <c r="BE48" t="s">
        <v>93</v>
      </c>
      <c r="BF48" t="s">
        <v>8478</v>
      </c>
      <c r="BG48" t="s">
        <v>93</v>
      </c>
      <c r="BH48" s="2"/>
      <c r="BI48">
        <v>25</v>
      </c>
      <c r="BJ48" t="s">
        <v>8479</v>
      </c>
      <c r="BK48" t="s">
        <v>7469</v>
      </c>
      <c r="BL48" t="s">
        <v>8480</v>
      </c>
      <c r="BM48" t="s">
        <v>8481</v>
      </c>
      <c r="BN48" t="s">
        <v>93</v>
      </c>
      <c r="BO48" t="s">
        <v>7403</v>
      </c>
      <c r="BP48" t="s">
        <v>93</v>
      </c>
      <c r="BQ48" t="s">
        <v>93</v>
      </c>
      <c r="BR48" s="2">
        <v>45730</v>
      </c>
      <c r="BS48" t="s">
        <v>8482</v>
      </c>
      <c r="BT48" t="s">
        <v>7379</v>
      </c>
    </row>
    <row r="49" spans="1:72" x14ac:dyDescent="0.3">
      <c r="A49" t="s">
        <v>7352</v>
      </c>
      <c r="B49" t="s">
        <v>6406</v>
      </c>
      <c r="C49" t="s">
        <v>8027</v>
      </c>
      <c r="D49" t="s">
        <v>8031</v>
      </c>
      <c r="E49">
        <v>2022</v>
      </c>
      <c r="F49" t="s">
        <v>3506</v>
      </c>
      <c r="G49" t="s">
        <v>6408</v>
      </c>
      <c r="H49" t="s">
        <v>93</v>
      </c>
      <c r="I49" t="s">
        <v>93</v>
      </c>
      <c r="J49" t="s">
        <v>93</v>
      </c>
      <c r="K49" t="s">
        <v>8028</v>
      </c>
      <c r="L49" t="s">
        <v>93</v>
      </c>
      <c r="M49" t="s">
        <v>93</v>
      </c>
      <c r="N49" t="s">
        <v>7803</v>
      </c>
      <c r="O49" t="s">
        <v>93</v>
      </c>
      <c r="P49" t="s">
        <v>93</v>
      </c>
      <c r="Q49" t="s">
        <v>7356</v>
      </c>
      <c r="R49" t="s">
        <v>93</v>
      </c>
      <c r="S49" t="s">
        <v>93</v>
      </c>
      <c r="T49" t="s">
        <v>93</v>
      </c>
      <c r="U49" t="s">
        <v>93</v>
      </c>
      <c r="V49" t="s">
        <v>93</v>
      </c>
      <c r="W49" t="s">
        <v>8029</v>
      </c>
      <c r="X49" t="s">
        <v>8030</v>
      </c>
      <c r="Y49" t="s">
        <v>8032</v>
      </c>
      <c r="Z49" t="s">
        <v>93</v>
      </c>
      <c r="AA49" t="s">
        <v>8033</v>
      </c>
      <c r="AB49" t="s">
        <v>8034</v>
      </c>
      <c r="AC49" t="s">
        <v>8035</v>
      </c>
      <c r="AD49" t="s">
        <v>8036</v>
      </c>
      <c r="AE49" t="s">
        <v>93</v>
      </c>
      <c r="AF49" t="s">
        <v>93</v>
      </c>
      <c r="AG49" t="s">
        <v>93</v>
      </c>
      <c r="AH49" t="s">
        <v>93</v>
      </c>
      <c r="AI49">
        <v>75</v>
      </c>
      <c r="AJ49">
        <v>1</v>
      </c>
      <c r="AK49">
        <v>1</v>
      </c>
      <c r="AL49">
        <v>0</v>
      </c>
      <c r="AM49">
        <v>5</v>
      </c>
      <c r="AN49" t="s">
        <v>7812</v>
      </c>
      <c r="AO49" t="s">
        <v>7813</v>
      </c>
      <c r="AP49" t="s">
        <v>7814</v>
      </c>
      <c r="AQ49" t="s">
        <v>7815</v>
      </c>
      <c r="AR49" t="s">
        <v>93</v>
      </c>
      <c r="AS49" t="s">
        <v>93</v>
      </c>
      <c r="AT49" t="s">
        <v>7816</v>
      </c>
      <c r="AU49" t="s">
        <v>7817</v>
      </c>
      <c r="AV49" t="s">
        <v>8037</v>
      </c>
      <c r="AW49" t="s">
        <v>452</v>
      </c>
      <c r="AX49" t="s">
        <v>93</v>
      </c>
      <c r="AY49" t="s">
        <v>93</v>
      </c>
      <c r="AZ49" t="s">
        <v>93</v>
      </c>
      <c r="BA49" t="s">
        <v>93</v>
      </c>
      <c r="BB49" t="s">
        <v>93</v>
      </c>
      <c r="BE49" t="s">
        <v>6407</v>
      </c>
      <c r="BF49" t="s">
        <v>8038</v>
      </c>
      <c r="BG49" t="s">
        <v>93</v>
      </c>
      <c r="BH49" s="2"/>
      <c r="BI49">
        <v>11</v>
      </c>
      <c r="BJ49" t="s">
        <v>7820</v>
      </c>
      <c r="BK49" t="s">
        <v>7469</v>
      </c>
      <c r="BL49" t="s">
        <v>7401</v>
      </c>
      <c r="BM49" t="s">
        <v>8039</v>
      </c>
      <c r="BN49" t="s">
        <v>93</v>
      </c>
      <c r="BO49" t="s">
        <v>7403</v>
      </c>
      <c r="BP49" t="s">
        <v>93</v>
      </c>
      <c r="BQ49" t="s">
        <v>93</v>
      </c>
      <c r="BR49" s="2">
        <v>45730</v>
      </c>
      <c r="BS49" t="s">
        <v>8040</v>
      </c>
      <c r="BT49" t="s">
        <v>7379</v>
      </c>
    </row>
    <row r="50" spans="1:72" x14ac:dyDescent="0.3">
      <c r="A50" t="s">
        <v>7352</v>
      </c>
      <c r="B50" t="s">
        <v>6351</v>
      </c>
      <c r="C50" t="s">
        <v>8286</v>
      </c>
      <c r="D50" t="s">
        <v>8290</v>
      </c>
      <c r="E50">
        <v>2023</v>
      </c>
      <c r="F50" t="s">
        <v>3506</v>
      </c>
      <c r="G50" t="s">
        <v>6354</v>
      </c>
      <c r="H50" t="s">
        <v>93</v>
      </c>
      <c r="I50" t="s">
        <v>93</v>
      </c>
      <c r="J50" t="s">
        <v>93</v>
      </c>
      <c r="K50" t="s">
        <v>8287</v>
      </c>
      <c r="L50" t="s">
        <v>93</v>
      </c>
      <c r="M50" t="s">
        <v>93</v>
      </c>
      <c r="N50" t="s">
        <v>8288</v>
      </c>
      <c r="O50" t="s">
        <v>93</v>
      </c>
      <c r="P50" t="s">
        <v>93</v>
      </c>
      <c r="Q50" t="s">
        <v>7356</v>
      </c>
      <c r="R50" t="s">
        <v>93</v>
      </c>
      <c r="S50" t="s">
        <v>93</v>
      </c>
      <c r="T50" t="s">
        <v>93</v>
      </c>
      <c r="U50" t="s">
        <v>93</v>
      </c>
      <c r="V50" t="s">
        <v>93</v>
      </c>
      <c r="W50" t="s">
        <v>8289</v>
      </c>
      <c r="X50" t="s">
        <v>93</v>
      </c>
      <c r="Y50" t="s">
        <v>8291</v>
      </c>
      <c r="Z50" t="s">
        <v>8292</v>
      </c>
      <c r="AA50" t="s">
        <v>8293</v>
      </c>
      <c r="AB50" t="s">
        <v>8294</v>
      </c>
      <c r="AC50" t="s">
        <v>8295</v>
      </c>
      <c r="AD50" t="s">
        <v>8296</v>
      </c>
      <c r="AE50" t="s">
        <v>93</v>
      </c>
      <c r="AF50" t="s">
        <v>93</v>
      </c>
      <c r="AG50" t="s">
        <v>93</v>
      </c>
      <c r="AH50" t="s">
        <v>93</v>
      </c>
      <c r="AI50">
        <v>25</v>
      </c>
      <c r="AJ50">
        <v>0</v>
      </c>
      <c r="AK50">
        <v>0</v>
      </c>
      <c r="AL50">
        <v>0</v>
      </c>
      <c r="AM50">
        <v>0</v>
      </c>
      <c r="AN50" t="s">
        <v>8071</v>
      </c>
      <c r="AO50" t="s">
        <v>8072</v>
      </c>
      <c r="AP50" t="s">
        <v>8073</v>
      </c>
      <c r="AQ50" t="s">
        <v>8297</v>
      </c>
      <c r="AR50" t="s">
        <v>8298</v>
      </c>
      <c r="AS50" t="s">
        <v>93</v>
      </c>
      <c r="AT50" t="s">
        <v>8299</v>
      </c>
      <c r="AU50" t="s">
        <v>8300</v>
      </c>
      <c r="AV50" t="s">
        <v>93</v>
      </c>
      <c r="AW50" t="s">
        <v>4976</v>
      </c>
      <c r="AX50" t="s">
        <v>6353</v>
      </c>
      <c r="AY50" t="s">
        <v>93</v>
      </c>
      <c r="AZ50" t="s">
        <v>93</v>
      </c>
      <c r="BA50" t="s">
        <v>93</v>
      </c>
      <c r="BB50" t="s">
        <v>93</v>
      </c>
      <c r="BE50" t="s">
        <v>93</v>
      </c>
      <c r="BF50" t="s">
        <v>8301</v>
      </c>
      <c r="BG50" t="s">
        <v>93</v>
      </c>
      <c r="BH50" s="2"/>
      <c r="BI50">
        <v>27</v>
      </c>
      <c r="BJ50" t="s">
        <v>7593</v>
      </c>
      <c r="BK50" t="s">
        <v>7469</v>
      </c>
      <c r="BL50" t="s">
        <v>7401</v>
      </c>
      <c r="BM50" t="s">
        <v>8302</v>
      </c>
      <c r="BN50" t="s">
        <v>93</v>
      </c>
      <c r="BO50" t="s">
        <v>93</v>
      </c>
      <c r="BP50" t="s">
        <v>93</v>
      </c>
      <c r="BQ50" t="s">
        <v>93</v>
      </c>
      <c r="BR50" s="2">
        <v>45730</v>
      </c>
      <c r="BS50" t="s">
        <v>8303</v>
      </c>
      <c r="BT50" t="s">
        <v>7379</v>
      </c>
    </row>
    <row r="51" spans="1:72" x14ac:dyDescent="0.3">
      <c r="A51" t="s">
        <v>7352</v>
      </c>
      <c r="B51" t="s">
        <v>2935</v>
      </c>
      <c r="C51" t="s">
        <v>8528</v>
      </c>
      <c r="D51" t="s">
        <v>2939</v>
      </c>
      <c r="E51">
        <v>2023</v>
      </c>
      <c r="F51" t="s">
        <v>3506</v>
      </c>
      <c r="G51" t="s">
        <v>2941</v>
      </c>
      <c r="H51" t="s">
        <v>93</v>
      </c>
      <c r="I51" t="s">
        <v>93</v>
      </c>
      <c r="J51" t="s">
        <v>93</v>
      </c>
      <c r="K51" t="s">
        <v>8529</v>
      </c>
      <c r="L51" t="s">
        <v>93</v>
      </c>
      <c r="M51" t="s">
        <v>93</v>
      </c>
      <c r="N51" t="s">
        <v>8530</v>
      </c>
      <c r="O51" t="s">
        <v>93</v>
      </c>
      <c r="P51" t="s">
        <v>93</v>
      </c>
      <c r="Q51" t="s">
        <v>7356</v>
      </c>
      <c r="R51" t="s">
        <v>93</v>
      </c>
      <c r="S51" t="s">
        <v>93</v>
      </c>
      <c r="T51" t="s">
        <v>93</v>
      </c>
      <c r="U51" t="s">
        <v>93</v>
      </c>
      <c r="V51" t="s">
        <v>93</v>
      </c>
      <c r="W51" t="s">
        <v>8531</v>
      </c>
      <c r="X51" t="s">
        <v>8532</v>
      </c>
      <c r="Y51" t="s">
        <v>8533</v>
      </c>
      <c r="Z51" t="s">
        <v>8534</v>
      </c>
      <c r="AA51" t="s">
        <v>8535</v>
      </c>
      <c r="AB51" t="s">
        <v>8536</v>
      </c>
      <c r="AC51" t="s">
        <v>93</v>
      </c>
      <c r="AD51" t="s">
        <v>8537</v>
      </c>
      <c r="AE51" t="s">
        <v>8538</v>
      </c>
      <c r="AF51" t="s">
        <v>8539</v>
      </c>
      <c r="AG51" t="s">
        <v>8540</v>
      </c>
      <c r="AH51" t="s">
        <v>93</v>
      </c>
      <c r="AI51">
        <v>46</v>
      </c>
      <c r="AJ51">
        <v>3</v>
      </c>
      <c r="AK51">
        <v>3</v>
      </c>
      <c r="AL51">
        <v>1</v>
      </c>
      <c r="AM51">
        <v>22</v>
      </c>
      <c r="AN51" t="s">
        <v>7366</v>
      </c>
      <c r="AO51" t="s">
        <v>7367</v>
      </c>
      <c r="AP51" t="s">
        <v>7368</v>
      </c>
      <c r="AQ51" t="s">
        <v>2940</v>
      </c>
      <c r="AR51" t="s">
        <v>93</v>
      </c>
      <c r="AS51" t="s">
        <v>93</v>
      </c>
      <c r="AT51" t="s">
        <v>8541</v>
      </c>
      <c r="AU51" t="s">
        <v>8542</v>
      </c>
      <c r="AV51" t="s">
        <v>8009</v>
      </c>
      <c r="AW51" t="s">
        <v>2670</v>
      </c>
      <c r="AX51" t="s">
        <v>3503</v>
      </c>
      <c r="AY51" t="s">
        <v>93</v>
      </c>
      <c r="AZ51" t="s">
        <v>93</v>
      </c>
      <c r="BA51" t="s">
        <v>93</v>
      </c>
      <c r="BB51" t="s">
        <v>93</v>
      </c>
      <c r="BC51">
        <v>1039</v>
      </c>
      <c r="BD51">
        <v>1056</v>
      </c>
      <c r="BE51" t="s">
        <v>93</v>
      </c>
      <c r="BF51" t="s">
        <v>8543</v>
      </c>
      <c r="BG51" t="s">
        <v>93</v>
      </c>
      <c r="BH51" s="2">
        <v>44652</v>
      </c>
      <c r="BI51">
        <v>18</v>
      </c>
      <c r="BJ51" t="s">
        <v>8544</v>
      </c>
      <c r="BK51" t="s">
        <v>7375</v>
      </c>
      <c r="BL51" t="s">
        <v>7401</v>
      </c>
      <c r="BM51" t="s">
        <v>8545</v>
      </c>
      <c r="BN51" t="s">
        <v>93</v>
      </c>
      <c r="BO51" t="s">
        <v>93</v>
      </c>
      <c r="BP51" t="s">
        <v>93</v>
      </c>
      <c r="BQ51" t="s">
        <v>93</v>
      </c>
      <c r="BR51" s="2">
        <v>45730</v>
      </c>
      <c r="BS51" t="s">
        <v>8546</v>
      </c>
      <c r="BT51" t="s">
        <v>7379</v>
      </c>
    </row>
    <row r="52" spans="1:72" x14ac:dyDescent="0.3">
      <c r="A52" t="s">
        <v>7352</v>
      </c>
      <c r="B52" t="s">
        <v>6304</v>
      </c>
      <c r="C52" t="s">
        <v>8230</v>
      </c>
      <c r="D52" t="s">
        <v>8233</v>
      </c>
      <c r="E52">
        <v>2023</v>
      </c>
      <c r="F52" t="s">
        <v>3506</v>
      </c>
      <c r="G52" t="s">
        <v>6305</v>
      </c>
      <c r="H52" t="s">
        <v>93</v>
      </c>
      <c r="I52" t="s">
        <v>93</v>
      </c>
      <c r="J52" t="s">
        <v>93</v>
      </c>
      <c r="K52" t="s">
        <v>8231</v>
      </c>
      <c r="L52" t="s">
        <v>93</v>
      </c>
      <c r="M52" t="s">
        <v>93</v>
      </c>
      <c r="N52" t="s">
        <v>8151</v>
      </c>
      <c r="O52" t="s">
        <v>93</v>
      </c>
      <c r="P52" t="s">
        <v>93</v>
      </c>
      <c r="Q52" t="s">
        <v>7356</v>
      </c>
      <c r="R52" t="s">
        <v>93</v>
      </c>
      <c r="S52" t="s">
        <v>93</v>
      </c>
      <c r="T52" t="s">
        <v>93</v>
      </c>
      <c r="U52" t="s">
        <v>93</v>
      </c>
      <c r="V52" t="s">
        <v>93</v>
      </c>
      <c r="W52" t="s">
        <v>8232</v>
      </c>
      <c r="X52" t="s">
        <v>93</v>
      </c>
      <c r="Y52" t="s">
        <v>8234</v>
      </c>
      <c r="Z52" t="s">
        <v>8235</v>
      </c>
      <c r="AA52" t="s">
        <v>8236</v>
      </c>
      <c r="AB52" t="s">
        <v>8237</v>
      </c>
      <c r="AC52" t="s">
        <v>8238</v>
      </c>
      <c r="AD52" t="s">
        <v>8239</v>
      </c>
      <c r="AE52" t="s">
        <v>8240</v>
      </c>
      <c r="AF52" t="s">
        <v>8241</v>
      </c>
      <c r="AG52" t="s">
        <v>8242</v>
      </c>
      <c r="AH52" t="s">
        <v>93</v>
      </c>
      <c r="AI52">
        <v>37</v>
      </c>
      <c r="AJ52">
        <v>8</v>
      </c>
      <c r="AK52">
        <v>8</v>
      </c>
      <c r="AL52">
        <v>3</v>
      </c>
      <c r="AM52">
        <v>19</v>
      </c>
      <c r="AN52" t="s">
        <v>3459</v>
      </c>
      <c r="AO52" t="s">
        <v>7439</v>
      </c>
      <c r="AP52" t="s">
        <v>7440</v>
      </c>
      <c r="AQ52" t="s">
        <v>93</v>
      </c>
      <c r="AR52" t="s">
        <v>8160</v>
      </c>
      <c r="AS52" t="s">
        <v>93</v>
      </c>
      <c r="AT52" t="s">
        <v>8161</v>
      </c>
      <c r="AU52" t="s">
        <v>8162</v>
      </c>
      <c r="AV52" t="s">
        <v>8163</v>
      </c>
      <c r="AW52" t="s">
        <v>3573</v>
      </c>
      <c r="AX52" t="s">
        <v>3574</v>
      </c>
      <c r="AY52" t="s">
        <v>93</v>
      </c>
      <c r="AZ52" t="s">
        <v>93</v>
      </c>
      <c r="BA52" t="s">
        <v>93</v>
      </c>
      <c r="BB52" t="s">
        <v>93</v>
      </c>
      <c r="BE52" t="s">
        <v>4466</v>
      </c>
      <c r="BF52" t="s">
        <v>8243</v>
      </c>
      <c r="BG52" t="s">
        <v>93</v>
      </c>
      <c r="BH52" s="2"/>
      <c r="BI52">
        <v>18</v>
      </c>
      <c r="BJ52" t="s">
        <v>8165</v>
      </c>
      <c r="BK52" t="s">
        <v>7375</v>
      </c>
      <c r="BL52" t="s">
        <v>8166</v>
      </c>
      <c r="BM52" t="s">
        <v>8244</v>
      </c>
      <c r="BN52" t="s">
        <v>93</v>
      </c>
      <c r="BO52" t="s">
        <v>7403</v>
      </c>
      <c r="BP52" t="s">
        <v>93</v>
      </c>
      <c r="BQ52" t="s">
        <v>93</v>
      </c>
      <c r="BR52" s="2">
        <v>45730</v>
      </c>
      <c r="BS52" t="s">
        <v>8245</v>
      </c>
      <c r="BT52" t="s">
        <v>7379</v>
      </c>
    </row>
    <row r="53" spans="1:72" x14ac:dyDescent="0.3">
      <c r="A53" t="s">
        <v>7352</v>
      </c>
      <c r="B53" t="s">
        <v>432</v>
      </c>
      <c r="C53" t="s">
        <v>7578</v>
      </c>
      <c r="D53" t="s">
        <v>7582</v>
      </c>
      <c r="E53">
        <v>2023</v>
      </c>
      <c r="F53" t="s">
        <v>3506</v>
      </c>
      <c r="G53" t="s">
        <v>435</v>
      </c>
      <c r="H53" t="s">
        <v>93</v>
      </c>
      <c r="I53" t="s">
        <v>93</v>
      </c>
      <c r="J53" t="s">
        <v>93</v>
      </c>
      <c r="K53" t="s">
        <v>7579</v>
      </c>
      <c r="L53" t="s">
        <v>93</v>
      </c>
      <c r="M53" t="s">
        <v>93</v>
      </c>
      <c r="N53" t="s">
        <v>7580</v>
      </c>
      <c r="O53" t="s">
        <v>93</v>
      </c>
      <c r="P53" t="s">
        <v>93</v>
      </c>
      <c r="Q53" t="s">
        <v>7356</v>
      </c>
      <c r="R53" t="s">
        <v>93</v>
      </c>
      <c r="S53" t="s">
        <v>93</v>
      </c>
      <c r="T53" t="s">
        <v>93</v>
      </c>
      <c r="U53" t="s">
        <v>93</v>
      </c>
      <c r="V53" t="s">
        <v>93</v>
      </c>
      <c r="W53" t="s">
        <v>7581</v>
      </c>
      <c r="X53" t="s">
        <v>93</v>
      </c>
      <c r="Y53" t="s">
        <v>7583</v>
      </c>
      <c r="Z53" t="s">
        <v>7584</v>
      </c>
      <c r="AA53" t="s">
        <v>7585</v>
      </c>
      <c r="AB53" t="s">
        <v>93</v>
      </c>
      <c r="AC53" t="s">
        <v>7586</v>
      </c>
      <c r="AD53" t="s">
        <v>7587</v>
      </c>
      <c r="AE53" t="s">
        <v>7588</v>
      </c>
      <c r="AF53" t="s">
        <v>7589</v>
      </c>
      <c r="AG53" t="s">
        <v>7590</v>
      </c>
      <c r="AH53" t="s">
        <v>93</v>
      </c>
      <c r="AI53">
        <v>42</v>
      </c>
      <c r="AJ53">
        <v>5</v>
      </c>
      <c r="AK53">
        <v>5</v>
      </c>
      <c r="AL53">
        <v>0</v>
      </c>
      <c r="AM53">
        <v>3</v>
      </c>
      <c r="AN53" t="s">
        <v>3459</v>
      </c>
      <c r="AO53" t="s">
        <v>7439</v>
      </c>
      <c r="AP53" t="s">
        <v>7440</v>
      </c>
      <c r="AQ53" t="s">
        <v>434</v>
      </c>
      <c r="AR53" t="s">
        <v>93</v>
      </c>
      <c r="AS53" t="s">
        <v>93</v>
      </c>
      <c r="AT53" t="s">
        <v>7580</v>
      </c>
      <c r="AU53" t="s">
        <v>433</v>
      </c>
      <c r="AV53" t="s">
        <v>7591</v>
      </c>
      <c r="AW53" t="s">
        <v>439</v>
      </c>
      <c r="AX53" t="s">
        <v>3878</v>
      </c>
      <c r="AY53" t="s">
        <v>93</v>
      </c>
      <c r="AZ53" t="s">
        <v>93</v>
      </c>
      <c r="BA53" t="s">
        <v>93</v>
      </c>
      <c r="BB53" t="s">
        <v>93</v>
      </c>
      <c r="BE53" t="s">
        <v>438</v>
      </c>
      <c r="BF53" t="s">
        <v>7592</v>
      </c>
      <c r="BG53" t="s">
        <v>93</v>
      </c>
      <c r="BH53" s="2"/>
      <c r="BI53">
        <v>27</v>
      </c>
      <c r="BJ53" t="s">
        <v>7593</v>
      </c>
      <c r="BK53" t="s">
        <v>7469</v>
      </c>
      <c r="BL53" t="s">
        <v>7401</v>
      </c>
      <c r="BM53" t="s">
        <v>7594</v>
      </c>
      <c r="BN53" t="s">
        <v>93</v>
      </c>
      <c r="BO53" t="s">
        <v>7595</v>
      </c>
      <c r="BP53" t="s">
        <v>93</v>
      </c>
      <c r="BQ53" t="s">
        <v>93</v>
      </c>
      <c r="BR53" s="2">
        <v>45730</v>
      </c>
      <c r="BS53" t="s">
        <v>7596</v>
      </c>
      <c r="BT53" t="s">
        <v>7379</v>
      </c>
    </row>
    <row r="54" spans="1:72" x14ac:dyDescent="0.3">
      <c r="A54" t="s">
        <v>7352</v>
      </c>
      <c r="B54" t="s">
        <v>6989</v>
      </c>
      <c r="C54" t="s">
        <v>8062</v>
      </c>
      <c r="D54" t="s">
        <v>8066</v>
      </c>
      <c r="E54">
        <v>2022</v>
      </c>
      <c r="F54" t="s">
        <v>3506</v>
      </c>
      <c r="G54" t="s">
        <v>6991</v>
      </c>
      <c r="H54" t="s">
        <v>93</v>
      </c>
      <c r="I54" t="s">
        <v>93</v>
      </c>
      <c r="J54" t="s">
        <v>93</v>
      </c>
      <c r="K54" t="s">
        <v>8063</v>
      </c>
      <c r="L54" t="s">
        <v>93</v>
      </c>
      <c r="M54" t="s">
        <v>93</v>
      </c>
      <c r="N54" t="s">
        <v>8064</v>
      </c>
      <c r="O54" t="s">
        <v>93</v>
      </c>
      <c r="P54" t="s">
        <v>93</v>
      </c>
      <c r="Q54" t="s">
        <v>7356</v>
      </c>
      <c r="R54" t="s">
        <v>93</v>
      </c>
      <c r="S54" t="s">
        <v>93</v>
      </c>
      <c r="T54" t="s">
        <v>93</v>
      </c>
      <c r="U54" t="s">
        <v>93</v>
      </c>
      <c r="V54" t="s">
        <v>93</v>
      </c>
      <c r="W54" t="s">
        <v>8065</v>
      </c>
      <c r="X54" t="s">
        <v>93</v>
      </c>
      <c r="Y54" t="s">
        <v>8067</v>
      </c>
      <c r="Z54" t="s">
        <v>8068</v>
      </c>
      <c r="AA54" t="s">
        <v>8069</v>
      </c>
      <c r="AB54" t="s">
        <v>8070</v>
      </c>
      <c r="AC54" t="s">
        <v>93</v>
      </c>
      <c r="AD54" t="s">
        <v>93</v>
      </c>
      <c r="AE54" t="s">
        <v>93</v>
      </c>
      <c r="AF54" t="s">
        <v>93</v>
      </c>
      <c r="AG54" t="s">
        <v>93</v>
      </c>
      <c r="AH54" t="s">
        <v>93</v>
      </c>
      <c r="AI54">
        <v>18</v>
      </c>
      <c r="AJ54">
        <v>0</v>
      </c>
      <c r="AK54">
        <v>0</v>
      </c>
      <c r="AL54">
        <v>1</v>
      </c>
      <c r="AM54">
        <v>2</v>
      </c>
      <c r="AN54" t="s">
        <v>8071</v>
      </c>
      <c r="AO54" t="s">
        <v>8072</v>
      </c>
      <c r="AP54" t="s">
        <v>8073</v>
      </c>
      <c r="AQ54" t="s">
        <v>8074</v>
      </c>
      <c r="AR54" t="s">
        <v>8075</v>
      </c>
      <c r="AS54" t="s">
        <v>93</v>
      </c>
      <c r="AT54" t="s">
        <v>8076</v>
      </c>
      <c r="AU54" t="s">
        <v>8077</v>
      </c>
      <c r="AV54" t="s">
        <v>93</v>
      </c>
      <c r="AW54" t="s">
        <v>3272</v>
      </c>
      <c r="AX54" t="s">
        <v>3503</v>
      </c>
      <c r="AY54" t="s">
        <v>93</v>
      </c>
      <c r="AZ54" t="s">
        <v>93</v>
      </c>
      <c r="BA54" t="s">
        <v>93</v>
      </c>
      <c r="BB54" t="s">
        <v>93</v>
      </c>
      <c r="BC54">
        <v>381</v>
      </c>
      <c r="BD54">
        <v>398</v>
      </c>
      <c r="BE54" t="s">
        <v>93</v>
      </c>
      <c r="BF54" t="s">
        <v>8078</v>
      </c>
      <c r="BG54" t="s">
        <v>93</v>
      </c>
      <c r="BH54" s="2"/>
      <c r="BI54">
        <v>18</v>
      </c>
      <c r="BJ54" t="s">
        <v>8079</v>
      </c>
      <c r="BK54" t="s">
        <v>7469</v>
      </c>
      <c r="BL54" t="s">
        <v>8080</v>
      </c>
      <c r="BM54" t="s">
        <v>8081</v>
      </c>
      <c r="BN54" t="s">
        <v>93</v>
      </c>
      <c r="BO54" t="s">
        <v>93</v>
      </c>
      <c r="BP54" t="s">
        <v>93</v>
      </c>
      <c r="BQ54" t="s">
        <v>93</v>
      </c>
      <c r="BR54" s="2">
        <v>45730</v>
      </c>
      <c r="BS54" t="s">
        <v>8082</v>
      </c>
      <c r="BT54" t="s">
        <v>7379</v>
      </c>
    </row>
    <row r="55" spans="1:72" x14ac:dyDescent="0.3">
      <c r="A55" t="s">
        <v>7352</v>
      </c>
      <c r="B55" t="s">
        <v>4578</v>
      </c>
      <c r="C55" t="s">
        <v>8097</v>
      </c>
      <c r="D55" t="s">
        <v>8102</v>
      </c>
      <c r="E55">
        <v>2023</v>
      </c>
      <c r="F55" t="s">
        <v>3506</v>
      </c>
      <c r="G55" t="s">
        <v>4580</v>
      </c>
      <c r="H55" t="s">
        <v>93</v>
      </c>
      <c r="I55" t="s">
        <v>93</v>
      </c>
      <c r="J55" t="s">
        <v>93</v>
      </c>
      <c r="K55" t="s">
        <v>8098</v>
      </c>
      <c r="L55" t="s">
        <v>93</v>
      </c>
      <c r="M55" t="s">
        <v>93</v>
      </c>
      <c r="N55" t="s">
        <v>8099</v>
      </c>
      <c r="O55" t="s">
        <v>93</v>
      </c>
      <c r="P55" t="s">
        <v>93</v>
      </c>
      <c r="Q55" t="s">
        <v>7356</v>
      </c>
      <c r="R55" t="s">
        <v>93</v>
      </c>
      <c r="S55" t="s">
        <v>93</v>
      </c>
      <c r="T55" t="s">
        <v>93</v>
      </c>
      <c r="U55" t="s">
        <v>93</v>
      </c>
      <c r="V55" t="s">
        <v>93</v>
      </c>
      <c r="W55" t="s">
        <v>8100</v>
      </c>
      <c r="X55" t="s">
        <v>8101</v>
      </c>
      <c r="Y55" t="s">
        <v>8103</v>
      </c>
      <c r="Z55" t="s">
        <v>8104</v>
      </c>
      <c r="AA55" t="s">
        <v>8105</v>
      </c>
      <c r="AB55" t="s">
        <v>8106</v>
      </c>
      <c r="AC55" t="s">
        <v>8107</v>
      </c>
      <c r="AD55" t="s">
        <v>8108</v>
      </c>
      <c r="AE55" t="s">
        <v>93</v>
      </c>
      <c r="AF55" t="s">
        <v>93</v>
      </c>
      <c r="AG55" t="s">
        <v>93</v>
      </c>
      <c r="AH55" t="s">
        <v>93</v>
      </c>
      <c r="AI55">
        <v>41</v>
      </c>
      <c r="AJ55">
        <v>4</v>
      </c>
      <c r="AK55">
        <v>4</v>
      </c>
      <c r="AL55">
        <v>2</v>
      </c>
      <c r="AM55">
        <v>6</v>
      </c>
      <c r="AN55" t="s">
        <v>3459</v>
      </c>
      <c r="AO55" t="s">
        <v>7439</v>
      </c>
      <c r="AP55" t="s">
        <v>7440</v>
      </c>
      <c r="AQ55" t="s">
        <v>93</v>
      </c>
      <c r="AR55" t="s">
        <v>8109</v>
      </c>
      <c r="AS55" t="s">
        <v>93</v>
      </c>
      <c r="AT55" t="s">
        <v>8110</v>
      </c>
      <c r="AU55" t="s">
        <v>8111</v>
      </c>
      <c r="AV55" t="s">
        <v>7398</v>
      </c>
      <c r="AW55" t="s">
        <v>2618</v>
      </c>
      <c r="AX55" t="s">
        <v>3878</v>
      </c>
      <c r="AY55" t="s">
        <v>93</v>
      </c>
      <c r="AZ55" t="s">
        <v>93</v>
      </c>
      <c r="BA55" t="s">
        <v>93</v>
      </c>
      <c r="BB55" t="s">
        <v>93</v>
      </c>
      <c r="BE55" t="s">
        <v>3910</v>
      </c>
      <c r="BF55" t="s">
        <v>8112</v>
      </c>
      <c r="BG55" t="s">
        <v>93</v>
      </c>
      <c r="BH55" s="2"/>
      <c r="BI55">
        <v>22</v>
      </c>
      <c r="BJ55" t="s">
        <v>7484</v>
      </c>
      <c r="BK55" t="s">
        <v>7469</v>
      </c>
      <c r="BL55" t="s">
        <v>7485</v>
      </c>
      <c r="BM55" t="s">
        <v>8113</v>
      </c>
      <c r="BN55" t="s">
        <v>93</v>
      </c>
      <c r="BO55" t="s">
        <v>7403</v>
      </c>
      <c r="BP55" t="s">
        <v>93</v>
      </c>
      <c r="BQ55" t="s">
        <v>93</v>
      </c>
      <c r="BR55" s="2">
        <v>45730</v>
      </c>
      <c r="BS55" t="s">
        <v>8114</v>
      </c>
      <c r="BT55" t="s">
        <v>7379</v>
      </c>
    </row>
    <row r="56" spans="1:72" x14ac:dyDescent="0.3">
      <c r="A56" t="s">
        <v>7352</v>
      </c>
      <c r="B56" t="s">
        <v>7978</v>
      </c>
      <c r="C56" t="s">
        <v>7976</v>
      </c>
      <c r="D56" t="s">
        <v>7981</v>
      </c>
      <c r="E56">
        <v>2024</v>
      </c>
      <c r="F56" t="s">
        <v>3506</v>
      </c>
      <c r="G56" t="s">
        <v>5003</v>
      </c>
      <c r="H56" t="s">
        <v>93</v>
      </c>
      <c r="I56" t="s">
        <v>93</v>
      </c>
      <c r="J56" t="s">
        <v>93</v>
      </c>
      <c r="K56" t="s">
        <v>7977</v>
      </c>
      <c r="L56" t="s">
        <v>93</v>
      </c>
      <c r="M56" t="s">
        <v>93</v>
      </c>
      <c r="N56" t="s">
        <v>7979</v>
      </c>
      <c r="O56" t="s">
        <v>93</v>
      </c>
      <c r="P56" t="s">
        <v>93</v>
      </c>
      <c r="Q56" t="s">
        <v>7356</v>
      </c>
      <c r="R56" t="s">
        <v>93</v>
      </c>
      <c r="S56" t="s">
        <v>93</v>
      </c>
      <c r="T56" t="s">
        <v>93</v>
      </c>
      <c r="U56" t="s">
        <v>93</v>
      </c>
      <c r="V56" t="s">
        <v>93</v>
      </c>
      <c r="W56" t="s">
        <v>7980</v>
      </c>
      <c r="X56" t="s">
        <v>93</v>
      </c>
      <c r="Y56" t="s">
        <v>7982</v>
      </c>
      <c r="Z56" t="s">
        <v>7983</v>
      </c>
      <c r="AA56" t="s">
        <v>7984</v>
      </c>
      <c r="AB56" t="s">
        <v>7985</v>
      </c>
      <c r="AC56" t="s">
        <v>93</v>
      </c>
      <c r="AD56" t="s">
        <v>93</v>
      </c>
      <c r="AE56" t="s">
        <v>93</v>
      </c>
      <c r="AF56" t="s">
        <v>93</v>
      </c>
      <c r="AG56" t="s">
        <v>93</v>
      </c>
      <c r="AH56" t="s">
        <v>93</v>
      </c>
      <c r="AI56">
        <v>22</v>
      </c>
      <c r="AJ56">
        <v>0</v>
      </c>
      <c r="AK56">
        <v>0</v>
      </c>
      <c r="AL56">
        <v>4</v>
      </c>
      <c r="AM56">
        <v>4</v>
      </c>
      <c r="AN56" t="s">
        <v>7986</v>
      </c>
      <c r="AO56" t="s">
        <v>7987</v>
      </c>
      <c r="AP56" t="s">
        <v>7988</v>
      </c>
      <c r="AQ56" t="s">
        <v>7989</v>
      </c>
      <c r="AR56" t="s">
        <v>7990</v>
      </c>
      <c r="AS56" t="s">
        <v>93</v>
      </c>
      <c r="AT56" t="s">
        <v>7991</v>
      </c>
      <c r="AU56" t="s">
        <v>7992</v>
      </c>
      <c r="AV56" t="s">
        <v>7993</v>
      </c>
      <c r="AW56" t="s">
        <v>3910</v>
      </c>
      <c r="AX56" t="s">
        <v>2833</v>
      </c>
      <c r="AY56" t="s">
        <v>93</v>
      </c>
      <c r="AZ56" t="s">
        <v>93</v>
      </c>
      <c r="BA56" t="s">
        <v>93</v>
      </c>
      <c r="BB56" t="s">
        <v>93</v>
      </c>
      <c r="BC56">
        <v>8278</v>
      </c>
      <c r="BD56">
        <v>8290</v>
      </c>
      <c r="BE56" t="s">
        <v>93</v>
      </c>
      <c r="BF56" t="s">
        <v>7994</v>
      </c>
      <c r="BG56" t="s">
        <v>93</v>
      </c>
      <c r="BH56" s="2">
        <v>45474</v>
      </c>
      <c r="BI56">
        <v>13</v>
      </c>
      <c r="BJ56" t="s">
        <v>7635</v>
      </c>
      <c r="BK56" t="s">
        <v>7375</v>
      </c>
      <c r="BL56" t="s">
        <v>7636</v>
      </c>
      <c r="BM56" t="s">
        <v>7995</v>
      </c>
      <c r="BN56" t="s">
        <v>93</v>
      </c>
      <c r="BO56" t="s">
        <v>93</v>
      </c>
      <c r="BP56" t="s">
        <v>93</v>
      </c>
      <c r="BQ56" t="s">
        <v>93</v>
      </c>
      <c r="BR56" s="2">
        <v>45730</v>
      </c>
      <c r="BS56" t="s">
        <v>7996</v>
      </c>
      <c r="BT56" t="s">
        <v>7379</v>
      </c>
    </row>
    <row r="57" spans="1:72" x14ac:dyDescent="0.3">
      <c r="A57" t="s">
        <v>7352</v>
      </c>
      <c r="B57" t="s">
        <v>8015</v>
      </c>
      <c r="C57" t="s">
        <v>8013</v>
      </c>
      <c r="D57" t="s">
        <v>8017</v>
      </c>
      <c r="E57">
        <v>2022</v>
      </c>
      <c r="F57" t="s">
        <v>3506</v>
      </c>
      <c r="G57" t="s">
        <v>8023</v>
      </c>
      <c r="H57" t="s">
        <v>93</v>
      </c>
      <c r="I57" t="s">
        <v>93</v>
      </c>
      <c r="J57" t="s">
        <v>93</v>
      </c>
      <c r="K57" t="s">
        <v>8014</v>
      </c>
      <c r="L57" t="s">
        <v>93</v>
      </c>
      <c r="M57" t="s">
        <v>93</v>
      </c>
      <c r="N57" t="s">
        <v>7600</v>
      </c>
      <c r="O57" t="s">
        <v>93</v>
      </c>
      <c r="P57" t="s">
        <v>93</v>
      </c>
      <c r="Q57" t="s">
        <v>7356</v>
      </c>
      <c r="R57" t="s">
        <v>93</v>
      </c>
      <c r="S57" t="s">
        <v>93</v>
      </c>
      <c r="T57" t="s">
        <v>93</v>
      </c>
      <c r="U57" t="s">
        <v>93</v>
      </c>
      <c r="V57" t="s">
        <v>93</v>
      </c>
      <c r="W57" t="s">
        <v>8016</v>
      </c>
      <c r="X57" t="s">
        <v>93</v>
      </c>
      <c r="Y57" t="s">
        <v>8018</v>
      </c>
      <c r="Z57" t="s">
        <v>8019</v>
      </c>
      <c r="AA57" t="s">
        <v>8020</v>
      </c>
      <c r="AB57" t="s">
        <v>8021</v>
      </c>
      <c r="AC57" t="s">
        <v>93</v>
      </c>
      <c r="AD57" t="s">
        <v>8022</v>
      </c>
      <c r="AE57" t="s">
        <v>93</v>
      </c>
      <c r="AF57" t="s">
        <v>93</v>
      </c>
      <c r="AG57" t="s">
        <v>93</v>
      </c>
      <c r="AH57" t="s">
        <v>93</v>
      </c>
      <c r="AI57">
        <v>10</v>
      </c>
      <c r="AJ57">
        <v>0</v>
      </c>
      <c r="AK57">
        <v>0</v>
      </c>
      <c r="AL57">
        <v>2</v>
      </c>
      <c r="AM57">
        <v>5</v>
      </c>
      <c r="AN57" t="s">
        <v>7608</v>
      </c>
      <c r="AO57" t="s">
        <v>7609</v>
      </c>
      <c r="AP57" t="s">
        <v>7610</v>
      </c>
      <c r="AQ57" t="s">
        <v>7611</v>
      </c>
      <c r="AR57" t="s">
        <v>93</v>
      </c>
      <c r="AS57" t="s">
        <v>93</v>
      </c>
      <c r="AT57" t="s">
        <v>7612</v>
      </c>
      <c r="AU57" t="s">
        <v>7613</v>
      </c>
      <c r="AV57" t="s">
        <v>93</v>
      </c>
      <c r="AW57" t="s">
        <v>3584</v>
      </c>
      <c r="AX57" t="s">
        <v>452</v>
      </c>
      <c r="AY57" t="s">
        <v>93</v>
      </c>
      <c r="AZ57" t="s">
        <v>93</v>
      </c>
      <c r="BA57" t="s">
        <v>93</v>
      </c>
      <c r="BB57" t="s">
        <v>93</v>
      </c>
      <c r="BC57">
        <v>1573</v>
      </c>
      <c r="BD57">
        <v>1582</v>
      </c>
      <c r="BE57" t="s">
        <v>93</v>
      </c>
      <c r="BF57" t="s">
        <v>8024</v>
      </c>
      <c r="BG57" t="s">
        <v>93</v>
      </c>
      <c r="BH57" s="2"/>
      <c r="BI57">
        <v>10</v>
      </c>
      <c r="BJ57" t="s">
        <v>7616</v>
      </c>
      <c r="BK57" t="s">
        <v>7469</v>
      </c>
      <c r="BL57" t="s">
        <v>7617</v>
      </c>
      <c r="BM57" t="s">
        <v>8025</v>
      </c>
      <c r="BN57" t="s">
        <v>93</v>
      </c>
      <c r="BO57" t="s">
        <v>93</v>
      </c>
      <c r="BP57" t="s">
        <v>93</v>
      </c>
      <c r="BQ57" t="s">
        <v>93</v>
      </c>
      <c r="BR57" s="2">
        <v>45730</v>
      </c>
      <c r="BS57" t="s">
        <v>8026</v>
      </c>
      <c r="BT57" t="s">
        <v>7379</v>
      </c>
    </row>
    <row r="58" spans="1:72" x14ac:dyDescent="0.3">
      <c r="A58" t="s">
        <v>7352</v>
      </c>
      <c r="B58" t="s">
        <v>3551</v>
      </c>
      <c r="C58" t="s">
        <v>8264</v>
      </c>
      <c r="D58" t="s">
        <v>8269</v>
      </c>
      <c r="E58">
        <v>2024</v>
      </c>
      <c r="F58" t="s">
        <v>3506</v>
      </c>
      <c r="G58" t="s">
        <v>3555</v>
      </c>
      <c r="H58" t="s">
        <v>93</v>
      </c>
      <c r="I58" t="s">
        <v>93</v>
      </c>
      <c r="J58" t="s">
        <v>93</v>
      </c>
      <c r="K58" t="s">
        <v>8265</v>
      </c>
      <c r="L58" t="s">
        <v>93</v>
      </c>
      <c r="M58" t="s">
        <v>93</v>
      </c>
      <c r="N58" t="s">
        <v>8266</v>
      </c>
      <c r="O58" t="s">
        <v>93</v>
      </c>
      <c r="P58" t="s">
        <v>93</v>
      </c>
      <c r="Q58" t="s">
        <v>7356</v>
      </c>
      <c r="R58" t="s">
        <v>93</v>
      </c>
      <c r="S58" t="s">
        <v>93</v>
      </c>
      <c r="T58" t="s">
        <v>93</v>
      </c>
      <c r="U58" t="s">
        <v>93</v>
      </c>
      <c r="V58" t="s">
        <v>93</v>
      </c>
      <c r="W58" t="s">
        <v>8267</v>
      </c>
      <c r="X58" t="s">
        <v>8268</v>
      </c>
      <c r="Y58" t="s">
        <v>8270</v>
      </c>
      <c r="Z58" t="s">
        <v>8271</v>
      </c>
      <c r="AA58" t="s">
        <v>8272</v>
      </c>
      <c r="AB58" t="s">
        <v>8273</v>
      </c>
      <c r="AC58" t="s">
        <v>93</v>
      </c>
      <c r="AD58" t="s">
        <v>8274</v>
      </c>
      <c r="AE58" t="s">
        <v>8275</v>
      </c>
      <c r="AF58" t="s">
        <v>8276</v>
      </c>
      <c r="AG58" t="s">
        <v>8277</v>
      </c>
      <c r="AH58" t="s">
        <v>93</v>
      </c>
      <c r="AI58">
        <v>44</v>
      </c>
      <c r="AJ58">
        <v>3</v>
      </c>
      <c r="AK58">
        <v>3</v>
      </c>
      <c r="AL58">
        <v>4</v>
      </c>
      <c r="AM58">
        <v>15</v>
      </c>
      <c r="AN58" t="s">
        <v>7676</v>
      </c>
      <c r="AO58" t="s">
        <v>7677</v>
      </c>
      <c r="AP58" t="s">
        <v>7678</v>
      </c>
      <c r="AQ58" t="s">
        <v>8278</v>
      </c>
      <c r="AR58" t="s">
        <v>8279</v>
      </c>
      <c r="AS58" t="s">
        <v>93</v>
      </c>
      <c r="AT58" t="s">
        <v>8280</v>
      </c>
      <c r="AU58" t="s">
        <v>8281</v>
      </c>
      <c r="AV58" t="s">
        <v>7443</v>
      </c>
      <c r="AW58" t="s">
        <v>3553</v>
      </c>
      <c r="AX58" t="s">
        <v>93</v>
      </c>
      <c r="AY58" t="s">
        <v>93</v>
      </c>
      <c r="AZ58" t="s">
        <v>93</v>
      </c>
      <c r="BA58" t="s">
        <v>93</v>
      </c>
      <c r="BB58" t="s">
        <v>93</v>
      </c>
      <c r="BE58" t="s">
        <v>3554</v>
      </c>
      <c r="BF58" t="s">
        <v>8282</v>
      </c>
      <c r="BG58" t="s">
        <v>93</v>
      </c>
      <c r="BH58" s="2">
        <v>45200</v>
      </c>
      <c r="BI58">
        <v>13</v>
      </c>
      <c r="BJ58" t="s">
        <v>8283</v>
      </c>
      <c r="BK58" t="s">
        <v>7375</v>
      </c>
      <c r="BL58" t="s">
        <v>7401</v>
      </c>
      <c r="BM58" t="s">
        <v>8284</v>
      </c>
      <c r="BN58" t="s">
        <v>93</v>
      </c>
      <c r="BO58" t="s">
        <v>93</v>
      </c>
      <c r="BP58" t="s">
        <v>93</v>
      </c>
      <c r="BQ58" t="s">
        <v>93</v>
      </c>
      <c r="BR58" s="2">
        <v>45730</v>
      </c>
      <c r="BS58" t="s">
        <v>8285</v>
      </c>
      <c r="BT58" t="s">
        <v>7379</v>
      </c>
    </row>
    <row r="59" spans="1:72" x14ac:dyDescent="0.3">
      <c r="A59" t="s">
        <v>7352</v>
      </c>
      <c r="B59" t="s">
        <v>3205</v>
      </c>
      <c r="C59" t="s">
        <v>8134</v>
      </c>
      <c r="D59" t="s">
        <v>3211</v>
      </c>
      <c r="E59">
        <v>2024</v>
      </c>
      <c r="F59" t="s">
        <v>3506</v>
      </c>
      <c r="G59" t="s">
        <v>3213</v>
      </c>
      <c r="H59" t="s">
        <v>93</v>
      </c>
      <c r="I59" t="s">
        <v>93</v>
      </c>
      <c r="J59" t="s">
        <v>93</v>
      </c>
      <c r="K59" t="s">
        <v>8135</v>
      </c>
      <c r="L59" t="s">
        <v>93</v>
      </c>
      <c r="M59" t="s">
        <v>93</v>
      </c>
      <c r="N59" t="s">
        <v>8136</v>
      </c>
      <c r="O59" t="s">
        <v>93</v>
      </c>
      <c r="P59" t="s">
        <v>93</v>
      </c>
      <c r="Q59" t="s">
        <v>7356</v>
      </c>
      <c r="R59" t="s">
        <v>93</v>
      </c>
      <c r="S59" t="s">
        <v>93</v>
      </c>
      <c r="T59" t="s">
        <v>93</v>
      </c>
      <c r="U59" t="s">
        <v>93</v>
      </c>
      <c r="V59" t="s">
        <v>93</v>
      </c>
      <c r="W59" t="s">
        <v>8137</v>
      </c>
      <c r="X59" t="s">
        <v>8138</v>
      </c>
      <c r="Y59" t="s">
        <v>8139</v>
      </c>
      <c r="Z59" t="s">
        <v>8140</v>
      </c>
      <c r="AA59" t="s">
        <v>8141</v>
      </c>
      <c r="AB59" t="s">
        <v>93</v>
      </c>
      <c r="AC59" t="s">
        <v>93</v>
      </c>
      <c r="AD59" t="s">
        <v>93</v>
      </c>
      <c r="AE59" t="s">
        <v>93</v>
      </c>
      <c r="AF59" t="s">
        <v>93</v>
      </c>
      <c r="AG59" t="s">
        <v>93</v>
      </c>
      <c r="AH59" t="s">
        <v>93</v>
      </c>
      <c r="AI59">
        <v>15</v>
      </c>
      <c r="AJ59">
        <v>0</v>
      </c>
      <c r="AK59">
        <v>0</v>
      </c>
      <c r="AL59">
        <v>12</v>
      </c>
      <c r="AM59">
        <v>14</v>
      </c>
      <c r="AN59" t="s">
        <v>7366</v>
      </c>
      <c r="AO59" t="s">
        <v>7367</v>
      </c>
      <c r="AP59" t="s">
        <v>7368</v>
      </c>
      <c r="AQ59" t="s">
        <v>8142</v>
      </c>
      <c r="AR59" t="s">
        <v>3212</v>
      </c>
      <c r="AS59" t="s">
        <v>93</v>
      </c>
      <c r="AT59" t="s">
        <v>8143</v>
      </c>
      <c r="AU59" t="s">
        <v>8144</v>
      </c>
      <c r="AV59" t="s">
        <v>7842</v>
      </c>
      <c r="AW59" t="s">
        <v>3210</v>
      </c>
      <c r="AX59" t="s">
        <v>452</v>
      </c>
      <c r="AY59" t="s">
        <v>93</v>
      </c>
      <c r="AZ59" t="s">
        <v>93</v>
      </c>
      <c r="BA59" t="s">
        <v>93</v>
      </c>
      <c r="BB59" t="s">
        <v>93</v>
      </c>
      <c r="BC59">
        <v>142</v>
      </c>
      <c r="BD59">
        <v>147</v>
      </c>
      <c r="BE59" t="s">
        <v>93</v>
      </c>
      <c r="BF59" t="s">
        <v>8145</v>
      </c>
      <c r="BG59" t="s">
        <v>93</v>
      </c>
      <c r="BH59" s="2">
        <v>45474</v>
      </c>
      <c r="BI59">
        <v>6</v>
      </c>
      <c r="BJ59" t="s">
        <v>8146</v>
      </c>
      <c r="BK59" t="s">
        <v>7375</v>
      </c>
      <c r="BL59" t="s">
        <v>7485</v>
      </c>
      <c r="BM59" t="s">
        <v>8147</v>
      </c>
      <c r="BN59" t="s">
        <v>93</v>
      </c>
      <c r="BO59" t="s">
        <v>93</v>
      </c>
      <c r="BP59" t="s">
        <v>93</v>
      </c>
      <c r="BQ59" t="s">
        <v>93</v>
      </c>
      <c r="BR59" s="2">
        <v>45730</v>
      </c>
      <c r="BS59" t="s">
        <v>8148</v>
      </c>
      <c r="BT59" t="s">
        <v>7379</v>
      </c>
    </row>
    <row r="60" spans="1:72" x14ac:dyDescent="0.3">
      <c r="A60" t="s">
        <v>7352</v>
      </c>
      <c r="B60" t="s">
        <v>2250</v>
      </c>
      <c r="C60" t="s">
        <v>7919</v>
      </c>
      <c r="D60" t="s">
        <v>7922</v>
      </c>
      <c r="E60">
        <v>2024</v>
      </c>
      <c r="F60" t="s">
        <v>3506</v>
      </c>
      <c r="G60" t="s">
        <v>2255</v>
      </c>
      <c r="H60" t="s">
        <v>93</v>
      </c>
      <c r="I60" t="s">
        <v>93</v>
      </c>
      <c r="J60" t="s">
        <v>93</v>
      </c>
      <c r="K60" t="s">
        <v>7920</v>
      </c>
      <c r="L60" t="s">
        <v>93</v>
      </c>
      <c r="M60" t="s">
        <v>93</v>
      </c>
      <c r="N60" t="s">
        <v>7641</v>
      </c>
      <c r="O60" t="s">
        <v>93</v>
      </c>
      <c r="P60" t="s">
        <v>93</v>
      </c>
      <c r="Q60" t="s">
        <v>7356</v>
      </c>
      <c r="R60" t="s">
        <v>93</v>
      </c>
      <c r="S60" t="s">
        <v>93</v>
      </c>
      <c r="T60" t="s">
        <v>93</v>
      </c>
      <c r="U60" t="s">
        <v>93</v>
      </c>
      <c r="V60" t="s">
        <v>93</v>
      </c>
      <c r="W60" t="s">
        <v>7921</v>
      </c>
      <c r="X60" t="s">
        <v>93</v>
      </c>
      <c r="Y60" t="s">
        <v>7923</v>
      </c>
      <c r="Z60" t="s">
        <v>7924</v>
      </c>
      <c r="AA60" t="s">
        <v>7925</v>
      </c>
      <c r="AB60" t="s">
        <v>7926</v>
      </c>
      <c r="AC60" t="s">
        <v>93</v>
      </c>
      <c r="AD60" t="s">
        <v>7927</v>
      </c>
      <c r="AE60" t="s">
        <v>7928</v>
      </c>
      <c r="AF60" t="s">
        <v>7929</v>
      </c>
      <c r="AG60" t="s">
        <v>7930</v>
      </c>
      <c r="AH60" t="s">
        <v>93</v>
      </c>
      <c r="AI60">
        <v>48</v>
      </c>
      <c r="AJ60">
        <v>0</v>
      </c>
      <c r="AK60">
        <v>0</v>
      </c>
      <c r="AL60">
        <v>2</v>
      </c>
      <c r="AM60">
        <v>2</v>
      </c>
      <c r="AN60" t="s">
        <v>7653</v>
      </c>
      <c r="AO60" t="s">
        <v>7654</v>
      </c>
      <c r="AP60" t="s">
        <v>7655</v>
      </c>
      <c r="AQ60" t="s">
        <v>7656</v>
      </c>
      <c r="AR60" t="s">
        <v>2232</v>
      </c>
      <c r="AS60" t="s">
        <v>93</v>
      </c>
      <c r="AT60" t="s">
        <v>7657</v>
      </c>
      <c r="AU60" t="s">
        <v>7658</v>
      </c>
      <c r="AV60" t="s">
        <v>7931</v>
      </c>
      <c r="AW60" t="s">
        <v>4976</v>
      </c>
      <c r="AX60" t="s">
        <v>3878</v>
      </c>
      <c r="AY60" t="s">
        <v>93</v>
      </c>
      <c r="AZ60" t="s">
        <v>93</v>
      </c>
      <c r="BA60" t="s">
        <v>93</v>
      </c>
      <c r="BB60" t="s">
        <v>93</v>
      </c>
      <c r="BC60">
        <v>3357</v>
      </c>
      <c r="BD60">
        <v>3374</v>
      </c>
      <c r="BE60" t="s">
        <v>93</v>
      </c>
      <c r="BF60" t="s">
        <v>7932</v>
      </c>
      <c r="BG60" t="s">
        <v>93</v>
      </c>
      <c r="BH60" s="2"/>
      <c r="BI60">
        <v>18</v>
      </c>
      <c r="BJ60" t="s">
        <v>7661</v>
      </c>
      <c r="BK60" t="s">
        <v>7375</v>
      </c>
      <c r="BL60" t="s">
        <v>7401</v>
      </c>
      <c r="BM60" t="s">
        <v>7933</v>
      </c>
      <c r="BN60" t="s">
        <v>93</v>
      </c>
      <c r="BO60" t="s">
        <v>7934</v>
      </c>
      <c r="BP60" t="s">
        <v>93</v>
      </c>
      <c r="BQ60" t="s">
        <v>93</v>
      </c>
      <c r="BR60" s="2">
        <v>45730</v>
      </c>
      <c r="BS60" t="s">
        <v>7935</v>
      </c>
      <c r="BT60" t="s">
        <v>7379</v>
      </c>
    </row>
    <row r="61" spans="1:72" x14ac:dyDescent="0.3">
      <c r="A61" t="s">
        <v>7352</v>
      </c>
      <c r="B61" t="s">
        <v>4282</v>
      </c>
      <c r="C61" t="s">
        <v>8115</v>
      </c>
      <c r="D61" t="s">
        <v>8119</v>
      </c>
      <c r="E61">
        <v>2024</v>
      </c>
      <c r="F61" t="s">
        <v>3506</v>
      </c>
      <c r="G61" t="s">
        <v>4283</v>
      </c>
      <c r="H61" t="s">
        <v>93</v>
      </c>
      <c r="I61" t="s">
        <v>93</v>
      </c>
      <c r="J61" t="s">
        <v>93</v>
      </c>
      <c r="K61" t="s">
        <v>8116</v>
      </c>
      <c r="L61" t="s">
        <v>93</v>
      </c>
      <c r="M61" t="s">
        <v>93</v>
      </c>
      <c r="N61" t="s">
        <v>8117</v>
      </c>
      <c r="O61" t="s">
        <v>93</v>
      </c>
      <c r="P61" t="s">
        <v>93</v>
      </c>
      <c r="Q61" t="s">
        <v>7356</v>
      </c>
      <c r="R61" t="s">
        <v>93</v>
      </c>
      <c r="S61" t="s">
        <v>93</v>
      </c>
      <c r="T61" t="s">
        <v>93</v>
      </c>
      <c r="U61" t="s">
        <v>93</v>
      </c>
      <c r="V61" t="s">
        <v>93</v>
      </c>
      <c r="W61" t="s">
        <v>8118</v>
      </c>
      <c r="X61" t="s">
        <v>93</v>
      </c>
      <c r="Y61" t="s">
        <v>8120</v>
      </c>
      <c r="Z61" t="s">
        <v>8121</v>
      </c>
      <c r="AA61" t="s">
        <v>8122</v>
      </c>
      <c r="AB61" t="s">
        <v>8123</v>
      </c>
      <c r="AC61" t="s">
        <v>8124</v>
      </c>
      <c r="AD61" t="s">
        <v>8125</v>
      </c>
      <c r="AE61" t="s">
        <v>93</v>
      </c>
      <c r="AF61" t="s">
        <v>93</v>
      </c>
      <c r="AG61" t="s">
        <v>93</v>
      </c>
      <c r="AH61" t="s">
        <v>93</v>
      </c>
      <c r="AI61">
        <v>35</v>
      </c>
      <c r="AJ61">
        <v>2</v>
      </c>
      <c r="AK61">
        <v>2</v>
      </c>
      <c r="AL61">
        <v>3</v>
      </c>
      <c r="AM61">
        <v>6</v>
      </c>
      <c r="AN61" t="s">
        <v>7546</v>
      </c>
      <c r="AO61" t="s">
        <v>7789</v>
      </c>
      <c r="AP61" t="s">
        <v>7790</v>
      </c>
      <c r="AQ61" t="s">
        <v>8126</v>
      </c>
      <c r="AR61" t="s">
        <v>8127</v>
      </c>
      <c r="AS61" t="s">
        <v>93</v>
      </c>
      <c r="AT61" t="s">
        <v>8128</v>
      </c>
      <c r="AU61" t="s">
        <v>8129</v>
      </c>
      <c r="AV61" t="s">
        <v>7372</v>
      </c>
      <c r="AW61" t="s">
        <v>4077</v>
      </c>
      <c r="AX61" t="s">
        <v>3878</v>
      </c>
      <c r="AY61" t="s">
        <v>93</v>
      </c>
      <c r="AZ61" t="s">
        <v>93</v>
      </c>
      <c r="BA61" t="s">
        <v>93</v>
      </c>
      <c r="BB61" t="s">
        <v>93</v>
      </c>
      <c r="BC61">
        <v>4635</v>
      </c>
      <c r="BD61">
        <v>4657</v>
      </c>
      <c r="BE61" t="s">
        <v>93</v>
      </c>
      <c r="BF61" t="s">
        <v>8130</v>
      </c>
      <c r="BG61" t="s">
        <v>93</v>
      </c>
      <c r="BH61" s="2">
        <v>45231</v>
      </c>
      <c r="BI61">
        <v>23</v>
      </c>
      <c r="BJ61" t="s">
        <v>8131</v>
      </c>
      <c r="BK61" t="s">
        <v>7375</v>
      </c>
      <c r="BL61" t="s">
        <v>7401</v>
      </c>
      <c r="BM61" t="s">
        <v>8132</v>
      </c>
      <c r="BN61" t="s">
        <v>93</v>
      </c>
      <c r="BO61" t="s">
        <v>93</v>
      </c>
      <c r="BP61" t="s">
        <v>93</v>
      </c>
      <c r="BQ61" t="s">
        <v>93</v>
      </c>
      <c r="BR61" s="2">
        <v>45730</v>
      </c>
      <c r="BS61" t="s">
        <v>8133</v>
      </c>
      <c r="BT61" t="s">
        <v>7379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A3C4-975C-4201-AB9A-0EB3B164DE46}">
  <sheetPr codeName="Hoja7" filterMode="1"/>
  <dimension ref="A1:M870"/>
  <sheetViews>
    <sheetView topLeftCell="C1" workbookViewId="0">
      <selection activeCell="M1" sqref="M1"/>
    </sheetView>
  </sheetViews>
  <sheetFormatPr baseColWidth="10" defaultRowHeight="14.4" x14ac:dyDescent="0.3"/>
  <cols>
    <col min="1" max="1" width="4" bestFit="1" customWidth="1"/>
    <col min="3" max="3" width="94.44140625" customWidth="1"/>
    <col min="4" max="4" width="32.21875" customWidth="1"/>
    <col min="5" max="5" width="45" customWidth="1"/>
    <col min="7" max="7" width="22" customWidth="1"/>
    <col min="8" max="8" width="25.109375" hidden="1" customWidth="1"/>
    <col min="9" max="9" width="32.21875" hidden="1" customWidth="1"/>
    <col min="10" max="10" width="11.5546875" hidden="1" customWidth="1"/>
    <col min="11" max="11" width="13.5546875" customWidth="1"/>
    <col min="12" max="12" width="15.21875" customWidth="1"/>
    <col min="13" max="13" width="21.88671875" customWidth="1"/>
  </cols>
  <sheetData>
    <row r="1" spans="1:13" x14ac:dyDescent="0.3">
      <c r="A1" s="3" t="s">
        <v>8547</v>
      </c>
      <c r="B1" s="3" t="s">
        <v>8548</v>
      </c>
      <c r="C1" s="3" t="s">
        <v>8549</v>
      </c>
      <c r="D1" s="3" t="s">
        <v>8553</v>
      </c>
      <c r="E1" s="3" t="s">
        <v>8552</v>
      </c>
      <c r="F1" s="3" t="s">
        <v>8550</v>
      </c>
      <c r="G1" s="3" t="s">
        <v>8551</v>
      </c>
      <c r="H1" s="3" t="s">
        <v>8</v>
      </c>
      <c r="I1" s="3" t="s">
        <v>8558</v>
      </c>
      <c r="J1" s="3" t="s">
        <v>8559</v>
      </c>
      <c r="K1" s="3" t="s">
        <v>8560</v>
      </c>
      <c r="L1" s="3" t="s">
        <v>8563</v>
      </c>
      <c r="M1" s="3" t="s">
        <v>8572</v>
      </c>
    </row>
    <row r="2" spans="1:13" hidden="1" x14ac:dyDescent="0.3">
      <c r="A2">
        <v>305</v>
      </c>
      <c r="B2" t="s">
        <v>8555</v>
      </c>
      <c r="C2" t="s">
        <v>3328</v>
      </c>
      <c r="D2" t="s">
        <v>3327</v>
      </c>
      <c r="E2" t="s">
        <v>93</v>
      </c>
      <c r="F2">
        <v>2023</v>
      </c>
      <c r="G2" t="s">
        <v>3506</v>
      </c>
      <c r="H2" t="s">
        <v>93</v>
      </c>
      <c r="I2" t="str">
        <f t="shared" ref="I2" si="0">LOWER(C2)</f>
        <v>a bibliometric overview of iot-based digital voting</v>
      </c>
      <c r="J2">
        <f t="shared" ref="J2" si="1">COUNTIF(B:B, B2)</f>
        <v>18</v>
      </c>
      <c r="K2" t="str">
        <f t="shared" ref="K2" si="2">IF(J2=_xlfn.MAXIFS(J:J, I:I, I2), "Conservar", "Descartar")</f>
        <v>Conservar</v>
      </c>
      <c r="L2" s="4" t="s">
        <v>8561</v>
      </c>
    </row>
    <row r="3" spans="1:13" x14ac:dyDescent="0.3">
      <c r="A3">
        <v>370</v>
      </c>
      <c r="B3" t="s">
        <v>8556</v>
      </c>
      <c r="C3" s="6" t="s">
        <v>3897</v>
      </c>
      <c r="D3" t="s">
        <v>3894</v>
      </c>
      <c r="E3" t="s">
        <v>3903</v>
      </c>
      <c r="F3">
        <v>2024</v>
      </c>
      <c r="G3" t="s">
        <v>3506</v>
      </c>
      <c r="H3" t="s">
        <v>3901</v>
      </c>
      <c r="I3" t="str">
        <f t="shared" ref="I3:I66" si="3">LOWER(C3)</f>
        <v>a biometrics-generated private/public key cryptography for a blockchain-based e-voting system</v>
      </c>
      <c r="J3">
        <f t="shared" ref="J3:J66" si="4">COUNTIF(B:B, B3)</f>
        <v>479</v>
      </c>
      <c r="K3" t="str">
        <f t="shared" ref="K3:K66" si="5">IF(J3=_xlfn.MAXIFS(J:J, I:I, I3), "Conservar", "Descartar")</f>
        <v>Conservar</v>
      </c>
    </row>
    <row r="4" spans="1:13" hidden="1" x14ac:dyDescent="0.3">
      <c r="A4">
        <v>852</v>
      </c>
      <c r="B4" t="s">
        <v>8557</v>
      </c>
      <c r="C4" t="s">
        <v>3897</v>
      </c>
      <c r="D4" t="s">
        <v>8337</v>
      </c>
      <c r="E4" t="s">
        <v>8341</v>
      </c>
      <c r="F4">
        <v>2024</v>
      </c>
      <c r="G4" t="s">
        <v>3506</v>
      </c>
      <c r="H4" t="s">
        <v>3901</v>
      </c>
      <c r="I4" t="str">
        <f t="shared" si="3"/>
        <v>a biometrics-generated private/public key cryptography for a blockchain-based e-voting system</v>
      </c>
      <c r="J4">
        <f t="shared" si="4"/>
        <v>60</v>
      </c>
      <c r="K4" t="str">
        <f t="shared" si="5"/>
        <v>Descartar</v>
      </c>
    </row>
    <row r="5" spans="1:13" x14ac:dyDescent="0.3">
      <c r="A5">
        <v>425</v>
      </c>
      <c r="B5" t="s">
        <v>8556</v>
      </c>
      <c r="C5" s="6" t="s">
        <v>4359</v>
      </c>
      <c r="D5" t="s">
        <v>4356</v>
      </c>
      <c r="E5" t="s">
        <v>4363</v>
      </c>
      <c r="F5">
        <v>2024</v>
      </c>
      <c r="G5" t="s">
        <v>3482</v>
      </c>
      <c r="H5" t="s">
        <v>4361</v>
      </c>
      <c r="I5" t="str">
        <f t="shared" si="3"/>
        <v>a block-chain based decentralized mechanism to ensure the security of electronic voting system using solidity language</v>
      </c>
      <c r="J5">
        <f t="shared" si="4"/>
        <v>479</v>
      </c>
      <c r="K5" t="str">
        <f t="shared" si="5"/>
        <v>Conservar</v>
      </c>
    </row>
    <row r="6" spans="1:13" x14ac:dyDescent="0.3">
      <c r="A6">
        <v>356</v>
      </c>
      <c r="B6" t="s">
        <v>8556</v>
      </c>
      <c r="C6" s="6" t="s">
        <v>3772</v>
      </c>
      <c r="D6" t="s">
        <v>3769</v>
      </c>
      <c r="E6" t="s">
        <v>3778</v>
      </c>
      <c r="F6">
        <v>2024</v>
      </c>
      <c r="G6" t="s">
        <v>3506</v>
      </c>
      <c r="H6" t="s">
        <v>3776</v>
      </c>
      <c r="I6" t="str">
        <f t="shared" si="3"/>
        <v>a blockchain framework for e-voting</v>
      </c>
      <c r="J6">
        <f t="shared" si="4"/>
        <v>479</v>
      </c>
      <c r="K6" t="str">
        <f t="shared" si="5"/>
        <v>Conservar</v>
      </c>
    </row>
    <row r="7" spans="1:13" hidden="1" x14ac:dyDescent="0.3">
      <c r="A7">
        <v>831</v>
      </c>
      <c r="B7" t="s">
        <v>8557</v>
      </c>
      <c r="C7" t="s">
        <v>3772</v>
      </c>
      <c r="D7" t="s">
        <v>7963</v>
      </c>
      <c r="E7" t="s">
        <v>7966</v>
      </c>
      <c r="F7">
        <v>2023</v>
      </c>
      <c r="G7" t="s">
        <v>3506</v>
      </c>
      <c r="H7" t="s">
        <v>3776</v>
      </c>
      <c r="I7" t="str">
        <f t="shared" si="3"/>
        <v>a blockchain framework for e-voting</v>
      </c>
      <c r="J7">
        <f t="shared" si="4"/>
        <v>60</v>
      </c>
      <c r="K7" t="str">
        <f t="shared" si="5"/>
        <v>Descartar</v>
      </c>
    </row>
    <row r="8" spans="1:13" x14ac:dyDescent="0.3">
      <c r="A8">
        <v>485</v>
      </c>
      <c r="B8" t="s">
        <v>8556</v>
      </c>
      <c r="C8" t="s">
        <v>4850</v>
      </c>
      <c r="D8" t="s">
        <v>4847</v>
      </c>
      <c r="E8" t="s">
        <v>4854</v>
      </c>
      <c r="F8">
        <v>2024</v>
      </c>
      <c r="G8" t="s">
        <v>3482</v>
      </c>
      <c r="H8" t="s">
        <v>4852</v>
      </c>
      <c r="I8" t="str">
        <f t="shared" si="3"/>
        <v>a blockchain-based distributed anonymous weighted voting system</v>
      </c>
      <c r="J8">
        <f t="shared" si="4"/>
        <v>479</v>
      </c>
      <c r="K8" t="str">
        <f t="shared" si="5"/>
        <v>Conservar</v>
      </c>
    </row>
    <row r="9" spans="1:13" x14ac:dyDescent="0.3">
      <c r="A9">
        <v>703</v>
      </c>
      <c r="B9" t="s">
        <v>8556</v>
      </c>
      <c r="C9" s="6" t="s">
        <v>6512</v>
      </c>
      <c r="D9" t="s">
        <v>6509</v>
      </c>
      <c r="E9" t="s">
        <v>6516</v>
      </c>
      <c r="F9">
        <v>2023</v>
      </c>
      <c r="G9" t="s">
        <v>3482</v>
      </c>
      <c r="H9" t="s">
        <v>6514</v>
      </c>
      <c r="I9" t="str">
        <f t="shared" si="3"/>
        <v>a blockchain-based e-voting system</v>
      </c>
      <c r="J9">
        <f t="shared" si="4"/>
        <v>479</v>
      </c>
      <c r="K9" t="str">
        <f t="shared" si="5"/>
        <v>Conservar</v>
      </c>
    </row>
    <row r="10" spans="1:13" x14ac:dyDescent="0.3">
      <c r="A10">
        <v>613</v>
      </c>
      <c r="B10" t="s">
        <v>8556</v>
      </c>
      <c r="C10" s="6" t="s">
        <v>1167</v>
      </c>
      <c r="D10" t="s">
        <v>5816</v>
      </c>
      <c r="E10" t="s">
        <v>5821</v>
      </c>
      <c r="F10">
        <v>2023</v>
      </c>
      <c r="G10" t="s">
        <v>3482</v>
      </c>
      <c r="H10" t="s">
        <v>1174</v>
      </c>
      <c r="I10" t="str">
        <f t="shared" si="3"/>
        <v>a blockchain-based e-voting system for india: addressing security challenges with aadhaar card authentication</v>
      </c>
      <c r="J10">
        <f t="shared" si="4"/>
        <v>479</v>
      </c>
      <c r="K10" t="str">
        <f t="shared" si="5"/>
        <v>Conservar</v>
      </c>
    </row>
    <row r="11" spans="1:13" hidden="1" x14ac:dyDescent="0.3">
      <c r="A11">
        <v>98</v>
      </c>
      <c r="B11" t="s">
        <v>514</v>
      </c>
      <c r="C11" t="s">
        <v>1167</v>
      </c>
      <c r="D11" t="s">
        <v>1168</v>
      </c>
      <c r="E11" t="s">
        <v>1172</v>
      </c>
      <c r="F11">
        <v>2023</v>
      </c>
      <c r="G11" t="s">
        <v>3506</v>
      </c>
      <c r="H11" t="s">
        <v>1174</v>
      </c>
      <c r="I11" t="str">
        <f t="shared" si="3"/>
        <v>a blockchain-based e-voting system for india: addressing security challenges with aadhaar card authentication</v>
      </c>
      <c r="J11">
        <f t="shared" si="4"/>
        <v>268</v>
      </c>
      <c r="K11" t="str">
        <f t="shared" si="5"/>
        <v>Descartar</v>
      </c>
    </row>
    <row r="12" spans="1:13" x14ac:dyDescent="0.3">
      <c r="A12">
        <v>409</v>
      </c>
      <c r="B12" t="s">
        <v>8556</v>
      </c>
      <c r="C12" t="s">
        <v>4223</v>
      </c>
      <c r="D12" t="s">
        <v>4220</v>
      </c>
      <c r="E12" t="s">
        <v>4227</v>
      </c>
      <c r="F12">
        <v>2024</v>
      </c>
      <c r="G12" t="s">
        <v>3482</v>
      </c>
      <c r="H12" t="s">
        <v>4225</v>
      </c>
      <c r="I12" t="str">
        <f t="shared" si="3"/>
        <v>a blockchain-based e-voting system for secure and transparent elections</v>
      </c>
      <c r="J12">
        <f t="shared" si="4"/>
        <v>479</v>
      </c>
      <c r="K12" t="str">
        <f t="shared" si="5"/>
        <v>Conservar</v>
      </c>
    </row>
    <row r="13" spans="1:13" hidden="1" x14ac:dyDescent="0.3">
      <c r="A13">
        <v>339</v>
      </c>
      <c r="B13" t="s">
        <v>8556</v>
      </c>
      <c r="C13" t="s">
        <v>3625</v>
      </c>
      <c r="D13" t="s">
        <v>3622</v>
      </c>
      <c r="E13" t="s">
        <v>3630</v>
      </c>
      <c r="F13">
        <v>2024</v>
      </c>
      <c r="G13" t="s">
        <v>3482</v>
      </c>
      <c r="H13" t="s">
        <v>3628</v>
      </c>
      <c r="I13" t="str">
        <f t="shared" si="3"/>
        <v>a blockchain-based e-voting system integrating sha-256, pow and rsa encryption</v>
      </c>
      <c r="J13">
        <f t="shared" si="4"/>
        <v>479</v>
      </c>
      <c r="K13" t="str">
        <f t="shared" si="5"/>
        <v>Conservar</v>
      </c>
      <c r="M13" t="s">
        <v>8573</v>
      </c>
    </row>
    <row r="14" spans="1:13" x14ac:dyDescent="0.3">
      <c r="A14">
        <v>789</v>
      </c>
      <c r="B14" t="s">
        <v>8556</v>
      </c>
      <c r="C14" s="6" t="s">
        <v>2226</v>
      </c>
      <c r="D14" t="s">
        <v>7194</v>
      </c>
      <c r="E14" t="s">
        <v>7198</v>
      </c>
      <c r="F14">
        <v>2022</v>
      </c>
      <c r="G14" t="s">
        <v>3506</v>
      </c>
      <c r="H14" t="s">
        <v>2233</v>
      </c>
      <c r="I14" t="str">
        <f t="shared" si="3"/>
        <v>a blockchain-based self-tallying voting protocol in decentralized iot</v>
      </c>
      <c r="J14">
        <f t="shared" si="4"/>
        <v>479</v>
      </c>
      <c r="K14" t="str">
        <f t="shared" si="5"/>
        <v>Conservar</v>
      </c>
    </row>
    <row r="15" spans="1:13" hidden="1" x14ac:dyDescent="0.3">
      <c r="A15">
        <v>200</v>
      </c>
      <c r="B15" t="s">
        <v>514</v>
      </c>
      <c r="C15" t="s">
        <v>2226</v>
      </c>
      <c r="D15" t="s">
        <v>2227</v>
      </c>
      <c r="E15" t="s">
        <v>2231</v>
      </c>
      <c r="F15">
        <v>2022</v>
      </c>
      <c r="G15" t="s">
        <v>3506</v>
      </c>
      <c r="H15" t="s">
        <v>2233</v>
      </c>
      <c r="I15" t="str">
        <f t="shared" si="3"/>
        <v>a blockchain-based self-tallying voting protocol in decentralized iot</v>
      </c>
      <c r="J15">
        <f t="shared" si="4"/>
        <v>268</v>
      </c>
      <c r="K15" t="str">
        <f t="shared" si="5"/>
        <v>Descartar</v>
      </c>
    </row>
    <row r="16" spans="1:13" hidden="1" x14ac:dyDescent="0.3">
      <c r="A16">
        <v>815</v>
      </c>
      <c r="B16" t="s">
        <v>8557</v>
      </c>
      <c r="C16" t="s">
        <v>2226</v>
      </c>
      <c r="D16" t="s">
        <v>7639</v>
      </c>
      <c r="E16" t="s">
        <v>2231</v>
      </c>
      <c r="F16">
        <v>2022</v>
      </c>
      <c r="G16" t="s">
        <v>3506</v>
      </c>
      <c r="H16" t="s">
        <v>2233</v>
      </c>
      <c r="I16" t="str">
        <f t="shared" si="3"/>
        <v>a blockchain-based self-tallying voting protocol in decentralized iot</v>
      </c>
      <c r="J16">
        <f t="shared" si="4"/>
        <v>60</v>
      </c>
      <c r="K16" t="str">
        <f t="shared" si="5"/>
        <v>Descartar</v>
      </c>
    </row>
    <row r="17" spans="1:13" x14ac:dyDescent="0.3">
      <c r="A17">
        <v>726</v>
      </c>
      <c r="B17" t="s">
        <v>8556</v>
      </c>
      <c r="C17" s="6" t="s">
        <v>1750</v>
      </c>
      <c r="D17" t="s">
        <v>6695</v>
      </c>
      <c r="E17" t="s">
        <v>6699</v>
      </c>
      <c r="F17">
        <v>2022</v>
      </c>
      <c r="G17" t="s">
        <v>3506</v>
      </c>
      <c r="H17" t="s">
        <v>1757</v>
      </c>
      <c r="I17" t="str">
        <f t="shared" si="3"/>
        <v>a blockchain-based self-tallying voting protocol with maximum voter privacy</v>
      </c>
      <c r="J17">
        <f t="shared" si="4"/>
        <v>479</v>
      </c>
      <c r="K17" t="str">
        <f t="shared" si="5"/>
        <v>Conservar</v>
      </c>
    </row>
    <row r="18" spans="1:13" hidden="1" x14ac:dyDescent="0.3">
      <c r="A18">
        <v>154</v>
      </c>
      <c r="B18" t="s">
        <v>514</v>
      </c>
      <c r="C18" t="s">
        <v>1750</v>
      </c>
      <c r="D18" t="s">
        <v>1751</v>
      </c>
      <c r="E18" t="s">
        <v>1755</v>
      </c>
      <c r="F18">
        <v>2022</v>
      </c>
      <c r="G18" t="s">
        <v>3506</v>
      </c>
      <c r="H18" t="s">
        <v>1757</v>
      </c>
      <c r="I18" t="str">
        <f t="shared" si="3"/>
        <v>a blockchain-based self-tallying voting protocol with maximum voter privacy</v>
      </c>
      <c r="J18">
        <f t="shared" si="4"/>
        <v>268</v>
      </c>
      <c r="K18" t="str">
        <f t="shared" si="5"/>
        <v>Descartar</v>
      </c>
    </row>
    <row r="19" spans="1:13" hidden="1" x14ac:dyDescent="0.3">
      <c r="A19">
        <v>836</v>
      </c>
      <c r="B19" t="s">
        <v>8557</v>
      </c>
      <c r="C19" t="s">
        <v>1750</v>
      </c>
      <c r="D19" t="s">
        <v>8041</v>
      </c>
      <c r="E19" t="s">
        <v>1755</v>
      </c>
      <c r="F19">
        <v>2022</v>
      </c>
      <c r="G19" t="s">
        <v>3506</v>
      </c>
      <c r="H19" t="s">
        <v>1757</v>
      </c>
      <c r="I19" t="str">
        <f t="shared" si="3"/>
        <v>a blockchain-based self-tallying voting protocol with maximum voter privacy</v>
      </c>
      <c r="J19">
        <f t="shared" si="4"/>
        <v>60</v>
      </c>
      <c r="K19" t="str">
        <f t="shared" si="5"/>
        <v>Descartar</v>
      </c>
    </row>
    <row r="20" spans="1:13" x14ac:dyDescent="0.3">
      <c r="A20">
        <v>433</v>
      </c>
      <c r="B20" t="s">
        <v>8556</v>
      </c>
      <c r="C20" t="s">
        <v>4425</v>
      </c>
      <c r="D20" t="s">
        <v>4422</v>
      </c>
      <c r="E20" t="s">
        <v>4429</v>
      </c>
      <c r="F20">
        <v>2024</v>
      </c>
      <c r="G20" t="s">
        <v>3482</v>
      </c>
      <c r="H20" t="s">
        <v>4427</v>
      </c>
      <c r="I20" t="str">
        <f t="shared" si="3"/>
        <v>a blockchain-based voting system for elections</v>
      </c>
      <c r="J20">
        <f t="shared" si="4"/>
        <v>479</v>
      </c>
      <c r="K20" t="str">
        <f t="shared" si="5"/>
        <v>Conservar</v>
      </c>
    </row>
    <row r="21" spans="1:13" hidden="1" x14ac:dyDescent="0.3">
      <c r="A21">
        <v>718</v>
      </c>
      <c r="B21" t="s">
        <v>8556</v>
      </c>
      <c r="C21" s="6" t="s">
        <v>6639</v>
      </c>
      <c r="D21" t="s">
        <v>6636</v>
      </c>
      <c r="E21" t="s">
        <v>6643</v>
      </c>
      <c r="F21">
        <v>2023</v>
      </c>
      <c r="G21" t="s">
        <v>3482</v>
      </c>
      <c r="H21" t="s">
        <v>6641</v>
      </c>
      <c r="I21" t="str">
        <f t="shared" si="3"/>
        <v>a brief review on right to recall voting system based on performance using machine learning and blockchain technology</v>
      </c>
      <c r="J21">
        <f t="shared" si="4"/>
        <v>479</v>
      </c>
      <c r="K21" t="str">
        <f t="shared" si="5"/>
        <v>Conservar</v>
      </c>
      <c r="M21" t="s">
        <v>8578</v>
      </c>
    </row>
    <row r="22" spans="1:13" hidden="1" x14ac:dyDescent="0.3">
      <c r="A22">
        <v>520</v>
      </c>
      <c r="B22" t="s">
        <v>8556</v>
      </c>
      <c r="C22" s="6" t="s">
        <v>3258</v>
      </c>
      <c r="D22" t="s">
        <v>5127</v>
      </c>
      <c r="E22" t="s">
        <v>5131</v>
      </c>
      <c r="F22">
        <v>2024</v>
      </c>
      <c r="G22" t="s">
        <v>3506</v>
      </c>
      <c r="H22" t="s">
        <v>3262</v>
      </c>
      <c r="I22" t="str">
        <f t="shared" si="3"/>
        <v>a categorization of decentralized autonomous organizations: the case of the aragon platform</v>
      </c>
      <c r="J22">
        <f t="shared" si="4"/>
        <v>479</v>
      </c>
      <c r="K22" t="str">
        <f t="shared" si="5"/>
        <v>Conservar</v>
      </c>
      <c r="M22" s="4" t="s">
        <v>8561</v>
      </c>
    </row>
    <row r="23" spans="1:13" hidden="1" x14ac:dyDescent="0.3">
      <c r="A23">
        <v>299</v>
      </c>
      <c r="B23" t="s">
        <v>514</v>
      </c>
      <c r="C23" t="s">
        <v>3258</v>
      </c>
      <c r="D23" t="s">
        <v>3259</v>
      </c>
      <c r="E23" t="s">
        <v>3261</v>
      </c>
      <c r="F23">
        <v>2024</v>
      </c>
      <c r="G23" t="s">
        <v>3506</v>
      </c>
      <c r="H23" t="s">
        <v>3262</v>
      </c>
      <c r="I23" t="str">
        <f t="shared" si="3"/>
        <v>a categorization of decentralized autonomous organizations: the case of the aragon platform</v>
      </c>
      <c r="J23">
        <f t="shared" si="4"/>
        <v>268</v>
      </c>
      <c r="K23" t="str">
        <f t="shared" si="5"/>
        <v>Descartar</v>
      </c>
    </row>
    <row r="24" spans="1:13" x14ac:dyDescent="0.3">
      <c r="A24">
        <v>505</v>
      </c>
      <c r="B24" t="s">
        <v>8556</v>
      </c>
      <c r="C24" s="6" t="s">
        <v>5010</v>
      </c>
      <c r="D24" t="s">
        <v>5007</v>
      </c>
      <c r="E24" t="s">
        <v>5014</v>
      </c>
      <c r="F24">
        <v>2023</v>
      </c>
      <c r="G24" t="s">
        <v>3506</v>
      </c>
      <c r="H24" t="s">
        <v>5012</v>
      </c>
      <c r="I24" t="str">
        <f t="shared" si="3"/>
        <v>a coercion-resistant blockchain-based e-voting protocol with receipts</v>
      </c>
      <c r="J24">
        <f t="shared" si="4"/>
        <v>479</v>
      </c>
      <c r="K24" t="str">
        <f t="shared" si="5"/>
        <v>Conservar</v>
      </c>
    </row>
    <row r="25" spans="1:13" x14ac:dyDescent="0.3">
      <c r="A25">
        <v>559</v>
      </c>
      <c r="B25" t="s">
        <v>8556</v>
      </c>
      <c r="C25" s="6" t="s">
        <v>3011</v>
      </c>
      <c r="D25" t="s">
        <v>5422</v>
      </c>
      <c r="E25" t="s">
        <v>5427</v>
      </c>
      <c r="F25">
        <v>2023</v>
      </c>
      <c r="G25" t="s">
        <v>3482</v>
      </c>
      <c r="H25" t="s">
        <v>3015</v>
      </c>
      <c r="I25" t="str">
        <f t="shared" si="3"/>
        <v>a comparative analysis of traditional versus blockchain-based voting systems</v>
      </c>
      <c r="J25">
        <f t="shared" si="4"/>
        <v>479</v>
      </c>
      <c r="K25" t="str">
        <f t="shared" si="5"/>
        <v>Conservar</v>
      </c>
    </row>
    <row r="26" spans="1:13" hidden="1" x14ac:dyDescent="0.3">
      <c r="A26">
        <v>275</v>
      </c>
      <c r="B26" t="s">
        <v>514</v>
      </c>
      <c r="C26" t="s">
        <v>3011</v>
      </c>
      <c r="D26" t="s">
        <v>3012</v>
      </c>
      <c r="E26" t="s">
        <v>3014</v>
      </c>
      <c r="F26">
        <v>2023</v>
      </c>
      <c r="G26" t="s">
        <v>3482</v>
      </c>
      <c r="H26" t="s">
        <v>3015</v>
      </c>
      <c r="I26" t="str">
        <f t="shared" si="3"/>
        <v>a comparative analysis of traditional versus blockchain-based voting systems</v>
      </c>
      <c r="J26">
        <f t="shared" si="4"/>
        <v>268</v>
      </c>
      <c r="K26" t="str">
        <f t="shared" si="5"/>
        <v>Descartar</v>
      </c>
    </row>
    <row r="27" spans="1:13" hidden="1" x14ac:dyDescent="0.3">
      <c r="A27">
        <v>201</v>
      </c>
      <c r="B27" t="s">
        <v>514</v>
      </c>
      <c r="C27" t="s">
        <v>2239</v>
      </c>
      <c r="D27" t="s">
        <v>2240</v>
      </c>
      <c r="E27" t="s">
        <v>2243</v>
      </c>
      <c r="F27">
        <v>2024</v>
      </c>
      <c r="G27" t="s">
        <v>3482</v>
      </c>
      <c r="H27" t="s">
        <v>2246</v>
      </c>
      <c r="I27" t="str">
        <f t="shared" si="3"/>
        <v>a comprehensive evaluation of secured electronic voting system design based on face biometric authentication policy</v>
      </c>
      <c r="J27">
        <f t="shared" si="4"/>
        <v>268</v>
      </c>
      <c r="K27" t="str">
        <f t="shared" si="5"/>
        <v>Conservar</v>
      </c>
      <c r="L27" s="4" t="s">
        <v>8561</v>
      </c>
    </row>
    <row r="28" spans="1:13" hidden="1" x14ac:dyDescent="0.3">
      <c r="A28">
        <v>706</v>
      </c>
      <c r="B28" t="s">
        <v>8556</v>
      </c>
      <c r="C28" s="6" t="s">
        <v>6534</v>
      </c>
      <c r="D28" t="s">
        <v>6531</v>
      </c>
      <c r="E28" t="s">
        <v>6538</v>
      </c>
      <c r="F28">
        <v>2023</v>
      </c>
      <c r="G28" t="s">
        <v>3482</v>
      </c>
      <c r="H28" t="s">
        <v>6536</v>
      </c>
      <c r="I28" t="str">
        <f t="shared" si="3"/>
        <v>a comprehensive study on blockchain: transforming the world</v>
      </c>
      <c r="J28">
        <f t="shared" si="4"/>
        <v>479</v>
      </c>
      <c r="K28" t="str">
        <f t="shared" si="5"/>
        <v>Conservar</v>
      </c>
      <c r="M28" s="4" t="s">
        <v>8561</v>
      </c>
    </row>
    <row r="29" spans="1:13" x14ac:dyDescent="0.3">
      <c r="A29">
        <v>671</v>
      </c>
      <c r="B29" t="s">
        <v>8556</v>
      </c>
      <c r="C29" s="6" t="s">
        <v>1721</v>
      </c>
      <c r="D29" t="s">
        <v>5459</v>
      </c>
      <c r="E29" t="s">
        <v>6266</v>
      </c>
      <c r="F29">
        <v>2022</v>
      </c>
      <c r="G29" t="s">
        <v>3482</v>
      </c>
      <c r="H29" t="s">
        <v>1725</v>
      </c>
      <c r="I29" t="str">
        <f t="shared" si="3"/>
        <v>a cost-efficient and scalable framework for e-voting system based on ethereum blockchain</v>
      </c>
      <c r="J29">
        <f t="shared" si="4"/>
        <v>479</v>
      </c>
      <c r="K29" t="str">
        <f t="shared" si="5"/>
        <v>Conservar</v>
      </c>
    </row>
    <row r="30" spans="1:13" hidden="1" x14ac:dyDescent="0.3">
      <c r="A30">
        <v>151</v>
      </c>
      <c r="B30" t="s">
        <v>514</v>
      </c>
      <c r="C30" t="s">
        <v>1721</v>
      </c>
      <c r="D30" t="s">
        <v>1722</v>
      </c>
      <c r="E30" t="s">
        <v>1724</v>
      </c>
      <c r="F30">
        <v>2022</v>
      </c>
      <c r="G30" t="s">
        <v>3482</v>
      </c>
      <c r="H30" t="s">
        <v>1725</v>
      </c>
      <c r="I30" t="str">
        <f t="shared" si="3"/>
        <v>a cost-efficient and scalable framework for e-voting system based on ethereum blockchain</v>
      </c>
      <c r="J30">
        <f t="shared" si="4"/>
        <v>268</v>
      </c>
      <c r="K30" t="str">
        <f t="shared" si="5"/>
        <v>Descartar</v>
      </c>
    </row>
    <row r="31" spans="1:13" x14ac:dyDescent="0.3">
      <c r="A31">
        <v>586</v>
      </c>
      <c r="B31" t="s">
        <v>8556</v>
      </c>
      <c r="C31" s="6" t="s">
        <v>541</v>
      </c>
      <c r="D31" t="s">
        <v>5621</v>
      </c>
      <c r="E31" t="s">
        <v>5626</v>
      </c>
      <c r="F31">
        <v>2023</v>
      </c>
      <c r="G31" t="s">
        <v>3482</v>
      </c>
      <c r="H31" t="s">
        <v>548</v>
      </c>
      <c r="I31" t="str">
        <f t="shared" si="3"/>
        <v>a decentralized and immutable e-voting system using blockchain</v>
      </c>
      <c r="J31">
        <f t="shared" si="4"/>
        <v>479</v>
      </c>
      <c r="K31" t="str">
        <f t="shared" si="5"/>
        <v>Conservar</v>
      </c>
    </row>
    <row r="32" spans="1:13" hidden="1" x14ac:dyDescent="0.3">
      <c r="A32">
        <v>41</v>
      </c>
      <c r="B32" t="s">
        <v>514</v>
      </c>
      <c r="C32" t="s">
        <v>541</v>
      </c>
      <c r="D32" t="s">
        <v>542</v>
      </c>
      <c r="E32" t="s">
        <v>546</v>
      </c>
      <c r="F32">
        <v>2023</v>
      </c>
      <c r="G32" t="s">
        <v>3482</v>
      </c>
      <c r="H32" t="s">
        <v>548</v>
      </c>
      <c r="I32" t="str">
        <f t="shared" si="3"/>
        <v>a decentralized and immutable e-voting system using blockchain</v>
      </c>
      <c r="J32">
        <f t="shared" si="4"/>
        <v>268</v>
      </c>
      <c r="K32" t="str">
        <f t="shared" si="5"/>
        <v>Descartar</v>
      </c>
    </row>
    <row r="33" spans="1:13" x14ac:dyDescent="0.3">
      <c r="A33">
        <v>723</v>
      </c>
      <c r="B33" t="s">
        <v>8556</v>
      </c>
      <c r="C33" s="6" t="s">
        <v>2119</v>
      </c>
      <c r="D33" t="s">
        <v>6675</v>
      </c>
      <c r="E33" t="s">
        <v>6680</v>
      </c>
      <c r="F33">
        <v>2022</v>
      </c>
      <c r="G33" t="s">
        <v>3482</v>
      </c>
      <c r="H33" t="s">
        <v>2125</v>
      </c>
      <c r="I33" t="str">
        <f t="shared" si="3"/>
        <v>a decentralized and trustless e-voting system based on blockchain technology</v>
      </c>
      <c r="J33">
        <f t="shared" si="4"/>
        <v>479</v>
      </c>
      <c r="K33" t="str">
        <f t="shared" si="5"/>
        <v>Conservar</v>
      </c>
    </row>
    <row r="34" spans="1:13" hidden="1" x14ac:dyDescent="0.3">
      <c r="A34">
        <v>190</v>
      </c>
      <c r="B34" t="s">
        <v>514</v>
      </c>
      <c r="C34" t="s">
        <v>2119</v>
      </c>
      <c r="D34" t="s">
        <v>2120</v>
      </c>
      <c r="E34" t="s">
        <v>2123</v>
      </c>
      <c r="F34">
        <v>2022</v>
      </c>
      <c r="G34" t="s">
        <v>3482</v>
      </c>
      <c r="H34" t="s">
        <v>2125</v>
      </c>
      <c r="I34" t="str">
        <f t="shared" si="3"/>
        <v>a decentralized and trustless e-voting system based on blockchain technology</v>
      </c>
      <c r="J34">
        <f t="shared" si="4"/>
        <v>268</v>
      </c>
      <c r="K34" t="str">
        <f t="shared" si="5"/>
        <v>Descartar</v>
      </c>
    </row>
    <row r="35" spans="1:13" x14ac:dyDescent="0.3">
      <c r="A35">
        <v>782</v>
      </c>
      <c r="B35" t="s">
        <v>8556</v>
      </c>
      <c r="C35" s="6" t="s">
        <v>2444</v>
      </c>
      <c r="D35" t="s">
        <v>7135</v>
      </c>
      <c r="E35" t="s">
        <v>7140</v>
      </c>
      <c r="F35">
        <v>2022</v>
      </c>
      <c r="G35" t="s">
        <v>3482</v>
      </c>
      <c r="H35" t="s">
        <v>2451</v>
      </c>
      <c r="I35" t="str">
        <f t="shared" si="3"/>
        <v>a decentralized digital voting system based on block chain architecture</v>
      </c>
      <c r="J35">
        <f t="shared" si="4"/>
        <v>479</v>
      </c>
      <c r="K35" t="str">
        <f t="shared" si="5"/>
        <v>Conservar</v>
      </c>
    </row>
    <row r="36" spans="1:13" hidden="1" x14ac:dyDescent="0.3">
      <c r="A36">
        <v>221</v>
      </c>
      <c r="B36" t="s">
        <v>514</v>
      </c>
      <c r="C36" t="s">
        <v>2444</v>
      </c>
      <c r="D36" t="s">
        <v>2445</v>
      </c>
      <c r="E36" t="s">
        <v>2449</v>
      </c>
      <c r="F36">
        <v>2022</v>
      </c>
      <c r="G36" t="s">
        <v>3482</v>
      </c>
      <c r="H36" t="s">
        <v>2451</v>
      </c>
      <c r="I36" t="str">
        <f t="shared" si="3"/>
        <v>a decentralized digital voting system based on block chain architecture</v>
      </c>
      <c r="J36">
        <f t="shared" si="4"/>
        <v>268</v>
      </c>
      <c r="K36" t="str">
        <f t="shared" si="5"/>
        <v>Descartar</v>
      </c>
    </row>
    <row r="37" spans="1:13" hidden="1" x14ac:dyDescent="0.3">
      <c r="A37">
        <v>801</v>
      </c>
      <c r="B37" t="s">
        <v>8556</v>
      </c>
      <c r="C37" s="6" t="s">
        <v>7288</v>
      </c>
      <c r="D37" t="s">
        <v>7285</v>
      </c>
      <c r="E37" t="s">
        <v>7293</v>
      </c>
      <c r="F37">
        <v>2022</v>
      </c>
      <c r="G37" t="s">
        <v>3506</v>
      </c>
      <c r="H37" t="s">
        <v>7291</v>
      </c>
      <c r="I37" t="str">
        <f t="shared" si="3"/>
        <v>a decentralized public auditing scheme for secure cloud storage based on blockchain</v>
      </c>
      <c r="J37">
        <f t="shared" si="4"/>
        <v>479</v>
      </c>
      <c r="K37" t="str">
        <f t="shared" si="5"/>
        <v>Conservar</v>
      </c>
      <c r="M37" s="4" t="s">
        <v>8561</v>
      </c>
    </row>
    <row r="38" spans="1:13" hidden="1" x14ac:dyDescent="0.3">
      <c r="A38">
        <v>859</v>
      </c>
      <c r="B38" t="s">
        <v>8557</v>
      </c>
      <c r="C38" t="s">
        <v>7288</v>
      </c>
      <c r="D38" t="s">
        <v>8483</v>
      </c>
      <c r="E38" t="s">
        <v>8486</v>
      </c>
      <c r="F38">
        <v>2022</v>
      </c>
      <c r="G38" t="s">
        <v>3506</v>
      </c>
      <c r="H38" t="s">
        <v>7291</v>
      </c>
      <c r="I38" t="str">
        <f t="shared" si="3"/>
        <v>a decentralized public auditing scheme for secure cloud storage based on blockchain</v>
      </c>
      <c r="J38">
        <f t="shared" si="4"/>
        <v>60</v>
      </c>
      <c r="K38" t="str">
        <f t="shared" si="5"/>
        <v>Descartar</v>
      </c>
    </row>
    <row r="39" spans="1:13" x14ac:dyDescent="0.3">
      <c r="A39">
        <v>514</v>
      </c>
      <c r="B39" t="s">
        <v>8556</v>
      </c>
      <c r="C39" t="s">
        <v>5082</v>
      </c>
      <c r="D39" t="s">
        <v>5079</v>
      </c>
      <c r="E39" t="s">
        <v>5087</v>
      </c>
      <c r="F39">
        <v>2023</v>
      </c>
      <c r="G39" t="s">
        <v>3482</v>
      </c>
      <c r="H39" t="s">
        <v>5085</v>
      </c>
      <c r="I39" t="str">
        <f t="shared" si="3"/>
        <v>a decentralized, secure, and transparent blockchain-enabled e-voting for indian elections based on uidai aadhar identification</v>
      </c>
      <c r="J39">
        <f t="shared" si="4"/>
        <v>479</v>
      </c>
      <c r="K39" t="str">
        <f t="shared" si="5"/>
        <v>Conservar</v>
      </c>
    </row>
    <row r="40" spans="1:13" hidden="1" x14ac:dyDescent="0.3">
      <c r="A40">
        <v>35</v>
      </c>
      <c r="B40" t="s">
        <v>8554</v>
      </c>
      <c r="C40" t="s">
        <v>466</v>
      </c>
      <c r="D40" t="s">
        <v>465</v>
      </c>
      <c r="E40" t="s">
        <v>468</v>
      </c>
      <c r="F40">
        <v>2022</v>
      </c>
      <c r="G40" t="s">
        <v>3506</v>
      </c>
      <c r="H40" t="s">
        <v>93</v>
      </c>
      <c r="I40" t="str">
        <f t="shared" si="3"/>
        <v>a distributed ledger technology roadmap for albania: some preliminary reflections</v>
      </c>
      <c r="J40">
        <f t="shared" si="4"/>
        <v>7</v>
      </c>
      <c r="K40" t="str">
        <f t="shared" si="5"/>
        <v>Conservar</v>
      </c>
      <c r="L40" s="4" t="s">
        <v>8561</v>
      </c>
    </row>
    <row r="41" spans="1:13" x14ac:dyDescent="0.3">
      <c r="A41">
        <v>394</v>
      </c>
      <c r="B41" t="s">
        <v>8556</v>
      </c>
      <c r="C41" s="6" t="s">
        <v>2466</v>
      </c>
      <c r="D41" t="s">
        <v>4100</v>
      </c>
      <c r="E41" t="s">
        <v>4104</v>
      </c>
      <c r="F41">
        <v>2024</v>
      </c>
      <c r="G41" t="s">
        <v>3506</v>
      </c>
      <c r="H41" t="s">
        <v>2473</v>
      </c>
      <c r="I41" t="str">
        <f t="shared" si="3"/>
        <v>a distributed self-tallying electronic voting system using the smart contract</v>
      </c>
      <c r="J41">
        <f t="shared" si="4"/>
        <v>479</v>
      </c>
      <c r="K41" t="str">
        <f t="shared" si="5"/>
        <v>Conservar</v>
      </c>
    </row>
    <row r="42" spans="1:13" hidden="1" x14ac:dyDescent="0.3">
      <c r="A42">
        <v>223</v>
      </c>
      <c r="B42" t="s">
        <v>514</v>
      </c>
      <c r="C42" t="s">
        <v>2466</v>
      </c>
      <c r="D42" t="s">
        <v>2467</v>
      </c>
      <c r="E42" t="s">
        <v>2471</v>
      </c>
      <c r="F42">
        <v>2024</v>
      </c>
      <c r="G42" t="s">
        <v>3506</v>
      </c>
      <c r="H42" t="s">
        <v>2473</v>
      </c>
      <c r="I42" t="str">
        <f t="shared" si="3"/>
        <v>a distributed self-tallying electronic voting system using the smart contract</v>
      </c>
      <c r="J42">
        <f t="shared" si="4"/>
        <v>268</v>
      </c>
      <c r="K42" t="str">
        <f t="shared" si="5"/>
        <v>Descartar</v>
      </c>
    </row>
    <row r="43" spans="1:13" hidden="1" x14ac:dyDescent="0.3">
      <c r="A43">
        <v>802</v>
      </c>
      <c r="B43" t="s">
        <v>8557</v>
      </c>
      <c r="C43" t="s">
        <v>2466</v>
      </c>
      <c r="D43" t="s">
        <v>7353</v>
      </c>
      <c r="E43" t="s">
        <v>7358</v>
      </c>
      <c r="F43">
        <v>2024</v>
      </c>
      <c r="G43" t="s">
        <v>3506</v>
      </c>
      <c r="H43" t="s">
        <v>2473</v>
      </c>
      <c r="I43" t="str">
        <f t="shared" si="3"/>
        <v>a distributed self-tallying electronic voting system using the smart contract</v>
      </c>
      <c r="J43">
        <f t="shared" si="4"/>
        <v>60</v>
      </c>
      <c r="K43" t="str">
        <f t="shared" si="5"/>
        <v>Descartar</v>
      </c>
    </row>
    <row r="44" spans="1:13" x14ac:dyDescent="0.3">
      <c r="A44">
        <v>633</v>
      </c>
      <c r="B44" t="s">
        <v>8556</v>
      </c>
      <c r="C44" s="6" t="s">
        <v>5962</v>
      </c>
      <c r="D44" t="s">
        <v>5959</v>
      </c>
      <c r="E44" t="s">
        <v>5966</v>
      </c>
      <c r="F44">
        <v>2022</v>
      </c>
      <c r="G44" t="s">
        <v>3482</v>
      </c>
      <c r="H44" t="s">
        <v>5964</v>
      </c>
      <c r="I44" t="str">
        <f t="shared" si="3"/>
        <v>a electronic voting protocol based on blockchain and homomorphic signcryption</v>
      </c>
      <c r="J44">
        <f t="shared" si="4"/>
        <v>479</v>
      </c>
      <c r="K44" t="str">
        <f t="shared" si="5"/>
        <v>Conservar</v>
      </c>
    </row>
    <row r="45" spans="1:13" x14ac:dyDescent="0.3">
      <c r="A45">
        <v>756</v>
      </c>
      <c r="B45" t="s">
        <v>8556</v>
      </c>
      <c r="C45" s="6" t="s">
        <v>6938</v>
      </c>
      <c r="D45" t="s">
        <v>6935</v>
      </c>
      <c r="E45" t="s">
        <v>6941</v>
      </c>
      <c r="F45">
        <v>2022</v>
      </c>
      <c r="G45" t="s">
        <v>3506</v>
      </c>
      <c r="H45" t="s">
        <v>6939</v>
      </c>
      <c r="I45" t="str">
        <f t="shared" si="3"/>
        <v>a framework for blockchain based e-voting system for iraq</v>
      </c>
      <c r="J45">
        <f t="shared" si="4"/>
        <v>479</v>
      </c>
      <c r="K45" t="str">
        <f t="shared" si="5"/>
        <v>Conservar</v>
      </c>
    </row>
    <row r="46" spans="1:13" x14ac:dyDescent="0.3">
      <c r="A46">
        <v>538</v>
      </c>
      <c r="B46" t="s">
        <v>8556</v>
      </c>
      <c r="C46" s="6" t="s">
        <v>1458</v>
      </c>
      <c r="D46" t="s">
        <v>5264</v>
      </c>
      <c r="E46" t="s">
        <v>5269</v>
      </c>
      <c r="F46">
        <v>2023</v>
      </c>
      <c r="G46" t="s">
        <v>3482</v>
      </c>
      <c r="H46" t="s">
        <v>1466</v>
      </c>
      <c r="I46" t="str">
        <f t="shared" si="3"/>
        <v>a framework for building blockchain based secured e-voting</v>
      </c>
      <c r="J46">
        <f t="shared" si="4"/>
        <v>479</v>
      </c>
      <c r="K46" t="str">
        <f t="shared" si="5"/>
        <v>Conservar</v>
      </c>
    </row>
    <row r="47" spans="1:13" hidden="1" x14ac:dyDescent="0.3">
      <c r="A47">
        <v>126</v>
      </c>
      <c r="B47" t="s">
        <v>514</v>
      </c>
      <c r="C47" t="s">
        <v>1458</v>
      </c>
      <c r="D47" t="s">
        <v>1459</v>
      </c>
      <c r="E47" t="s">
        <v>1463</v>
      </c>
      <c r="F47">
        <v>2023</v>
      </c>
      <c r="G47" t="s">
        <v>3482</v>
      </c>
      <c r="H47" t="s">
        <v>1466</v>
      </c>
      <c r="I47" t="str">
        <f t="shared" si="3"/>
        <v>a framework for building blockchain based secured e-voting</v>
      </c>
      <c r="J47">
        <f t="shared" si="4"/>
        <v>268</v>
      </c>
      <c r="K47" t="str">
        <f t="shared" si="5"/>
        <v>Descartar</v>
      </c>
    </row>
    <row r="48" spans="1:13" x14ac:dyDescent="0.3">
      <c r="A48">
        <v>788</v>
      </c>
      <c r="B48" t="s">
        <v>8556</v>
      </c>
      <c r="C48" s="6" t="s">
        <v>7187</v>
      </c>
      <c r="D48" t="s">
        <v>7184</v>
      </c>
      <c r="E48" t="s">
        <v>7192</v>
      </c>
      <c r="F48">
        <v>2022</v>
      </c>
      <c r="G48" t="s">
        <v>3506</v>
      </c>
      <c r="H48" t="s">
        <v>7190</v>
      </c>
      <c r="I48" t="str">
        <f t="shared" si="3"/>
        <v>a framework for e-voting system based on blockchain and distributed ledger technologies</v>
      </c>
      <c r="J48">
        <f t="shared" si="4"/>
        <v>479</v>
      </c>
      <c r="K48" t="str">
        <f t="shared" si="5"/>
        <v>Conservar</v>
      </c>
    </row>
    <row r="49" spans="1:12" hidden="1" x14ac:dyDescent="0.3">
      <c r="A49">
        <v>809</v>
      </c>
      <c r="B49" t="s">
        <v>8557</v>
      </c>
      <c r="C49" t="s">
        <v>7187</v>
      </c>
      <c r="D49" t="s">
        <v>7513</v>
      </c>
      <c r="E49" t="s">
        <v>7518</v>
      </c>
      <c r="F49">
        <v>2022</v>
      </c>
      <c r="G49" t="s">
        <v>3506</v>
      </c>
      <c r="H49" t="s">
        <v>7190</v>
      </c>
      <c r="I49" t="str">
        <f t="shared" si="3"/>
        <v>a framework for e-voting system based on blockchain and distributed ledger technologies</v>
      </c>
      <c r="J49">
        <f t="shared" si="4"/>
        <v>60</v>
      </c>
      <c r="K49" t="str">
        <f t="shared" si="5"/>
        <v>Descartar</v>
      </c>
    </row>
    <row r="50" spans="1:12" hidden="1" x14ac:dyDescent="0.3">
      <c r="A50">
        <v>282</v>
      </c>
      <c r="B50" t="s">
        <v>514</v>
      </c>
      <c r="C50" t="s">
        <v>3083</v>
      </c>
      <c r="D50" t="s">
        <v>3084</v>
      </c>
      <c r="E50" t="s">
        <v>3088</v>
      </c>
      <c r="F50">
        <v>2022</v>
      </c>
      <c r="G50" t="s">
        <v>3482</v>
      </c>
      <c r="H50" t="s">
        <v>3091</v>
      </c>
      <c r="I50" t="str">
        <f t="shared" si="3"/>
        <v>a framework for secure cybersavvy internet vote casting system: rebuilding trust in digital electoral</v>
      </c>
      <c r="J50">
        <f t="shared" si="4"/>
        <v>268</v>
      </c>
      <c r="K50" t="str">
        <f t="shared" si="5"/>
        <v>Conservar</v>
      </c>
      <c r="L50" s="4" t="s">
        <v>8561</v>
      </c>
    </row>
    <row r="51" spans="1:12" x14ac:dyDescent="0.3">
      <c r="A51">
        <v>725</v>
      </c>
      <c r="B51" t="s">
        <v>8556</v>
      </c>
      <c r="C51" s="6" t="s">
        <v>1771</v>
      </c>
      <c r="D51" t="s">
        <v>6689</v>
      </c>
      <c r="E51" t="s">
        <v>6693</v>
      </c>
      <c r="F51">
        <v>2022</v>
      </c>
      <c r="G51" t="s">
        <v>3506</v>
      </c>
      <c r="H51" t="s">
        <v>1776</v>
      </c>
      <c r="I51" t="str">
        <f t="shared" si="3"/>
        <v>a framework to make voting system transparent using blockchain technology</v>
      </c>
      <c r="J51">
        <f t="shared" si="4"/>
        <v>479</v>
      </c>
      <c r="K51" t="str">
        <f t="shared" si="5"/>
        <v>Conservar</v>
      </c>
    </row>
    <row r="52" spans="1:12" hidden="1" x14ac:dyDescent="0.3">
      <c r="A52">
        <v>156</v>
      </c>
      <c r="B52" t="s">
        <v>514</v>
      </c>
      <c r="C52" t="s">
        <v>1771</v>
      </c>
      <c r="D52" t="s">
        <v>1772</v>
      </c>
      <c r="E52" t="s">
        <v>1775</v>
      </c>
      <c r="F52">
        <v>2022</v>
      </c>
      <c r="G52" t="s">
        <v>3506</v>
      </c>
      <c r="H52" t="s">
        <v>1776</v>
      </c>
      <c r="I52" t="str">
        <f t="shared" si="3"/>
        <v>a framework to make voting system transparent using blockchain technology</v>
      </c>
      <c r="J52">
        <f t="shared" si="4"/>
        <v>268</v>
      </c>
      <c r="K52" t="str">
        <f t="shared" si="5"/>
        <v>Descartar</v>
      </c>
    </row>
    <row r="53" spans="1:12" hidden="1" x14ac:dyDescent="0.3">
      <c r="A53">
        <v>807</v>
      </c>
      <c r="B53" t="s">
        <v>8557</v>
      </c>
      <c r="C53" t="s">
        <v>1771</v>
      </c>
      <c r="D53" t="s">
        <v>7472</v>
      </c>
      <c r="E53" t="s">
        <v>7476</v>
      </c>
      <c r="F53">
        <v>2022</v>
      </c>
      <c r="G53" t="s">
        <v>3506</v>
      </c>
      <c r="H53" t="s">
        <v>1776</v>
      </c>
      <c r="I53" t="str">
        <f t="shared" si="3"/>
        <v>a framework to make voting system transparent using blockchain technology</v>
      </c>
      <c r="J53">
        <f t="shared" si="4"/>
        <v>60</v>
      </c>
      <c r="K53" t="str">
        <f t="shared" si="5"/>
        <v>Descartar</v>
      </c>
    </row>
    <row r="54" spans="1:12" x14ac:dyDescent="0.3">
      <c r="A54">
        <v>783</v>
      </c>
      <c r="B54" t="s">
        <v>8556</v>
      </c>
      <c r="C54" s="6" t="s">
        <v>7145</v>
      </c>
      <c r="D54" t="s">
        <v>7142</v>
      </c>
      <c r="E54" t="s">
        <v>7149</v>
      </c>
      <c r="F54">
        <v>2022</v>
      </c>
      <c r="G54" t="s">
        <v>3482</v>
      </c>
      <c r="H54" t="s">
        <v>7147</v>
      </c>
      <c r="I54" t="str">
        <f t="shared" si="3"/>
        <v>a fully anonymous e-voting protocol employing universal zk-snarks and smart contracts</v>
      </c>
      <c r="J54">
        <f t="shared" si="4"/>
        <v>479</v>
      </c>
      <c r="K54" t="str">
        <f t="shared" si="5"/>
        <v>Conservar</v>
      </c>
    </row>
    <row r="55" spans="1:12" x14ac:dyDescent="0.3">
      <c r="A55">
        <v>663</v>
      </c>
      <c r="B55" t="s">
        <v>8556</v>
      </c>
      <c r="C55" s="6" t="s">
        <v>6205</v>
      </c>
      <c r="D55" t="s">
        <v>6202</v>
      </c>
      <c r="E55" t="s">
        <v>6209</v>
      </c>
      <c r="F55">
        <v>2022</v>
      </c>
      <c r="G55" t="s">
        <v>3667</v>
      </c>
      <c r="H55" t="s">
        <v>6207</v>
      </c>
      <c r="I55" t="str">
        <f t="shared" si="3"/>
        <v>a lightweight digital voting platform using blockchain technology</v>
      </c>
      <c r="J55">
        <f t="shared" si="4"/>
        <v>479</v>
      </c>
      <c r="K55" t="str">
        <f t="shared" si="5"/>
        <v>Conservar</v>
      </c>
    </row>
    <row r="56" spans="1:12" x14ac:dyDescent="0.3">
      <c r="A56">
        <v>751</v>
      </c>
      <c r="B56" t="s">
        <v>8556</v>
      </c>
      <c r="C56" s="6" t="s">
        <v>6900</v>
      </c>
      <c r="D56" t="s">
        <v>6897</v>
      </c>
      <c r="E56" t="s">
        <v>6905</v>
      </c>
      <c r="F56">
        <v>2022</v>
      </c>
      <c r="G56" t="s">
        <v>3506</v>
      </c>
      <c r="H56" t="s">
        <v>6903</v>
      </c>
      <c r="I56" t="str">
        <f t="shared" si="3"/>
        <v>a liquid democracy enabled blockchain-based electronic voting system</v>
      </c>
      <c r="J56">
        <f t="shared" si="4"/>
        <v>479</v>
      </c>
      <c r="K56" t="str">
        <f t="shared" si="5"/>
        <v>Conservar</v>
      </c>
    </row>
    <row r="57" spans="1:12" hidden="1" x14ac:dyDescent="0.3">
      <c r="A57">
        <v>808</v>
      </c>
      <c r="B57" t="s">
        <v>8557</v>
      </c>
      <c r="C57" t="s">
        <v>6900</v>
      </c>
      <c r="D57" t="s">
        <v>7488</v>
      </c>
      <c r="E57" t="s">
        <v>7491</v>
      </c>
      <c r="F57">
        <v>2022</v>
      </c>
      <c r="G57" t="s">
        <v>3506</v>
      </c>
      <c r="H57" t="s">
        <v>6903</v>
      </c>
      <c r="I57" t="str">
        <f t="shared" si="3"/>
        <v>a liquid democracy enabled blockchain-based electronic voting system</v>
      </c>
      <c r="J57">
        <f t="shared" si="4"/>
        <v>60</v>
      </c>
      <c r="K57" t="str">
        <f t="shared" si="5"/>
        <v>Descartar</v>
      </c>
    </row>
    <row r="58" spans="1:12" x14ac:dyDescent="0.3">
      <c r="A58">
        <v>246</v>
      </c>
      <c r="B58" t="s">
        <v>514</v>
      </c>
      <c r="C58" t="s">
        <v>2703</v>
      </c>
      <c r="D58" t="s">
        <v>2704</v>
      </c>
      <c r="E58" t="s">
        <v>2706</v>
      </c>
      <c r="F58">
        <v>2024</v>
      </c>
      <c r="G58" t="s">
        <v>3506</v>
      </c>
      <c r="H58" t="s">
        <v>2707</v>
      </c>
      <c r="I58" t="str">
        <f t="shared" si="3"/>
        <v>a methodology for vulnerability assessment and threat modelling of an e-voting platform based on ethereum blockchain</v>
      </c>
      <c r="J58">
        <f t="shared" si="4"/>
        <v>268</v>
      </c>
      <c r="K58" t="str">
        <f t="shared" si="5"/>
        <v>Conservar</v>
      </c>
    </row>
    <row r="59" spans="1:12" x14ac:dyDescent="0.3">
      <c r="A59">
        <v>733</v>
      </c>
      <c r="B59" t="s">
        <v>8556</v>
      </c>
      <c r="C59" s="6" t="s">
        <v>1036</v>
      </c>
      <c r="D59" t="s">
        <v>6751</v>
      </c>
      <c r="E59" t="s">
        <v>6756</v>
      </c>
      <c r="F59">
        <v>2022</v>
      </c>
      <c r="G59" t="s">
        <v>3482</v>
      </c>
      <c r="H59" t="s">
        <v>1043</v>
      </c>
      <c r="I59" t="str">
        <f t="shared" si="3"/>
        <v>a novel approach for e-voting system using blockchain</v>
      </c>
      <c r="J59">
        <f t="shared" si="4"/>
        <v>479</v>
      </c>
      <c r="K59" t="str">
        <f t="shared" si="5"/>
        <v>Conservar</v>
      </c>
    </row>
    <row r="60" spans="1:12" hidden="1" x14ac:dyDescent="0.3">
      <c r="A60">
        <v>86</v>
      </c>
      <c r="B60" t="s">
        <v>514</v>
      </c>
      <c r="C60" t="s">
        <v>1036</v>
      </c>
      <c r="D60" t="s">
        <v>1037</v>
      </c>
      <c r="E60" t="s">
        <v>1041</v>
      </c>
      <c r="F60">
        <v>2022</v>
      </c>
      <c r="G60" t="s">
        <v>3482</v>
      </c>
      <c r="H60" t="s">
        <v>1043</v>
      </c>
      <c r="I60" t="str">
        <f t="shared" si="3"/>
        <v>a novel approach for e-voting system using blockchain</v>
      </c>
      <c r="J60">
        <f t="shared" si="4"/>
        <v>268</v>
      </c>
      <c r="K60" t="str">
        <f t="shared" si="5"/>
        <v>Descartar</v>
      </c>
    </row>
    <row r="61" spans="1:12" x14ac:dyDescent="0.3">
      <c r="A61">
        <v>617</v>
      </c>
      <c r="B61" t="s">
        <v>8556</v>
      </c>
      <c r="C61" s="6" t="s">
        <v>1994</v>
      </c>
      <c r="D61" t="s">
        <v>5846</v>
      </c>
      <c r="E61" t="s">
        <v>5850</v>
      </c>
      <c r="F61">
        <v>2023</v>
      </c>
      <c r="G61" t="s">
        <v>3482</v>
      </c>
      <c r="H61" t="s">
        <v>1998</v>
      </c>
      <c r="I61" t="str">
        <f t="shared" si="3"/>
        <v>a novel blockchain based decentralised ballot system</v>
      </c>
      <c r="J61">
        <f t="shared" si="4"/>
        <v>479</v>
      </c>
      <c r="K61" t="str">
        <f t="shared" si="5"/>
        <v>Conservar</v>
      </c>
    </row>
    <row r="62" spans="1:12" hidden="1" x14ac:dyDescent="0.3">
      <c r="A62">
        <v>177</v>
      </c>
      <c r="B62" t="s">
        <v>514</v>
      </c>
      <c r="C62" t="s">
        <v>1994</v>
      </c>
      <c r="D62" t="s">
        <v>1995</v>
      </c>
      <c r="E62" t="s">
        <v>1997</v>
      </c>
      <c r="F62">
        <v>2023</v>
      </c>
      <c r="G62" t="s">
        <v>3482</v>
      </c>
      <c r="H62" t="s">
        <v>1998</v>
      </c>
      <c r="I62" t="str">
        <f t="shared" si="3"/>
        <v>a novel blockchain based decentralised ballot system</v>
      </c>
      <c r="J62">
        <f t="shared" si="4"/>
        <v>268</v>
      </c>
      <c r="K62" t="str">
        <f t="shared" si="5"/>
        <v>Descartar</v>
      </c>
    </row>
    <row r="63" spans="1:12" hidden="1" x14ac:dyDescent="0.3">
      <c r="A63">
        <v>518</v>
      </c>
      <c r="B63" t="s">
        <v>8556</v>
      </c>
      <c r="C63" t="s">
        <v>5114</v>
      </c>
      <c r="D63" t="s">
        <v>5111</v>
      </c>
      <c r="E63" t="s">
        <v>5116</v>
      </c>
      <c r="F63">
        <v>2023</v>
      </c>
      <c r="G63" t="s">
        <v>3506</v>
      </c>
      <c r="H63" t="s">
        <v>93</v>
      </c>
      <c r="I63" t="str">
        <f t="shared" si="3"/>
        <v>a novel cryptosystem of an upgraded classical cipher and rsa algorithm for a secure and an efficient electronic voting system</v>
      </c>
      <c r="J63">
        <f t="shared" si="4"/>
        <v>479</v>
      </c>
      <c r="K63" t="str">
        <f t="shared" si="5"/>
        <v>Conservar</v>
      </c>
      <c r="L63" s="4" t="s">
        <v>8561</v>
      </c>
    </row>
    <row r="64" spans="1:12" x14ac:dyDescent="0.3">
      <c r="A64">
        <v>382</v>
      </c>
      <c r="B64" t="s">
        <v>8556</v>
      </c>
      <c r="C64" s="6" t="s">
        <v>823</v>
      </c>
      <c r="D64" t="s">
        <v>3999</v>
      </c>
      <c r="E64" t="s">
        <v>4004</v>
      </c>
      <c r="F64">
        <v>2024</v>
      </c>
      <c r="G64" t="s">
        <v>3482</v>
      </c>
      <c r="H64" t="s">
        <v>830</v>
      </c>
      <c r="I64" t="str">
        <f t="shared" si="3"/>
        <v>a novel electronic voting system using a blind signature scheme and blockchain</v>
      </c>
      <c r="J64">
        <f t="shared" si="4"/>
        <v>479</v>
      </c>
      <c r="K64" t="str">
        <f t="shared" si="5"/>
        <v>Conservar</v>
      </c>
    </row>
    <row r="65" spans="1:13" hidden="1" x14ac:dyDescent="0.3">
      <c r="A65">
        <v>67</v>
      </c>
      <c r="B65" t="s">
        <v>514</v>
      </c>
      <c r="C65" t="s">
        <v>823</v>
      </c>
      <c r="D65" t="s">
        <v>824</v>
      </c>
      <c r="E65" t="s">
        <v>828</v>
      </c>
      <c r="F65">
        <v>2024</v>
      </c>
      <c r="G65" t="s">
        <v>3482</v>
      </c>
      <c r="H65" t="s">
        <v>830</v>
      </c>
      <c r="I65" t="str">
        <f t="shared" si="3"/>
        <v>a novel electronic voting system using a blind signature scheme and blockchain</v>
      </c>
      <c r="J65">
        <f t="shared" si="4"/>
        <v>268</v>
      </c>
      <c r="K65" t="str">
        <f t="shared" si="5"/>
        <v>Descartar</v>
      </c>
    </row>
    <row r="66" spans="1:13" x14ac:dyDescent="0.3">
      <c r="A66">
        <v>334</v>
      </c>
      <c r="B66" t="s">
        <v>8556</v>
      </c>
      <c r="C66" s="6" t="s">
        <v>3582</v>
      </c>
      <c r="D66" t="s">
        <v>3579</v>
      </c>
      <c r="E66" t="s">
        <v>3587</v>
      </c>
      <c r="F66">
        <v>2024</v>
      </c>
      <c r="G66" t="s">
        <v>3506</v>
      </c>
      <c r="H66" t="s">
        <v>3585</v>
      </c>
      <c r="I66" t="str">
        <f t="shared" si="3"/>
        <v>a novel smart contract based blockchain with sidechain for electronic voting</v>
      </c>
      <c r="J66">
        <f t="shared" si="4"/>
        <v>479</v>
      </c>
      <c r="K66" t="str">
        <f t="shared" si="5"/>
        <v>Conservar</v>
      </c>
    </row>
    <row r="67" spans="1:13" x14ac:dyDescent="0.3">
      <c r="A67">
        <v>460</v>
      </c>
      <c r="B67" t="s">
        <v>8556</v>
      </c>
      <c r="C67" s="6" t="s">
        <v>4647</v>
      </c>
      <c r="D67" t="s">
        <v>4644</v>
      </c>
      <c r="E67" t="s">
        <v>4652</v>
      </c>
      <c r="F67">
        <v>2024</v>
      </c>
      <c r="G67" t="s">
        <v>3482</v>
      </c>
      <c r="H67" t="s">
        <v>4650</v>
      </c>
      <c r="I67" t="str">
        <f t="shared" ref="I67:I130" si="6">LOWER(C67)</f>
        <v>a practical multi-candidate voting protocol on quantum blockchain adapted for various tally principles</v>
      </c>
      <c r="J67">
        <f t="shared" ref="J67:J130" si="7">COUNTIF(B:B, B67)</f>
        <v>479</v>
      </c>
      <c r="K67" t="str">
        <f t="shared" ref="K67:K130" si="8">IF(J67=_xlfn.MAXIFS(J:J, I:I, I67), "Conservar", "Descartar")</f>
        <v>Conservar</v>
      </c>
    </row>
    <row r="68" spans="1:13" x14ac:dyDescent="0.3">
      <c r="A68">
        <v>608</v>
      </c>
      <c r="B68" t="s">
        <v>8556</v>
      </c>
      <c r="C68" s="6" t="s">
        <v>1699</v>
      </c>
      <c r="D68" t="s">
        <v>5776</v>
      </c>
      <c r="E68" t="s">
        <v>5781</v>
      </c>
      <c r="F68">
        <v>2023</v>
      </c>
      <c r="G68" t="s">
        <v>3482</v>
      </c>
      <c r="H68" t="s">
        <v>1706</v>
      </c>
      <c r="I68" t="str">
        <f t="shared" si="6"/>
        <v>a privacy protection method of blockchain-based e-voting using homomorphic encryption and order-preserving encryption</v>
      </c>
      <c r="J68">
        <f t="shared" si="7"/>
        <v>479</v>
      </c>
      <c r="K68" t="str">
        <f t="shared" si="8"/>
        <v>Conservar</v>
      </c>
    </row>
    <row r="69" spans="1:13" hidden="1" x14ac:dyDescent="0.3">
      <c r="A69">
        <v>149</v>
      </c>
      <c r="B69" t="s">
        <v>514</v>
      </c>
      <c r="C69" t="s">
        <v>1699</v>
      </c>
      <c r="D69" t="s">
        <v>1700</v>
      </c>
      <c r="E69" t="s">
        <v>1703</v>
      </c>
      <c r="F69">
        <v>2023</v>
      </c>
      <c r="G69" t="s">
        <v>3482</v>
      </c>
      <c r="H69" t="s">
        <v>1706</v>
      </c>
      <c r="I69" t="str">
        <f t="shared" si="6"/>
        <v>a privacy protection method of blockchain-based e-voting using homomorphic encryption and order-preserving encryption</v>
      </c>
      <c r="J69">
        <f t="shared" si="7"/>
        <v>268</v>
      </c>
      <c r="K69" t="str">
        <f t="shared" si="8"/>
        <v>Descartar</v>
      </c>
    </row>
    <row r="70" spans="1:13" x14ac:dyDescent="0.3">
      <c r="A70">
        <v>375</v>
      </c>
      <c r="B70" t="s">
        <v>8556</v>
      </c>
      <c r="C70" s="6" t="s">
        <v>2526</v>
      </c>
      <c r="D70" t="s">
        <v>3942</v>
      </c>
      <c r="E70" t="s">
        <v>3947</v>
      </c>
      <c r="F70">
        <v>2024</v>
      </c>
      <c r="G70" t="s">
        <v>3482</v>
      </c>
      <c r="H70" t="s">
        <v>2532</v>
      </c>
      <c r="I70" t="str">
        <f t="shared" si="6"/>
        <v>a privacy-preserving e-voting system using blockchain and linkable ring signatures</v>
      </c>
      <c r="J70">
        <f t="shared" si="7"/>
        <v>479</v>
      </c>
      <c r="K70" t="str">
        <f t="shared" si="8"/>
        <v>Conservar</v>
      </c>
    </row>
    <row r="71" spans="1:13" hidden="1" x14ac:dyDescent="0.3">
      <c r="A71">
        <v>228</v>
      </c>
      <c r="B71" t="s">
        <v>514</v>
      </c>
      <c r="C71" t="s">
        <v>2526</v>
      </c>
      <c r="D71" t="s">
        <v>2527</v>
      </c>
      <c r="E71" t="s">
        <v>2530</v>
      </c>
      <c r="F71">
        <v>2024</v>
      </c>
      <c r="G71" t="s">
        <v>3482</v>
      </c>
      <c r="H71" t="s">
        <v>2532</v>
      </c>
      <c r="I71" t="str">
        <f t="shared" si="6"/>
        <v>a privacy-preserving e-voting system using blockchain and linkable ring signatures</v>
      </c>
      <c r="J71">
        <f t="shared" si="7"/>
        <v>268</v>
      </c>
      <c r="K71" t="str">
        <f t="shared" si="8"/>
        <v>Descartar</v>
      </c>
    </row>
    <row r="72" spans="1:13" hidden="1" x14ac:dyDescent="0.3">
      <c r="A72">
        <v>479</v>
      </c>
      <c r="B72" t="s">
        <v>8556</v>
      </c>
      <c r="C72" t="s">
        <v>4802</v>
      </c>
      <c r="D72" t="s">
        <v>4799</v>
      </c>
      <c r="E72" t="s">
        <v>4806</v>
      </c>
      <c r="F72">
        <v>2024</v>
      </c>
      <c r="G72" t="s">
        <v>3667</v>
      </c>
      <c r="H72" t="s">
        <v>4804</v>
      </c>
      <c r="I72" t="str">
        <f t="shared" si="6"/>
        <v>a proposal for a blockchain-based electronic election system</v>
      </c>
      <c r="J72">
        <f t="shared" si="7"/>
        <v>479</v>
      </c>
      <c r="K72" t="str">
        <f t="shared" si="8"/>
        <v>Conservar</v>
      </c>
      <c r="M72" t="s">
        <v>8573</v>
      </c>
    </row>
    <row r="73" spans="1:13" x14ac:dyDescent="0.3">
      <c r="A73">
        <v>712</v>
      </c>
      <c r="B73" t="s">
        <v>8556</v>
      </c>
      <c r="C73" s="6" t="s">
        <v>6587</v>
      </c>
      <c r="D73" t="s">
        <v>6584</v>
      </c>
      <c r="E73" t="s">
        <v>6591</v>
      </c>
      <c r="F73">
        <v>2023</v>
      </c>
      <c r="G73" t="s">
        <v>3482</v>
      </c>
      <c r="H73" t="s">
        <v>6589</v>
      </c>
      <c r="I73" t="str">
        <f t="shared" si="6"/>
        <v>a proposal of blockchain and nfc-based electronic voting system</v>
      </c>
      <c r="J73">
        <f t="shared" si="7"/>
        <v>479</v>
      </c>
      <c r="K73" t="str">
        <f t="shared" si="8"/>
        <v>Conservar</v>
      </c>
    </row>
    <row r="74" spans="1:13" hidden="1" x14ac:dyDescent="0.3">
      <c r="A74">
        <v>670</v>
      </c>
      <c r="B74" t="s">
        <v>8556</v>
      </c>
      <c r="C74" s="6" t="s">
        <v>6260</v>
      </c>
      <c r="D74" t="s">
        <v>6257</v>
      </c>
      <c r="E74" t="s">
        <v>6262</v>
      </c>
      <c r="F74">
        <v>2022</v>
      </c>
      <c r="G74" t="s">
        <v>3506</v>
      </c>
      <c r="H74" t="s">
        <v>93</v>
      </c>
      <c r="I74" t="str">
        <f t="shared" si="6"/>
        <v>a proposed model for enhancing e-government services to achieve the sustainable development goals in egypt " case study"</v>
      </c>
      <c r="J74">
        <f t="shared" si="7"/>
        <v>479</v>
      </c>
      <c r="K74" t="str">
        <f t="shared" si="8"/>
        <v>Conservar</v>
      </c>
      <c r="M74" s="4" t="s">
        <v>8561</v>
      </c>
    </row>
    <row r="75" spans="1:13" x14ac:dyDescent="0.3">
      <c r="A75">
        <v>450</v>
      </c>
      <c r="B75" t="s">
        <v>8556</v>
      </c>
      <c r="C75" s="6" t="s">
        <v>4569</v>
      </c>
      <c r="D75" t="s">
        <v>4566</v>
      </c>
      <c r="E75" t="s">
        <v>4573</v>
      </c>
      <c r="F75">
        <v>2023</v>
      </c>
      <c r="G75" t="s">
        <v>3506</v>
      </c>
      <c r="H75" t="s">
        <v>4571</v>
      </c>
      <c r="I75" t="str">
        <f t="shared" si="6"/>
        <v>a remote and cost-optimized voting system using blockchain and smart contract</v>
      </c>
      <c r="J75">
        <f t="shared" si="7"/>
        <v>479</v>
      </c>
      <c r="K75" t="str">
        <f t="shared" si="8"/>
        <v>Conservar</v>
      </c>
    </row>
    <row r="76" spans="1:13" hidden="1" x14ac:dyDescent="0.3">
      <c r="A76">
        <v>549</v>
      </c>
      <c r="B76" t="s">
        <v>8556</v>
      </c>
      <c r="C76" t="s">
        <v>5350</v>
      </c>
      <c r="D76" t="s">
        <v>5348</v>
      </c>
      <c r="E76" t="s">
        <v>5355</v>
      </c>
      <c r="F76">
        <v>2023</v>
      </c>
      <c r="G76" t="s">
        <v>3506</v>
      </c>
      <c r="H76" t="s">
        <v>5353</v>
      </c>
      <c r="I76" t="str">
        <f t="shared" si="6"/>
        <v>a review of blockchain-based e-voting systems: comparative analysis and findings</v>
      </c>
      <c r="J76">
        <f t="shared" si="7"/>
        <v>479</v>
      </c>
      <c r="K76" t="str">
        <f t="shared" si="8"/>
        <v>Conservar</v>
      </c>
      <c r="L76" t="s">
        <v>8562</v>
      </c>
    </row>
    <row r="77" spans="1:13" hidden="1" x14ac:dyDescent="0.3">
      <c r="A77">
        <v>757</v>
      </c>
      <c r="B77" t="s">
        <v>8556</v>
      </c>
      <c r="C77" s="6" t="s">
        <v>6943</v>
      </c>
      <c r="D77" t="s">
        <v>6682</v>
      </c>
      <c r="E77" t="s">
        <v>6947</v>
      </c>
      <c r="F77">
        <v>2022</v>
      </c>
      <c r="G77" t="s">
        <v>3506</v>
      </c>
      <c r="H77" t="s">
        <v>6945</v>
      </c>
      <c r="I77" t="str">
        <f t="shared" si="6"/>
        <v>a review on e-voting based on blockchain models</v>
      </c>
      <c r="J77">
        <f t="shared" si="7"/>
        <v>479</v>
      </c>
      <c r="K77" t="str">
        <f t="shared" si="8"/>
        <v>Conservar</v>
      </c>
      <c r="M77" t="s">
        <v>8574</v>
      </c>
    </row>
    <row r="78" spans="1:13" x14ac:dyDescent="0.3">
      <c r="A78">
        <v>701</v>
      </c>
      <c r="B78" t="s">
        <v>8556</v>
      </c>
      <c r="C78" s="6" t="s">
        <v>1313</v>
      </c>
      <c r="D78" t="s">
        <v>6496</v>
      </c>
      <c r="E78" t="s">
        <v>6501</v>
      </c>
      <c r="F78">
        <v>2023</v>
      </c>
      <c r="G78" t="s">
        <v>3482</v>
      </c>
      <c r="H78" t="s">
        <v>1320</v>
      </c>
      <c r="I78" t="str">
        <f t="shared" si="6"/>
        <v>a robust blockchain assisted electronic voting mechanism with enhanced cyber norms and precautions</v>
      </c>
      <c r="J78">
        <f t="shared" si="7"/>
        <v>479</v>
      </c>
      <c r="K78" t="str">
        <f t="shared" si="8"/>
        <v>Conservar</v>
      </c>
    </row>
    <row r="79" spans="1:13" hidden="1" x14ac:dyDescent="0.3">
      <c r="A79">
        <v>112</v>
      </c>
      <c r="B79" t="s">
        <v>514</v>
      </c>
      <c r="C79" t="s">
        <v>1313</v>
      </c>
      <c r="D79" t="s">
        <v>1314</v>
      </c>
      <c r="E79" t="s">
        <v>1318</v>
      </c>
      <c r="F79">
        <v>2023</v>
      </c>
      <c r="G79" t="s">
        <v>3482</v>
      </c>
      <c r="H79" t="s">
        <v>1320</v>
      </c>
      <c r="I79" t="str">
        <f t="shared" si="6"/>
        <v>a robust blockchain assisted electronic voting mechanism with enhanced cyber norms and precautions</v>
      </c>
      <c r="J79">
        <f t="shared" si="7"/>
        <v>268</v>
      </c>
      <c r="K79" t="str">
        <f t="shared" si="8"/>
        <v>Descartar</v>
      </c>
    </row>
    <row r="80" spans="1:13" x14ac:dyDescent="0.3">
      <c r="A80">
        <v>510</v>
      </c>
      <c r="B80" t="s">
        <v>8556</v>
      </c>
      <c r="C80" s="6" t="s">
        <v>5050</v>
      </c>
      <c r="D80" t="s">
        <v>5047</v>
      </c>
      <c r="E80" t="s">
        <v>5055</v>
      </c>
      <c r="F80">
        <v>2023</v>
      </c>
      <c r="G80" t="s">
        <v>3506</v>
      </c>
      <c r="H80" t="s">
        <v>5053</v>
      </c>
      <c r="I80" t="str">
        <f t="shared" si="6"/>
        <v>a scalable decentralized privacy-preserving e-voting system based on zero-knowledge off-chain computations</v>
      </c>
      <c r="J80">
        <f t="shared" si="7"/>
        <v>479</v>
      </c>
      <c r="K80" t="str">
        <f t="shared" si="8"/>
        <v>Conservar</v>
      </c>
    </row>
    <row r="81" spans="1:13" hidden="1" x14ac:dyDescent="0.3">
      <c r="A81">
        <v>830</v>
      </c>
      <c r="B81" t="s">
        <v>8557</v>
      </c>
      <c r="C81" t="s">
        <v>5050</v>
      </c>
      <c r="D81" t="s">
        <v>7949</v>
      </c>
      <c r="E81" t="s">
        <v>7953</v>
      </c>
      <c r="F81">
        <v>2023</v>
      </c>
      <c r="G81" t="s">
        <v>3506</v>
      </c>
      <c r="H81" t="s">
        <v>5053</v>
      </c>
      <c r="I81" t="str">
        <f t="shared" si="6"/>
        <v>a scalable decentralized privacy-preserving e-voting system based on zero-knowledge off-chain computations</v>
      </c>
      <c r="J81">
        <f t="shared" si="7"/>
        <v>60</v>
      </c>
      <c r="K81" t="str">
        <f t="shared" si="8"/>
        <v>Descartar</v>
      </c>
    </row>
    <row r="82" spans="1:13" x14ac:dyDescent="0.3">
      <c r="A82">
        <v>687</v>
      </c>
      <c r="B82" t="s">
        <v>8556</v>
      </c>
      <c r="C82" s="6" t="s">
        <v>1792</v>
      </c>
      <c r="D82" t="s">
        <v>6391</v>
      </c>
      <c r="E82" t="s">
        <v>6396</v>
      </c>
      <c r="F82">
        <v>2023</v>
      </c>
      <c r="G82" t="s">
        <v>3482</v>
      </c>
      <c r="H82" t="s">
        <v>1798</v>
      </c>
      <c r="I82" t="str">
        <f t="shared" si="6"/>
        <v>a secure and decentralized method of e-voting using blockchain and smart contracts</v>
      </c>
      <c r="J82">
        <f t="shared" si="7"/>
        <v>479</v>
      </c>
      <c r="K82" t="str">
        <f t="shared" si="8"/>
        <v>Conservar</v>
      </c>
    </row>
    <row r="83" spans="1:13" hidden="1" x14ac:dyDescent="0.3">
      <c r="A83">
        <v>158</v>
      </c>
      <c r="B83" t="s">
        <v>514</v>
      </c>
      <c r="C83" t="s">
        <v>1792</v>
      </c>
      <c r="D83" t="s">
        <v>1793</v>
      </c>
      <c r="E83" t="s">
        <v>1795</v>
      </c>
      <c r="F83">
        <v>2023</v>
      </c>
      <c r="G83" t="s">
        <v>3482</v>
      </c>
      <c r="H83" t="s">
        <v>1798</v>
      </c>
      <c r="I83" t="str">
        <f t="shared" si="6"/>
        <v>a secure and decentralized method of e-voting using blockchain and smart contracts</v>
      </c>
      <c r="J83">
        <f t="shared" si="7"/>
        <v>268</v>
      </c>
      <c r="K83" t="str">
        <f t="shared" si="8"/>
        <v>Descartar</v>
      </c>
    </row>
    <row r="84" spans="1:13" x14ac:dyDescent="0.3">
      <c r="A84">
        <v>397</v>
      </c>
      <c r="B84" t="s">
        <v>8556</v>
      </c>
      <c r="C84" s="6" t="s">
        <v>3121</v>
      </c>
      <c r="D84" t="s">
        <v>4122</v>
      </c>
      <c r="E84" t="s">
        <v>4127</v>
      </c>
      <c r="F84">
        <v>2024</v>
      </c>
      <c r="G84" t="s">
        <v>3482</v>
      </c>
      <c r="H84" t="s">
        <v>3129</v>
      </c>
      <c r="I84" t="str">
        <f t="shared" si="6"/>
        <v>a secure and transparent voting system framework using finger vein and blockchain technology</v>
      </c>
      <c r="J84">
        <f t="shared" si="7"/>
        <v>479</v>
      </c>
      <c r="K84" t="str">
        <f t="shared" si="8"/>
        <v>Conservar</v>
      </c>
    </row>
    <row r="85" spans="1:13" hidden="1" x14ac:dyDescent="0.3">
      <c r="A85">
        <v>285</v>
      </c>
      <c r="B85" t="s">
        <v>514</v>
      </c>
      <c r="C85" t="s">
        <v>3121</v>
      </c>
      <c r="D85" t="s">
        <v>3122</v>
      </c>
      <c r="E85" t="s">
        <v>3126</v>
      </c>
      <c r="F85">
        <v>2024</v>
      </c>
      <c r="G85" t="s">
        <v>3482</v>
      </c>
      <c r="H85" t="s">
        <v>3129</v>
      </c>
      <c r="I85" t="str">
        <f t="shared" si="6"/>
        <v>a secure and transparent voting system framework using finger vein and blockchain technology</v>
      </c>
      <c r="J85">
        <f t="shared" si="7"/>
        <v>268</v>
      </c>
      <c r="K85" t="str">
        <f t="shared" si="8"/>
        <v>Descartar</v>
      </c>
    </row>
    <row r="86" spans="1:13" hidden="1" x14ac:dyDescent="0.3">
      <c r="A86">
        <v>655</v>
      </c>
      <c r="B86" t="s">
        <v>8556</v>
      </c>
      <c r="C86" t="s">
        <v>6136</v>
      </c>
      <c r="D86" t="s">
        <v>6133</v>
      </c>
      <c r="E86" t="s">
        <v>6140</v>
      </c>
      <c r="F86">
        <v>2022</v>
      </c>
      <c r="G86" t="s">
        <v>3667</v>
      </c>
      <c r="H86" t="s">
        <v>6138</v>
      </c>
      <c r="I86" t="str">
        <f t="shared" si="6"/>
        <v>a secure distributed system for the electronic voting system using blockchain technology</v>
      </c>
      <c r="J86">
        <f t="shared" si="7"/>
        <v>479</v>
      </c>
      <c r="K86" t="str">
        <f t="shared" si="8"/>
        <v>Conservar</v>
      </c>
      <c r="M86" t="s">
        <v>8573</v>
      </c>
    </row>
    <row r="87" spans="1:13" x14ac:dyDescent="0.3">
      <c r="A87">
        <v>2</v>
      </c>
      <c r="B87" t="s">
        <v>3385</v>
      </c>
      <c r="C87" t="s">
        <v>105</v>
      </c>
      <c r="D87" t="s">
        <v>104</v>
      </c>
      <c r="E87" t="s">
        <v>110</v>
      </c>
      <c r="F87">
        <v>2024</v>
      </c>
      <c r="G87" t="s">
        <v>3482</v>
      </c>
      <c r="H87" t="s">
        <v>108</v>
      </c>
      <c r="I87" t="str">
        <f t="shared" si="6"/>
        <v>a secure electronic voting protocol base on threshold proof</v>
      </c>
      <c r="J87">
        <f t="shared" si="7"/>
        <v>29</v>
      </c>
      <c r="K87" t="str">
        <f t="shared" si="8"/>
        <v>Conservar</v>
      </c>
    </row>
    <row r="88" spans="1:13" x14ac:dyDescent="0.3">
      <c r="A88">
        <v>740</v>
      </c>
      <c r="B88" t="s">
        <v>8556</v>
      </c>
      <c r="C88" s="6" t="s">
        <v>6811</v>
      </c>
      <c r="D88" t="s">
        <v>6808</v>
      </c>
      <c r="E88" t="s">
        <v>6814</v>
      </c>
      <c r="F88">
        <v>2022</v>
      </c>
      <c r="G88" t="s">
        <v>3667</v>
      </c>
      <c r="H88" t="s">
        <v>6812</v>
      </c>
      <c r="I88" t="str">
        <f t="shared" si="6"/>
        <v>a secure electronic voting system using multifactor authentication and blockchain technologies</v>
      </c>
      <c r="J88">
        <f t="shared" si="7"/>
        <v>479</v>
      </c>
      <c r="K88" t="str">
        <f t="shared" si="8"/>
        <v>Conservar</v>
      </c>
    </row>
    <row r="89" spans="1:13" x14ac:dyDescent="0.3">
      <c r="A89">
        <v>252</v>
      </c>
      <c r="B89" t="s">
        <v>514</v>
      </c>
      <c r="C89" t="s">
        <v>2768</v>
      </c>
      <c r="D89" t="s">
        <v>2769</v>
      </c>
      <c r="E89" t="s">
        <v>2771</v>
      </c>
      <c r="F89">
        <v>2022</v>
      </c>
      <c r="G89" t="s">
        <v>3482</v>
      </c>
      <c r="H89" t="s">
        <v>2772</v>
      </c>
      <c r="I89" t="str">
        <f t="shared" si="6"/>
        <v>a secure framework for e-voting using blockchain</v>
      </c>
      <c r="J89">
        <f t="shared" si="7"/>
        <v>268</v>
      </c>
      <c r="K89" t="str">
        <f t="shared" si="8"/>
        <v>Conservar</v>
      </c>
    </row>
    <row r="90" spans="1:13" hidden="1" x14ac:dyDescent="0.3">
      <c r="A90">
        <v>260</v>
      </c>
      <c r="B90" t="s">
        <v>514</v>
      </c>
      <c r="C90" t="s">
        <v>2850</v>
      </c>
      <c r="D90" t="s">
        <v>2851</v>
      </c>
      <c r="E90" t="s">
        <v>2855</v>
      </c>
      <c r="F90">
        <v>2023</v>
      </c>
      <c r="G90" t="s">
        <v>3506</v>
      </c>
      <c r="H90" t="s">
        <v>2857</v>
      </c>
      <c r="I90" t="str">
        <f t="shared" si="6"/>
        <v>a secure ndn-based architecture for electronic voting in 6g</v>
      </c>
      <c r="J90">
        <f t="shared" si="7"/>
        <v>268</v>
      </c>
      <c r="K90" t="str">
        <f t="shared" si="8"/>
        <v>Conservar</v>
      </c>
      <c r="L90" s="4" t="s">
        <v>8561</v>
      </c>
    </row>
    <row r="91" spans="1:13" x14ac:dyDescent="0.3">
      <c r="A91">
        <v>572</v>
      </c>
      <c r="B91" t="s">
        <v>8556</v>
      </c>
      <c r="C91" s="6" t="s">
        <v>701</v>
      </c>
      <c r="D91" t="s">
        <v>5518</v>
      </c>
      <c r="E91" t="s">
        <v>5523</v>
      </c>
      <c r="F91">
        <v>2023</v>
      </c>
      <c r="G91" t="s">
        <v>3482</v>
      </c>
      <c r="H91" t="s">
        <v>708</v>
      </c>
      <c r="I91" t="str">
        <f t="shared" si="6"/>
        <v>a secured framework model to design electronic voting system using blockchain methodology</v>
      </c>
      <c r="J91">
        <f t="shared" si="7"/>
        <v>479</v>
      </c>
      <c r="K91" t="str">
        <f t="shared" si="8"/>
        <v>Conservar</v>
      </c>
    </row>
    <row r="92" spans="1:13" hidden="1" x14ac:dyDescent="0.3">
      <c r="A92">
        <v>56</v>
      </c>
      <c r="B92" t="s">
        <v>514</v>
      </c>
      <c r="C92" t="s">
        <v>701</v>
      </c>
      <c r="D92" t="s">
        <v>702</v>
      </c>
      <c r="E92" t="s">
        <v>706</v>
      </c>
      <c r="F92">
        <v>2023</v>
      </c>
      <c r="G92" t="s">
        <v>3482</v>
      </c>
      <c r="H92" t="s">
        <v>708</v>
      </c>
      <c r="I92" t="str">
        <f t="shared" si="6"/>
        <v>a secured framework model to design electronic voting system using blockchain methodology</v>
      </c>
      <c r="J92">
        <f t="shared" si="7"/>
        <v>268</v>
      </c>
      <c r="K92" t="str">
        <f t="shared" si="8"/>
        <v>Descartar</v>
      </c>
    </row>
    <row r="93" spans="1:13" x14ac:dyDescent="0.3">
      <c r="A93">
        <v>643</v>
      </c>
      <c r="B93" t="s">
        <v>8556</v>
      </c>
      <c r="C93" t="s">
        <v>6042</v>
      </c>
      <c r="D93" t="s">
        <v>6039</v>
      </c>
      <c r="E93" t="s">
        <v>6047</v>
      </c>
      <c r="F93">
        <v>2022</v>
      </c>
      <c r="G93" t="s">
        <v>3482</v>
      </c>
      <c r="H93" t="s">
        <v>6045</v>
      </c>
      <c r="I93" t="str">
        <f t="shared" si="6"/>
        <v>a self-tallying electronic voting based on blockchain</v>
      </c>
      <c r="J93">
        <f t="shared" si="7"/>
        <v>479</v>
      </c>
      <c r="K93" t="str">
        <f t="shared" si="8"/>
        <v>Conservar</v>
      </c>
    </row>
    <row r="94" spans="1:13" x14ac:dyDescent="0.3">
      <c r="A94">
        <v>568</v>
      </c>
      <c r="B94" t="s">
        <v>8556</v>
      </c>
      <c r="C94" s="6" t="s">
        <v>5489</v>
      </c>
      <c r="D94" t="s">
        <v>5486</v>
      </c>
      <c r="E94" t="s">
        <v>5494</v>
      </c>
      <c r="F94">
        <v>2023</v>
      </c>
      <c r="G94" t="s">
        <v>3506</v>
      </c>
      <c r="H94" t="s">
        <v>5492</v>
      </c>
      <c r="I94" t="str">
        <f t="shared" si="6"/>
        <v>a solidity implementation of tavs</v>
      </c>
      <c r="J94">
        <f t="shared" si="7"/>
        <v>479</v>
      </c>
      <c r="K94" t="str">
        <f t="shared" si="8"/>
        <v>Conservar</v>
      </c>
    </row>
    <row r="95" spans="1:13" hidden="1" x14ac:dyDescent="0.3">
      <c r="A95">
        <v>822</v>
      </c>
      <c r="B95" t="s">
        <v>8557</v>
      </c>
      <c r="C95" t="s">
        <v>5489</v>
      </c>
      <c r="D95" t="s">
        <v>7801</v>
      </c>
      <c r="E95" t="s">
        <v>7806</v>
      </c>
      <c r="F95">
        <v>2023</v>
      </c>
      <c r="G95" t="s">
        <v>3506</v>
      </c>
      <c r="H95" t="s">
        <v>5492</v>
      </c>
      <c r="I95" t="str">
        <f t="shared" si="6"/>
        <v>a solidity implementation of tavs</v>
      </c>
      <c r="J95">
        <f t="shared" si="7"/>
        <v>60</v>
      </c>
      <c r="K95" t="str">
        <f t="shared" si="8"/>
        <v>Descartar</v>
      </c>
    </row>
    <row r="96" spans="1:13" x14ac:dyDescent="0.3">
      <c r="A96">
        <v>742</v>
      </c>
      <c r="B96" t="s">
        <v>8556</v>
      </c>
      <c r="C96" s="6" t="s">
        <v>6825</v>
      </c>
      <c r="D96" t="s">
        <v>6284</v>
      </c>
      <c r="E96" t="s">
        <v>6829</v>
      </c>
      <c r="F96">
        <v>2022</v>
      </c>
      <c r="G96" t="s">
        <v>3482</v>
      </c>
      <c r="H96" t="s">
        <v>6827</v>
      </c>
      <c r="I96" t="str">
        <f t="shared" si="6"/>
        <v>a study of online electronic voting system based blockchain</v>
      </c>
      <c r="J96">
        <f t="shared" si="7"/>
        <v>479</v>
      </c>
      <c r="K96" t="str">
        <f t="shared" si="8"/>
        <v>Conservar</v>
      </c>
    </row>
    <row r="97" spans="1:13" x14ac:dyDescent="0.3">
      <c r="A97">
        <v>675</v>
      </c>
      <c r="B97" t="s">
        <v>8556</v>
      </c>
      <c r="C97" s="6" t="s">
        <v>2346</v>
      </c>
      <c r="D97" t="s">
        <v>6294</v>
      </c>
      <c r="E97" t="s">
        <v>6299</v>
      </c>
      <c r="F97">
        <v>2022</v>
      </c>
      <c r="G97" t="s">
        <v>3482</v>
      </c>
      <c r="H97" t="s">
        <v>2353</v>
      </c>
      <c r="I97" t="str">
        <f t="shared" si="6"/>
        <v>a study on decentralized electronic-voting using blockchain</v>
      </c>
      <c r="J97">
        <f t="shared" si="7"/>
        <v>479</v>
      </c>
      <c r="K97" t="str">
        <f t="shared" si="8"/>
        <v>Conservar</v>
      </c>
    </row>
    <row r="98" spans="1:13" hidden="1" x14ac:dyDescent="0.3">
      <c r="A98">
        <v>211</v>
      </c>
      <c r="B98" t="s">
        <v>514</v>
      </c>
      <c r="C98" t="s">
        <v>2346</v>
      </c>
      <c r="D98" t="s">
        <v>2347</v>
      </c>
      <c r="E98" t="s">
        <v>2351</v>
      </c>
      <c r="F98">
        <v>2022</v>
      </c>
      <c r="G98" t="s">
        <v>3482</v>
      </c>
      <c r="H98" t="s">
        <v>2353</v>
      </c>
      <c r="I98" t="str">
        <f t="shared" si="6"/>
        <v>a study on decentralized electronic-voting using blockchain</v>
      </c>
      <c r="J98">
        <f t="shared" si="7"/>
        <v>268</v>
      </c>
      <c r="K98" t="str">
        <f t="shared" si="8"/>
        <v>Descartar</v>
      </c>
    </row>
    <row r="99" spans="1:13" hidden="1" x14ac:dyDescent="0.3">
      <c r="A99">
        <v>3</v>
      </c>
      <c r="B99" t="s">
        <v>3385</v>
      </c>
      <c r="C99" t="s">
        <v>117</v>
      </c>
      <c r="D99" t="s">
        <v>116</v>
      </c>
      <c r="E99" t="s">
        <v>122</v>
      </c>
      <c r="F99">
        <v>2025</v>
      </c>
      <c r="G99" t="s">
        <v>3482</v>
      </c>
      <c r="H99" t="s">
        <v>120</v>
      </c>
      <c r="I99" t="str">
        <f t="shared" si="6"/>
        <v>a study on extending the mechanism for preventing fraud in polling stations to electronic voting schemes</v>
      </c>
      <c r="J99">
        <f t="shared" si="7"/>
        <v>29</v>
      </c>
      <c r="K99" t="str">
        <f t="shared" si="8"/>
        <v>Conservar</v>
      </c>
      <c r="M99" s="4" t="s">
        <v>8561</v>
      </c>
    </row>
    <row r="100" spans="1:13" hidden="1" x14ac:dyDescent="0.3">
      <c r="A100">
        <v>693</v>
      </c>
      <c r="B100" t="s">
        <v>8556</v>
      </c>
      <c r="C100" s="6" t="s">
        <v>6435</v>
      </c>
      <c r="D100" t="s">
        <v>6432</v>
      </c>
      <c r="E100" t="s">
        <v>6439</v>
      </c>
      <c r="F100">
        <v>2023</v>
      </c>
      <c r="G100" t="s">
        <v>3482</v>
      </c>
      <c r="H100" t="s">
        <v>6437</v>
      </c>
      <c r="I100" t="str">
        <f t="shared" si="6"/>
        <v>a survey based on online voting system using blockchain technology</v>
      </c>
      <c r="J100">
        <f t="shared" si="7"/>
        <v>479</v>
      </c>
      <c r="K100" t="str">
        <f t="shared" si="8"/>
        <v>Conservar</v>
      </c>
      <c r="M100" t="s">
        <v>8574</v>
      </c>
    </row>
    <row r="101" spans="1:13" hidden="1" x14ac:dyDescent="0.3">
      <c r="A101">
        <v>691</v>
      </c>
      <c r="B101" t="s">
        <v>8556</v>
      </c>
      <c r="C101" s="6" t="s">
        <v>165</v>
      </c>
      <c r="D101" t="s">
        <v>6418</v>
      </c>
      <c r="E101" t="s">
        <v>6423</v>
      </c>
      <c r="F101">
        <v>2022</v>
      </c>
      <c r="G101" t="s">
        <v>3482</v>
      </c>
      <c r="H101" t="s">
        <v>168</v>
      </c>
      <c r="I101" t="str">
        <f t="shared" si="6"/>
        <v>a survey of blockchain-based electronic voting mechanisms in sensor networks</v>
      </c>
      <c r="J101">
        <f t="shared" si="7"/>
        <v>479</v>
      </c>
      <c r="K101" t="str">
        <f t="shared" si="8"/>
        <v>Conservar</v>
      </c>
      <c r="M101" t="s">
        <v>8574</v>
      </c>
    </row>
    <row r="102" spans="1:13" hidden="1" x14ac:dyDescent="0.3">
      <c r="A102">
        <v>7</v>
      </c>
      <c r="B102" t="s">
        <v>3385</v>
      </c>
      <c r="C102" t="s">
        <v>165</v>
      </c>
      <c r="D102" t="s">
        <v>164</v>
      </c>
      <c r="E102" t="s">
        <v>170</v>
      </c>
      <c r="F102">
        <v>2023</v>
      </c>
      <c r="G102" t="s">
        <v>3482</v>
      </c>
      <c r="H102" t="s">
        <v>168</v>
      </c>
      <c r="I102" t="str">
        <f t="shared" si="6"/>
        <v>a survey of blockchain-based electronic voting mechanisms in sensor networks</v>
      </c>
      <c r="J102">
        <f t="shared" si="7"/>
        <v>29</v>
      </c>
      <c r="K102" t="str">
        <f t="shared" si="8"/>
        <v>Descartar</v>
      </c>
    </row>
    <row r="103" spans="1:13" hidden="1" x14ac:dyDescent="0.3">
      <c r="A103">
        <v>488</v>
      </c>
      <c r="B103" t="s">
        <v>8556</v>
      </c>
      <c r="C103" t="s">
        <v>4873</v>
      </c>
      <c r="D103" t="s">
        <v>4870</v>
      </c>
      <c r="E103" t="s">
        <v>4877</v>
      </c>
      <c r="F103">
        <v>2024</v>
      </c>
      <c r="G103" t="s">
        <v>3482</v>
      </c>
      <c r="H103" t="s">
        <v>4875</v>
      </c>
      <c r="I103" t="str">
        <f t="shared" si="6"/>
        <v>a survey of decentralized digital voting system using blockchain technology</v>
      </c>
      <c r="J103">
        <f t="shared" si="7"/>
        <v>479</v>
      </c>
      <c r="K103" t="str">
        <f t="shared" si="8"/>
        <v>Conservar</v>
      </c>
      <c r="M103" t="s">
        <v>8574</v>
      </c>
    </row>
    <row r="104" spans="1:13" hidden="1" x14ac:dyDescent="0.3">
      <c r="A104">
        <v>790</v>
      </c>
      <c r="B104" t="s">
        <v>8556</v>
      </c>
      <c r="C104" s="6" t="s">
        <v>1012</v>
      </c>
      <c r="D104" t="s">
        <v>7200</v>
      </c>
      <c r="E104" t="s">
        <v>7205</v>
      </c>
      <c r="F104">
        <v>2022</v>
      </c>
      <c r="G104" t="s">
        <v>3482</v>
      </c>
      <c r="H104" t="s">
        <v>1020</v>
      </c>
      <c r="I104" t="str">
        <f t="shared" si="6"/>
        <v>a survey on electronic voting on blockchain</v>
      </c>
      <c r="J104">
        <f t="shared" si="7"/>
        <v>479</v>
      </c>
      <c r="K104" t="str">
        <f t="shared" si="8"/>
        <v>Conservar</v>
      </c>
      <c r="M104" t="s">
        <v>8574</v>
      </c>
    </row>
    <row r="105" spans="1:13" hidden="1" x14ac:dyDescent="0.3">
      <c r="A105">
        <v>84</v>
      </c>
      <c r="B105" t="s">
        <v>514</v>
      </c>
      <c r="C105" t="s">
        <v>1012</v>
      </c>
      <c r="D105" t="s">
        <v>1013</v>
      </c>
      <c r="E105" t="s">
        <v>1017</v>
      </c>
      <c r="F105">
        <v>2022</v>
      </c>
      <c r="G105" t="s">
        <v>3482</v>
      </c>
      <c r="H105" t="s">
        <v>1020</v>
      </c>
      <c r="I105" t="str">
        <f t="shared" si="6"/>
        <v>a survey on electronic voting on blockchain</v>
      </c>
      <c r="J105">
        <f t="shared" si="7"/>
        <v>268</v>
      </c>
      <c r="K105" t="str">
        <f t="shared" si="8"/>
        <v>Descartar</v>
      </c>
    </row>
    <row r="106" spans="1:13" hidden="1" x14ac:dyDescent="0.3">
      <c r="A106">
        <v>540</v>
      </c>
      <c r="B106" t="s">
        <v>8556</v>
      </c>
      <c r="C106" s="6" t="s">
        <v>1802</v>
      </c>
      <c r="D106" t="s">
        <v>5280</v>
      </c>
      <c r="E106" t="s">
        <v>5285</v>
      </c>
      <c r="F106">
        <v>2023</v>
      </c>
      <c r="G106" t="s">
        <v>3482</v>
      </c>
      <c r="H106" t="s">
        <v>1808</v>
      </c>
      <c r="I106" t="str">
        <f t="shared" si="6"/>
        <v>a survey on e-voting system using blockchain technology</v>
      </c>
      <c r="J106">
        <f t="shared" si="7"/>
        <v>479</v>
      </c>
      <c r="K106" t="str">
        <f t="shared" si="8"/>
        <v>Conservar</v>
      </c>
      <c r="M106" t="s">
        <v>8574</v>
      </c>
    </row>
    <row r="107" spans="1:13" hidden="1" x14ac:dyDescent="0.3">
      <c r="A107">
        <v>159</v>
      </c>
      <c r="B107" t="s">
        <v>514</v>
      </c>
      <c r="C107" t="s">
        <v>1802</v>
      </c>
      <c r="D107" t="s">
        <v>1803</v>
      </c>
      <c r="E107" t="s">
        <v>1806</v>
      </c>
      <c r="F107">
        <v>2023</v>
      </c>
      <c r="G107" t="s">
        <v>3482</v>
      </c>
      <c r="H107" t="s">
        <v>1808</v>
      </c>
      <c r="I107" t="str">
        <f t="shared" si="6"/>
        <v>a survey on e-voting system using blockchain technology</v>
      </c>
      <c r="J107">
        <f t="shared" si="7"/>
        <v>268</v>
      </c>
      <c r="K107" t="str">
        <f t="shared" si="8"/>
        <v>Descartar</v>
      </c>
    </row>
    <row r="108" spans="1:13" hidden="1" x14ac:dyDescent="0.3">
      <c r="A108">
        <v>774</v>
      </c>
      <c r="B108" t="s">
        <v>8556</v>
      </c>
      <c r="C108" t="s">
        <v>7079</v>
      </c>
      <c r="D108" t="s">
        <v>7076</v>
      </c>
      <c r="E108" t="s">
        <v>7083</v>
      </c>
      <c r="F108">
        <v>2022</v>
      </c>
      <c r="G108" t="s">
        <v>3482</v>
      </c>
      <c r="H108" t="s">
        <v>7081</v>
      </c>
      <c r="I108" t="str">
        <f t="shared" si="6"/>
        <v>a survey on privacy and policy aspects of blockchain technology</v>
      </c>
      <c r="J108">
        <f t="shared" si="7"/>
        <v>479</v>
      </c>
      <c r="K108" t="str">
        <f t="shared" si="8"/>
        <v>Conservar</v>
      </c>
      <c r="L108" t="s">
        <v>8562</v>
      </c>
    </row>
    <row r="109" spans="1:13" hidden="1" x14ac:dyDescent="0.3">
      <c r="A109">
        <v>665</v>
      </c>
      <c r="B109" t="s">
        <v>8556</v>
      </c>
      <c r="C109" s="6" t="s">
        <v>6222</v>
      </c>
      <c r="D109" t="s">
        <v>6219</v>
      </c>
      <c r="E109" t="s">
        <v>6226</v>
      </c>
      <c r="F109">
        <v>2023</v>
      </c>
      <c r="G109" t="s">
        <v>3482</v>
      </c>
      <c r="H109" t="s">
        <v>6224</v>
      </c>
      <c r="I109" t="str">
        <f t="shared" si="6"/>
        <v>a survey on privacy preserving voting scheme based on blockchain technology</v>
      </c>
      <c r="J109">
        <f t="shared" si="7"/>
        <v>479</v>
      </c>
      <c r="K109" t="str">
        <f t="shared" si="8"/>
        <v>Conservar</v>
      </c>
      <c r="M109" t="s">
        <v>8574</v>
      </c>
    </row>
    <row r="110" spans="1:13" hidden="1" x14ac:dyDescent="0.3">
      <c r="A110">
        <v>21</v>
      </c>
      <c r="B110" t="s">
        <v>3385</v>
      </c>
      <c r="C110" t="s">
        <v>312</v>
      </c>
      <c r="D110" t="s">
        <v>311</v>
      </c>
      <c r="E110" t="s">
        <v>317</v>
      </c>
      <c r="F110">
        <v>2024</v>
      </c>
      <c r="G110" t="s">
        <v>3482</v>
      </c>
      <c r="H110" t="s">
        <v>315</v>
      </c>
      <c r="I110" t="str">
        <f t="shared" si="6"/>
        <v>a systematic literature review of blockchain technology: applications fields, platforms, and consensus protocols</v>
      </c>
      <c r="J110">
        <f t="shared" si="7"/>
        <v>29</v>
      </c>
      <c r="K110" t="str">
        <f t="shared" si="8"/>
        <v>Conservar</v>
      </c>
      <c r="L110" s="4" t="s">
        <v>8561</v>
      </c>
    </row>
    <row r="111" spans="1:13" hidden="1" x14ac:dyDescent="0.3">
      <c r="A111">
        <v>312</v>
      </c>
      <c r="B111" t="s">
        <v>8555</v>
      </c>
      <c r="C111" t="s">
        <v>312</v>
      </c>
      <c r="D111" t="s">
        <v>311</v>
      </c>
      <c r="E111" t="s">
        <v>93</v>
      </c>
      <c r="F111">
        <v>2023</v>
      </c>
      <c r="G111" t="s">
        <v>3482</v>
      </c>
      <c r="H111" t="s">
        <v>315</v>
      </c>
      <c r="I111" t="str">
        <f t="shared" si="6"/>
        <v>a systematic literature review of blockchain technology: applications fields, platforms, and consensus protocols</v>
      </c>
      <c r="J111">
        <f t="shared" si="7"/>
        <v>18</v>
      </c>
      <c r="K111" t="str">
        <f t="shared" si="8"/>
        <v>Descartar</v>
      </c>
    </row>
    <row r="112" spans="1:13" hidden="1" x14ac:dyDescent="0.3">
      <c r="A112">
        <v>715</v>
      </c>
      <c r="B112" t="s">
        <v>8556</v>
      </c>
      <c r="C112" t="s">
        <v>6612</v>
      </c>
      <c r="D112" t="s">
        <v>6609</v>
      </c>
      <c r="E112" t="s">
        <v>6616</v>
      </c>
      <c r="F112">
        <v>2022</v>
      </c>
      <c r="G112" t="s">
        <v>3482</v>
      </c>
      <c r="H112" t="s">
        <v>6614</v>
      </c>
      <c r="I112" t="str">
        <f t="shared" si="6"/>
        <v>a systematic study of bulletin board and its application</v>
      </c>
      <c r="J112">
        <f t="shared" si="7"/>
        <v>479</v>
      </c>
      <c r="K112" t="str">
        <f t="shared" si="8"/>
        <v>Conservar</v>
      </c>
      <c r="L112" s="4" t="s">
        <v>8561</v>
      </c>
    </row>
    <row r="113" spans="1:12" x14ac:dyDescent="0.3">
      <c r="A113">
        <v>603</v>
      </c>
      <c r="B113" t="s">
        <v>8556</v>
      </c>
      <c r="C113" s="6" t="s">
        <v>5743</v>
      </c>
      <c r="D113" t="s">
        <v>5740</v>
      </c>
      <c r="E113" t="s">
        <v>5747</v>
      </c>
      <c r="F113">
        <v>2023</v>
      </c>
      <c r="G113" t="s">
        <v>3667</v>
      </c>
      <c r="H113" t="s">
        <v>5745</v>
      </c>
      <c r="I113" t="str">
        <f t="shared" si="6"/>
        <v>a transparent scalable e-voting protocol based on open vote network protocol and zk-starks</v>
      </c>
      <c r="J113">
        <f t="shared" si="7"/>
        <v>479</v>
      </c>
      <c r="K113" t="str">
        <f t="shared" si="8"/>
        <v>Conservar</v>
      </c>
    </row>
    <row r="114" spans="1:12" x14ac:dyDescent="0.3">
      <c r="A114">
        <v>280</v>
      </c>
      <c r="B114" t="s">
        <v>514</v>
      </c>
      <c r="C114" t="s">
        <v>3060</v>
      </c>
      <c r="D114" t="s">
        <v>3061</v>
      </c>
      <c r="E114" t="s">
        <v>3065</v>
      </c>
      <c r="F114">
        <v>2023</v>
      </c>
      <c r="G114" t="s">
        <v>3482</v>
      </c>
      <c r="H114" t="s">
        <v>3067</v>
      </c>
      <c r="I114" t="str">
        <f t="shared" si="6"/>
        <v>a voting system using block chain a deep survey</v>
      </c>
      <c r="J114">
        <f t="shared" si="7"/>
        <v>268</v>
      </c>
      <c r="K114" t="str">
        <f t="shared" si="8"/>
        <v>Conservar</v>
      </c>
    </row>
    <row r="115" spans="1:12" hidden="1" x14ac:dyDescent="0.3">
      <c r="A115">
        <v>289</v>
      </c>
      <c r="B115" t="s">
        <v>514</v>
      </c>
      <c r="C115" t="s">
        <v>3165</v>
      </c>
      <c r="D115" t="s">
        <v>3166</v>
      </c>
      <c r="E115" t="s">
        <v>3168</v>
      </c>
      <c r="F115">
        <v>2024</v>
      </c>
      <c r="G115" t="s">
        <v>3482</v>
      </c>
      <c r="H115" t="s">
        <v>3169</v>
      </c>
      <c r="I115" t="str">
        <f t="shared" si="6"/>
        <v>a web-based biometric system for e-voting</v>
      </c>
      <c r="J115">
        <f t="shared" si="7"/>
        <v>268</v>
      </c>
      <c r="K115" t="str">
        <f t="shared" si="8"/>
        <v>Conservar</v>
      </c>
      <c r="L115" s="4" t="s">
        <v>8561</v>
      </c>
    </row>
    <row r="116" spans="1:12" x14ac:dyDescent="0.3">
      <c r="A116">
        <v>367</v>
      </c>
      <c r="B116" t="s">
        <v>8556</v>
      </c>
      <c r="C116" t="s">
        <v>3867</v>
      </c>
      <c r="D116" t="s">
        <v>3864</v>
      </c>
      <c r="E116" t="s">
        <v>3871</v>
      </c>
      <c r="F116">
        <v>2025</v>
      </c>
      <c r="G116" t="s">
        <v>3482</v>
      </c>
      <c r="H116" t="s">
        <v>3869</v>
      </c>
      <c r="I116" t="str">
        <f t="shared" si="6"/>
        <v>a2v: anonymous and accountable voting framework via blockchain</v>
      </c>
      <c r="J116">
        <f t="shared" si="7"/>
        <v>479</v>
      </c>
      <c r="K116" t="str">
        <f t="shared" si="8"/>
        <v>Conservar</v>
      </c>
    </row>
    <row r="117" spans="1:12" x14ac:dyDescent="0.3">
      <c r="A117">
        <v>699</v>
      </c>
      <c r="B117" t="s">
        <v>8556</v>
      </c>
      <c r="C117" s="6" t="s">
        <v>3267</v>
      </c>
      <c r="D117" t="s">
        <v>6481</v>
      </c>
      <c r="E117" t="s">
        <v>6485</v>
      </c>
      <c r="F117">
        <v>2023</v>
      </c>
      <c r="G117" t="s">
        <v>3506</v>
      </c>
      <c r="H117" t="s">
        <v>3275</v>
      </c>
      <c r="I117" t="str">
        <f t="shared" si="6"/>
        <v>acb-vote: efficient, flexible, and privacy- preserving blockchain-based score voting with anonymously convertible ballots</v>
      </c>
      <c r="J117">
        <f t="shared" si="7"/>
        <v>479</v>
      </c>
      <c r="K117" t="str">
        <f t="shared" si="8"/>
        <v>Conservar</v>
      </c>
    </row>
    <row r="118" spans="1:12" hidden="1" x14ac:dyDescent="0.3">
      <c r="A118">
        <v>300</v>
      </c>
      <c r="B118" t="s">
        <v>514</v>
      </c>
      <c r="C118" t="s">
        <v>3267</v>
      </c>
      <c r="D118" t="s">
        <v>3268</v>
      </c>
      <c r="E118" t="s">
        <v>3273</v>
      </c>
      <c r="F118">
        <v>2023</v>
      </c>
      <c r="G118" t="s">
        <v>3506</v>
      </c>
      <c r="H118" t="s">
        <v>3275</v>
      </c>
      <c r="I118" t="str">
        <f t="shared" si="6"/>
        <v>acb-vote: efficient, flexible, and privacy- preserving blockchain-based score voting with anonymously convertible ballots</v>
      </c>
      <c r="J118">
        <f t="shared" si="7"/>
        <v>268</v>
      </c>
      <c r="K118" t="str">
        <f t="shared" si="8"/>
        <v>Descartar</v>
      </c>
    </row>
    <row r="119" spans="1:12" hidden="1" x14ac:dyDescent="0.3">
      <c r="A119">
        <v>857</v>
      </c>
      <c r="B119" t="s">
        <v>8557</v>
      </c>
      <c r="C119" t="s">
        <v>3267</v>
      </c>
      <c r="D119" t="s">
        <v>8444</v>
      </c>
      <c r="E119" t="s">
        <v>3273</v>
      </c>
      <c r="F119">
        <v>2023</v>
      </c>
      <c r="G119" t="s">
        <v>3506</v>
      </c>
      <c r="H119" t="s">
        <v>3275</v>
      </c>
      <c r="I119" t="str">
        <f t="shared" si="6"/>
        <v>acb-vote: efficient, flexible, and privacy- preserving blockchain-based score voting with anonymously convertible ballots</v>
      </c>
      <c r="J119">
        <f t="shared" si="7"/>
        <v>60</v>
      </c>
      <c r="K119" t="str">
        <f t="shared" si="8"/>
        <v>Descartar</v>
      </c>
    </row>
    <row r="120" spans="1:12" x14ac:dyDescent="0.3">
      <c r="A120">
        <v>719</v>
      </c>
      <c r="B120" t="s">
        <v>8556</v>
      </c>
      <c r="C120" s="6" t="s">
        <v>6648</v>
      </c>
      <c r="D120" t="s">
        <v>6645</v>
      </c>
      <c r="E120" t="s">
        <v>6652</v>
      </c>
      <c r="F120">
        <v>2023</v>
      </c>
      <c r="G120" t="s">
        <v>3482</v>
      </c>
      <c r="H120" t="s">
        <v>6650</v>
      </c>
      <c r="I120" t="str">
        <f t="shared" si="6"/>
        <v>adding blockchain and smart contracts to a low-code development platform</v>
      </c>
      <c r="J120">
        <f t="shared" si="7"/>
        <v>479</v>
      </c>
      <c r="K120" t="str">
        <f t="shared" si="8"/>
        <v>Conservar</v>
      </c>
    </row>
    <row r="121" spans="1:12" x14ac:dyDescent="0.3">
      <c r="A121">
        <v>634</v>
      </c>
      <c r="B121" t="s">
        <v>8556</v>
      </c>
      <c r="C121" s="6" t="s">
        <v>5971</v>
      </c>
      <c r="D121" t="s">
        <v>5968</v>
      </c>
      <c r="E121" t="s">
        <v>5975</v>
      </c>
      <c r="F121">
        <v>2023</v>
      </c>
      <c r="G121" t="s">
        <v>3667</v>
      </c>
      <c r="H121" t="s">
        <v>5973</v>
      </c>
      <c r="I121" t="str">
        <f t="shared" si="6"/>
        <v>addressing most common vulnerabilities in blockchain-based voting systems</v>
      </c>
      <c r="J121">
        <f t="shared" si="7"/>
        <v>479</v>
      </c>
      <c r="K121" t="str">
        <f t="shared" si="8"/>
        <v>Conservar</v>
      </c>
    </row>
    <row r="122" spans="1:12" x14ac:dyDescent="0.3">
      <c r="A122">
        <v>729</v>
      </c>
      <c r="B122" t="s">
        <v>8556</v>
      </c>
      <c r="C122" s="6" t="s">
        <v>1375</v>
      </c>
      <c r="D122" t="s">
        <v>6719</v>
      </c>
      <c r="E122" t="s">
        <v>6724</v>
      </c>
      <c r="F122">
        <v>2022</v>
      </c>
      <c r="G122" t="s">
        <v>3482</v>
      </c>
      <c r="H122" t="s">
        <v>1379</v>
      </c>
      <c r="I122" t="str">
        <f t="shared" si="6"/>
        <v>advanced e-voting system using blockchain</v>
      </c>
      <c r="J122">
        <f t="shared" si="7"/>
        <v>479</v>
      </c>
      <c r="K122" t="str">
        <f t="shared" si="8"/>
        <v>Conservar</v>
      </c>
    </row>
    <row r="123" spans="1:12" hidden="1" x14ac:dyDescent="0.3">
      <c r="A123">
        <v>118</v>
      </c>
      <c r="B123" t="s">
        <v>514</v>
      </c>
      <c r="C123" t="s">
        <v>1375</v>
      </c>
      <c r="D123" t="s">
        <v>1376</v>
      </c>
      <c r="E123" t="s">
        <v>1378</v>
      </c>
      <c r="F123">
        <v>2022</v>
      </c>
      <c r="G123" t="s">
        <v>3482</v>
      </c>
      <c r="H123" t="s">
        <v>1379</v>
      </c>
      <c r="I123" t="str">
        <f t="shared" si="6"/>
        <v>advanced e-voting system using blockchain</v>
      </c>
      <c r="J123">
        <f t="shared" si="7"/>
        <v>268</v>
      </c>
      <c r="K123" t="str">
        <f t="shared" si="8"/>
        <v>Descartar</v>
      </c>
    </row>
    <row r="124" spans="1:12" hidden="1" x14ac:dyDescent="0.3">
      <c r="A124">
        <v>247</v>
      </c>
      <c r="B124" t="s">
        <v>514</v>
      </c>
      <c r="C124" t="s">
        <v>2713</v>
      </c>
      <c r="D124" t="s">
        <v>2714</v>
      </c>
      <c r="E124" t="s">
        <v>2718</v>
      </c>
      <c r="F124">
        <v>2024</v>
      </c>
      <c r="G124" t="s">
        <v>3482</v>
      </c>
      <c r="H124" t="s">
        <v>2721</v>
      </c>
      <c r="I124" t="str">
        <f t="shared" si="6"/>
        <v>advances and challenges in global democratic transformation: a perspective on the accessibility of electronic voting</v>
      </c>
      <c r="J124">
        <f t="shared" si="7"/>
        <v>268</v>
      </c>
      <c r="K124" t="str">
        <f t="shared" si="8"/>
        <v>Conservar</v>
      </c>
      <c r="L124" s="4" t="s">
        <v>8561</v>
      </c>
    </row>
    <row r="125" spans="1:12" hidden="1" x14ac:dyDescent="0.3">
      <c r="A125">
        <v>308</v>
      </c>
      <c r="B125" t="s">
        <v>8555</v>
      </c>
      <c r="C125" t="s">
        <v>3352</v>
      </c>
      <c r="D125" t="s">
        <v>3351</v>
      </c>
      <c r="E125" t="s">
        <v>8564</v>
      </c>
      <c r="F125">
        <v>2025</v>
      </c>
      <c r="G125" t="s">
        <v>3506</v>
      </c>
      <c r="H125" t="s">
        <v>93</v>
      </c>
      <c r="I125" t="str">
        <f t="shared" si="6"/>
        <v>ai and blockchain for next-generation e-governance: a comprehensive bibliometric review in smart city innovation</v>
      </c>
      <c r="J125">
        <f t="shared" si="7"/>
        <v>18</v>
      </c>
      <c r="K125" t="str">
        <f t="shared" si="8"/>
        <v>Conservar</v>
      </c>
      <c r="L125" s="4" t="s">
        <v>8561</v>
      </c>
    </row>
    <row r="126" spans="1:12" x14ac:dyDescent="0.3">
      <c r="A126">
        <v>12</v>
      </c>
      <c r="B126" t="s">
        <v>3385</v>
      </c>
      <c r="C126" t="s">
        <v>220</v>
      </c>
      <c r="D126" t="s">
        <v>89</v>
      </c>
      <c r="E126" t="s">
        <v>225</v>
      </c>
      <c r="F126">
        <v>2024</v>
      </c>
      <c r="G126" t="s">
        <v>3482</v>
      </c>
      <c r="H126" t="s">
        <v>223</v>
      </c>
      <c r="I126" t="str">
        <f t="shared" si="6"/>
        <v>algorithmic concept for enhanced blockchain based election</v>
      </c>
      <c r="J126">
        <f t="shared" si="7"/>
        <v>29</v>
      </c>
      <c r="K126" t="str">
        <f t="shared" si="8"/>
        <v>Conservar</v>
      </c>
    </row>
    <row r="127" spans="1:12" x14ac:dyDescent="0.3">
      <c r="A127">
        <v>301</v>
      </c>
      <c r="B127" t="s">
        <v>514</v>
      </c>
      <c r="C127" t="s">
        <v>3281</v>
      </c>
      <c r="D127" t="s">
        <v>3282</v>
      </c>
      <c r="E127" t="s">
        <v>3286</v>
      </c>
      <c r="F127">
        <v>2023</v>
      </c>
      <c r="G127" t="s">
        <v>3506</v>
      </c>
      <c r="H127" t="s">
        <v>3288</v>
      </c>
      <c r="I127" t="str">
        <f t="shared" si="6"/>
        <v>always on voting: a framework for repetitive voting on the blockchain</v>
      </c>
      <c r="J127">
        <f t="shared" si="7"/>
        <v>268</v>
      </c>
      <c r="K127" t="str">
        <f t="shared" si="8"/>
        <v>Conservar</v>
      </c>
    </row>
    <row r="128" spans="1:12" hidden="1" x14ac:dyDescent="0.3">
      <c r="A128">
        <v>599</v>
      </c>
      <c r="B128" t="s">
        <v>8556</v>
      </c>
      <c r="C128" t="s">
        <v>5718</v>
      </c>
      <c r="D128" t="s">
        <v>5715</v>
      </c>
      <c r="E128" t="s">
        <v>5721</v>
      </c>
      <c r="F128">
        <v>2023</v>
      </c>
      <c r="G128" t="s">
        <v>3482</v>
      </c>
      <c r="H128" t="s">
        <v>3078</v>
      </c>
      <c r="I128" t="str">
        <f t="shared" si="6"/>
        <v>an accountable anonymous voting scheme based on one-time ring signature</v>
      </c>
      <c r="J128">
        <f t="shared" si="7"/>
        <v>479</v>
      </c>
      <c r="K128" t="str">
        <f t="shared" si="8"/>
        <v>Conservar</v>
      </c>
      <c r="L128" s="4" t="s">
        <v>8561</v>
      </c>
    </row>
    <row r="129" spans="1:12" hidden="1" x14ac:dyDescent="0.3">
      <c r="A129">
        <v>281</v>
      </c>
      <c r="B129" t="s">
        <v>514</v>
      </c>
      <c r="C129" t="s">
        <v>3071</v>
      </c>
      <c r="D129" t="s">
        <v>3072</v>
      </c>
      <c r="E129" t="s">
        <v>3076</v>
      </c>
      <c r="F129">
        <v>2023</v>
      </c>
      <c r="G129" t="s">
        <v>3482</v>
      </c>
      <c r="H129" t="s">
        <v>3078</v>
      </c>
      <c r="I129" t="str">
        <f t="shared" si="6"/>
        <v>an accountable anonymous voting scheme based on one-time ring signature</v>
      </c>
      <c r="J129">
        <f t="shared" si="7"/>
        <v>268</v>
      </c>
      <c r="K129" t="str">
        <f t="shared" si="8"/>
        <v>Descartar</v>
      </c>
    </row>
    <row r="130" spans="1:12" x14ac:dyDescent="0.3">
      <c r="A130">
        <v>678</v>
      </c>
      <c r="B130" t="s">
        <v>8556</v>
      </c>
      <c r="C130" s="6" t="s">
        <v>2733</v>
      </c>
      <c r="D130" t="s">
        <v>6316</v>
      </c>
      <c r="E130" t="s">
        <v>6321</v>
      </c>
      <c r="F130">
        <v>2022</v>
      </c>
      <c r="G130" t="s">
        <v>3482</v>
      </c>
      <c r="H130" t="s">
        <v>2740</v>
      </c>
      <c r="I130" t="str">
        <f t="shared" si="6"/>
        <v>an advanced full stack decentralized approach for secure election voting process</v>
      </c>
      <c r="J130">
        <f t="shared" si="7"/>
        <v>479</v>
      </c>
      <c r="K130" t="str">
        <f t="shared" si="8"/>
        <v>Conservar</v>
      </c>
    </row>
    <row r="131" spans="1:12" hidden="1" x14ac:dyDescent="0.3">
      <c r="A131">
        <v>249</v>
      </c>
      <c r="B131" t="s">
        <v>514</v>
      </c>
      <c r="C131" t="s">
        <v>2733</v>
      </c>
      <c r="D131" t="s">
        <v>2734</v>
      </c>
      <c r="E131" t="s">
        <v>2738</v>
      </c>
      <c r="F131">
        <v>2022</v>
      </c>
      <c r="G131" t="s">
        <v>3482</v>
      </c>
      <c r="H131" t="s">
        <v>2740</v>
      </c>
      <c r="I131" t="str">
        <f t="shared" ref="I131:I194" si="9">LOWER(C131)</f>
        <v>an advanced full stack decentralized approach for secure election voting process</v>
      </c>
      <c r="J131">
        <f t="shared" ref="J131:J194" si="10">COUNTIF(B:B, B131)</f>
        <v>268</v>
      </c>
      <c r="K131" t="str">
        <f t="shared" ref="K131:K194" si="11">IF(J131=_xlfn.MAXIFS(J:J, I:I, I131), "Conservar", "Descartar")</f>
        <v>Descartar</v>
      </c>
    </row>
    <row r="132" spans="1:12" x14ac:dyDescent="0.3">
      <c r="A132">
        <v>484</v>
      </c>
      <c r="B132" t="s">
        <v>8556</v>
      </c>
      <c r="C132" t="s">
        <v>4841</v>
      </c>
      <c r="D132" t="s">
        <v>4838</v>
      </c>
      <c r="E132" t="s">
        <v>4845</v>
      </c>
      <c r="F132">
        <v>2024</v>
      </c>
      <c r="G132" t="s">
        <v>3482</v>
      </c>
      <c r="H132" t="s">
        <v>4843</v>
      </c>
      <c r="I132" t="str">
        <f t="shared" si="9"/>
        <v>an approach to blockchain-based e-voting system using peer-to-peer protocol</v>
      </c>
      <c r="J132">
        <f t="shared" si="10"/>
        <v>479</v>
      </c>
      <c r="K132" t="str">
        <f t="shared" si="11"/>
        <v>Conservar</v>
      </c>
    </row>
    <row r="133" spans="1:12" x14ac:dyDescent="0.3">
      <c r="A133">
        <v>659</v>
      </c>
      <c r="B133" t="s">
        <v>8556</v>
      </c>
      <c r="C133" s="6" t="s">
        <v>2002</v>
      </c>
      <c r="D133" t="s">
        <v>6164</v>
      </c>
      <c r="E133" t="s">
        <v>6170</v>
      </c>
      <c r="F133">
        <v>2023</v>
      </c>
      <c r="G133" t="s">
        <v>3482</v>
      </c>
      <c r="H133" t="s">
        <v>2009</v>
      </c>
      <c r="I133" t="str">
        <f t="shared" si="9"/>
        <v>an approach towards decentralized e-voting</v>
      </c>
      <c r="J133">
        <f t="shared" si="10"/>
        <v>479</v>
      </c>
      <c r="K133" t="str">
        <f t="shared" si="11"/>
        <v>Conservar</v>
      </c>
    </row>
    <row r="134" spans="1:12" hidden="1" x14ac:dyDescent="0.3">
      <c r="A134">
        <v>178</v>
      </c>
      <c r="B134" t="s">
        <v>514</v>
      </c>
      <c r="C134" t="s">
        <v>2002</v>
      </c>
      <c r="D134" t="s">
        <v>2003</v>
      </c>
      <c r="E134" t="s">
        <v>2006</v>
      </c>
      <c r="F134">
        <v>2023</v>
      </c>
      <c r="G134" t="s">
        <v>3482</v>
      </c>
      <c r="H134" t="s">
        <v>2009</v>
      </c>
      <c r="I134" t="str">
        <f t="shared" si="9"/>
        <v>an approach towards decentralized e-voting</v>
      </c>
      <c r="J134">
        <f t="shared" si="10"/>
        <v>268</v>
      </c>
      <c r="K134" t="str">
        <f t="shared" si="11"/>
        <v>Descartar</v>
      </c>
    </row>
    <row r="135" spans="1:12" x14ac:dyDescent="0.3">
      <c r="A135">
        <v>405</v>
      </c>
      <c r="B135" t="s">
        <v>8556</v>
      </c>
      <c r="C135" s="6" t="s">
        <v>4188</v>
      </c>
      <c r="D135" t="s">
        <v>4185</v>
      </c>
      <c r="E135" t="s">
        <v>4193</v>
      </c>
      <c r="F135">
        <v>2024</v>
      </c>
      <c r="G135" t="s">
        <v>3506</v>
      </c>
      <c r="H135" t="s">
        <v>4191</v>
      </c>
      <c r="I135" t="str">
        <f t="shared" si="9"/>
        <v>an approach towards implementing online voting system framework using blockchain technology and smart contract</v>
      </c>
      <c r="J135">
        <f t="shared" si="10"/>
        <v>479</v>
      </c>
      <c r="K135" t="str">
        <f t="shared" si="11"/>
        <v>Conservar</v>
      </c>
    </row>
    <row r="136" spans="1:12" hidden="1" x14ac:dyDescent="0.3">
      <c r="A136">
        <v>854</v>
      </c>
      <c r="B136" t="s">
        <v>8557</v>
      </c>
      <c r="C136" t="s">
        <v>4188</v>
      </c>
      <c r="D136" t="s">
        <v>8375</v>
      </c>
      <c r="E136" t="s">
        <v>8379</v>
      </c>
      <c r="F136">
        <v>2024</v>
      </c>
      <c r="G136" t="s">
        <v>3506</v>
      </c>
      <c r="H136" t="s">
        <v>4191</v>
      </c>
      <c r="I136" t="str">
        <f t="shared" si="9"/>
        <v>an approach towards implementing online voting system framework using blockchain technology and smart contract</v>
      </c>
      <c r="J136">
        <f t="shared" si="10"/>
        <v>60</v>
      </c>
      <c r="K136" t="str">
        <f t="shared" si="11"/>
        <v>Descartar</v>
      </c>
    </row>
    <row r="137" spans="1:12" x14ac:dyDescent="0.3">
      <c r="A137">
        <v>371</v>
      </c>
      <c r="B137" t="s">
        <v>8556</v>
      </c>
      <c r="C137" s="6" t="s">
        <v>3908</v>
      </c>
      <c r="D137" t="s">
        <v>3905</v>
      </c>
      <c r="E137" t="s">
        <v>3913</v>
      </c>
      <c r="F137">
        <v>2025</v>
      </c>
      <c r="G137" t="s">
        <v>3506</v>
      </c>
      <c r="H137" t="s">
        <v>3911</v>
      </c>
      <c r="I137" t="str">
        <f t="shared" si="9"/>
        <v>an efficient and secured voting system using blockchain and hybrid validation technique with deep learning</v>
      </c>
      <c r="J137">
        <f t="shared" si="10"/>
        <v>479</v>
      </c>
      <c r="K137" t="str">
        <f t="shared" si="11"/>
        <v>Conservar</v>
      </c>
    </row>
    <row r="138" spans="1:12" hidden="1" x14ac:dyDescent="0.3">
      <c r="A138">
        <v>860</v>
      </c>
      <c r="B138" t="s">
        <v>8557</v>
      </c>
      <c r="C138" t="s">
        <v>3908</v>
      </c>
      <c r="D138" t="s">
        <v>8506</v>
      </c>
      <c r="E138" t="s">
        <v>8511</v>
      </c>
      <c r="F138">
        <v>2025</v>
      </c>
      <c r="G138" t="s">
        <v>3506</v>
      </c>
      <c r="H138" t="s">
        <v>3911</v>
      </c>
      <c r="I138" t="str">
        <f t="shared" si="9"/>
        <v>an efficient and secured voting system using blockchain and hybrid validation technique with deep learning</v>
      </c>
      <c r="J138">
        <f t="shared" si="10"/>
        <v>60</v>
      </c>
      <c r="K138" t="str">
        <f t="shared" si="11"/>
        <v>Descartar</v>
      </c>
    </row>
    <row r="139" spans="1:12" hidden="1" x14ac:dyDescent="0.3">
      <c r="A139">
        <v>226</v>
      </c>
      <c r="B139" t="s">
        <v>514</v>
      </c>
      <c r="C139" t="s">
        <v>2504</v>
      </c>
      <c r="D139" t="s">
        <v>2505</v>
      </c>
      <c r="E139" t="s">
        <v>2508</v>
      </c>
      <c r="F139">
        <v>2022</v>
      </c>
      <c r="G139" t="s">
        <v>3506</v>
      </c>
      <c r="H139" t="s">
        <v>2509</v>
      </c>
      <c r="I139" t="str">
        <f t="shared" si="9"/>
        <v>an efficient e2e crowd verifiable e-voting system</v>
      </c>
      <c r="J139">
        <f t="shared" si="10"/>
        <v>268</v>
      </c>
      <c r="K139" t="str">
        <f t="shared" si="11"/>
        <v>Conservar</v>
      </c>
      <c r="L139" s="4" t="s">
        <v>8561</v>
      </c>
    </row>
    <row r="140" spans="1:12" x14ac:dyDescent="0.3">
      <c r="A140">
        <v>596</v>
      </c>
      <c r="B140" t="s">
        <v>8556</v>
      </c>
      <c r="C140" s="6" t="s">
        <v>5692</v>
      </c>
      <c r="D140" t="s">
        <v>5689</v>
      </c>
      <c r="E140" t="s">
        <v>5696</v>
      </c>
      <c r="F140">
        <v>2023</v>
      </c>
      <c r="G140" t="s">
        <v>3506</v>
      </c>
      <c r="H140" t="s">
        <v>5694</v>
      </c>
      <c r="I140" t="str">
        <f t="shared" si="9"/>
        <v>an efficient e-voting system for business intelligence innovation based on blockchain</v>
      </c>
      <c r="J140">
        <f t="shared" si="10"/>
        <v>479</v>
      </c>
      <c r="K140" t="str">
        <f t="shared" si="11"/>
        <v>Conservar</v>
      </c>
    </row>
    <row r="141" spans="1:12" hidden="1" x14ac:dyDescent="0.3">
      <c r="A141">
        <v>821</v>
      </c>
      <c r="B141" t="s">
        <v>8557</v>
      </c>
      <c r="C141" t="s">
        <v>5692</v>
      </c>
      <c r="D141" t="s">
        <v>7777</v>
      </c>
      <c r="E141" t="s">
        <v>7780</v>
      </c>
      <c r="F141">
        <v>2023</v>
      </c>
      <c r="G141" t="s">
        <v>3506</v>
      </c>
      <c r="H141" t="s">
        <v>5694</v>
      </c>
      <c r="I141" t="str">
        <f t="shared" si="9"/>
        <v>an efficient e-voting system for business intelligence innovation based on blockchain</v>
      </c>
      <c r="J141">
        <f t="shared" si="10"/>
        <v>60</v>
      </c>
      <c r="K141" t="str">
        <f t="shared" si="11"/>
        <v>Descartar</v>
      </c>
    </row>
    <row r="142" spans="1:12" hidden="1" x14ac:dyDescent="0.3">
      <c r="A142">
        <v>304</v>
      </c>
      <c r="B142" t="s">
        <v>514</v>
      </c>
      <c r="C142" t="s">
        <v>3315</v>
      </c>
      <c r="D142" t="s">
        <v>3316</v>
      </c>
      <c r="E142" t="s">
        <v>3319</v>
      </c>
      <c r="F142">
        <v>2022</v>
      </c>
      <c r="G142" t="s">
        <v>3506</v>
      </c>
      <c r="H142" t="s">
        <v>3320</v>
      </c>
      <c r="I142" t="str">
        <f t="shared" si="9"/>
        <v>an efficient open vote network for multiple candidates</v>
      </c>
      <c r="J142">
        <f t="shared" si="10"/>
        <v>268</v>
      </c>
      <c r="K142" t="str">
        <f t="shared" si="11"/>
        <v>Conservar</v>
      </c>
      <c r="L142" s="4" t="s">
        <v>8561</v>
      </c>
    </row>
    <row r="143" spans="1:12" x14ac:dyDescent="0.3">
      <c r="A143">
        <v>695</v>
      </c>
      <c r="B143" t="s">
        <v>8556</v>
      </c>
      <c r="C143" s="6" t="s">
        <v>6450</v>
      </c>
      <c r="D143" t="s">
        <v>6447</v>
      </c>
      <c r="E143" t="s">
        <v>6455</v>
      </c>
      <c r="F143">
        <v>2022</v>
      </c>
      <c r="G143" t="s">
        <v>3506</v>
      </c>
      <c r="H143" t="s">
        <v>6453</v>
      </c>
      <c r="I143" t="str">
        <f t="shared" si="9"/>
        <v>an electronic voting scheme based on blockchain technology and zero-knowledge proofs</v>
      </c>
      <c r="J143">
        <f t="shared" si="10"/>
        <v>479</v>
      </c>
      <c r="K143" t="str">
        <f t="shared" si="11"/>
        <v>Conservar</v>
      </c>
    </row>
    <row r="144" spans="1:12" x14ac:dyDescent="0.3">
      <c r="A144">
        <v>486</v>
      </c>
      <c r="B144" t="s">
        <v>8556</v>
      </c>
      <c r="C144" t="s">
        <v>4856</v>
      </c>
      <c r="D144" t="s">
        <v>3855</v>
      </c>
      <c r="E144" t="s">
        <v>4861</v>
      </c>
      <c r="F144">
        <v>2024</v>
      </c>
      <c r="G144" t="s">
        <v>3482</v>
      </c>
      <c r="H144" t="s">
        <v>4859</v>
      </c>
      <c r="I144" t="str">
        <f t="shared" si="9"/>
        <v>an ethereum based e-voting system</v>
      </c>
      <c r="J144">
        <f t="shared" si="10"/>
        <v>479</v>
      </c>
      <c r="K144" t="str">
        <f t="shared" si="11"/>
        <v>Conservar</v>
      </c>
    </row>
    <row r="145" spans="1:13" x14ac:dyDescent="0.3">
      <c r="A145">
        <v>716</v>
      </c>
      <c r="B145" t="s">
        <v>8556</v>
      </c>
      <c r="C145" s="6" t="s">
        <v>6621</v>
      </c>
      <c r="D145" t="s">
        <v>6618</v>
      </c>
      <c r="E145" t="s">
        <v>6625</v>
      </c>
      <c r="F145">
        <v>2023</v>
      </c>
      <c r="G145" t="s">
        <v>3482</v>
      </c>
      <c r="H145" t="s">
        <v>6623</v>
      </c>
      <c r="I145" t="str">
        <f t="shared" si="9"/>
        <v>an e-voting system based on tornado cash</v>
      </c>
      <c r="J145">
        <f t="shared" si="10"/>
        <v>479</v>
      </c>
      <c r="K145" t="str">
        <f t="shared" si="11"/>
        <v>Conservar</v>
      </c>
    </row>
    <row r="146" spans="1:13" hidden="1" x14ac:dyDescent="0.3">
      <c r="A146">
        <v>27</v>
      </c>
      <c r="B146" t="s">
        <v>3385</v>
      </c>
      <c r="C146" t="s">
        <v>377</v>
      </c>
      <c r="D146" t="s">
        <v>376</v>
      </c>
      <c r="E146" t="s">
        <v>382</v>
      </c>
      <c r="F146">
        <v>2023</v>
      </c>
      <c r="G146" t="s">
        <v>3482</v>
      </c>
      <c r="H146" t="s">
        <v>380</v>
      </c>
      <c r="I146" t="str">
        <f t="shared" si="9"/>
        <v>an identity-based group signature approach on decentralized system and chinese cryptographic sm2</v>
      </c>
      <c r="J146">
        <f t="shared" si="10"/>
        <v>29</v>
      </c>
      <c r="K146" t="str">
        <f t="shared" si="11"/>
        <v>Conservar</v>
      </c>
      <c r="L146" s="4" t="s">
        <v>8561</v>
      </c>
    </row>
    <row r="147" spans="1:13" x14ac:dyDescent="0.3">
      <c r="A147">
        <v>378</v>
      </c>
      <c r="B147" t="s">
        <v>8556</v>
      </c>
      <c r="C147" s="6" t="s">
        <v>2968</v>
      </c>
      <c r="D147" t="s">
        <v>3968</v>
      </c>
      <c r="E147" t="s">
        <v>3972</v>
      </c>
      <c r="F147">
        <v>2024</v>
      </c>
      <c r="G147" t="s">
        <v>3506</v>
      </c>
      <c r="H147" t="s">
        <v>2974</v>
      </c>
      <c r="I147" t="str">
        <f t="shared" si="9"/>
        <v>an improved secure and efficient e-voting scheme based on blockchain systems</v>
      </c>
      <c r="J147">
        <f t="shared" si="10"/>
        <v>479</v>
      </c>
      <c r="K147" t="str">
        <f t="shared" si="11"/>
        <v>Conservar</v>
      </c>
    </row>
    <row r="148" spans="1:13" hidden="1" x14ac:dyDescent="0.3">
      <c r="A148">
        <v>271</v>
      </c>
      <c r="B148" t="s">
        <v>514</v>
      </c>
      <c r="C148" t="s">
        <v>2968</v>
      </c>
      <c r="D148" t="s">
        <v>2969</v>
      </c>
      <c r="E148" t="s">
        <v>2972</v>
      </c>
      <c r="F148">
        <v>2024</v>
      </c>
      <c r="G148" t="s">
        <v>3506</v>
      </c>
      <c r="H148" t="s">
        <v>2974</v>
      </c>
      <c r="I148" t="str">
        <f t="shared" si="9"/>
        <v>an improved secure and efficient e-voting scheme based on blockchain systems</v>
      </c>
      <c r="J148">
        <f t="shared" si="10"/>
        <v>268</v>
      </c>
      <c r="K148" t="str">
        <f t="shared" si="11"/>
        <v>Descartar</v>
      </c>
    </row>
    <row r="149" spans="1:13" x14ac:dyDescent="0.3">
      <c r="A149">
        <v>432</v>
      </c>
      <c r="B149" t="s">
        <v>8556</v>
      </c>
      <c r="C149" s="6" t="s">
        <v>4416</v>
      </c>
      <c r="D149" t="s">
        <v>4413</v>
      </c>
      <c r="E149" t="s">
        <v>4420</v>
      </c>
      <c r="F149">
        <v>2023</v>
      </c>
      <c r="G149" t="s">
        <v>3506</v>
      </c>
      <c r="H149" t="s">
        <v>4418</v>
      </c>
      <c r="I149" t="str">
        <f t="shared" si="9"/>
        <v>an intelligent blockchain-oriented digital voting system using near protocol</v>
      </c>
      <c r="J149">
        <f t="shared" si="10"/>
        <v>479</v>
      </c>
      <c r="K149" t="str">
        <f t="shared" si="11"/>
        <v>Conservar</v>
      </c>
    </row>
    <row r="150" spans="1:13" hidden="1" x14ac:dyDescent="0.3">
      <c r="A150">
        <v>454</v>
      </c>
      <c r="B150" t="s">
        <v>8556</v>
      </c>
      <c r="C150" t="s">
        <v>4603</v>
      </c>
      <c r="D150" t="s">
        <v>4600</v>
      </c>
      <c r="E150" t="s">
        <v>4608</v>
      </c>
      <c r="F150">
        <v>2023</v>
      </c>
      <c r="G150" t="s">
        <v>3482</v>
      </c>
      <c r="H150" t="s">
        <v>4606</v>
      </c>
      <c r="I150" t="str">
        <f t="shared" si="9"/>
        <v>an investigation: voting system using blockchain technology</v>
      </c>
      <c r="J150">
        <f t="shared" si="10"/>
        <v>479</v>
      </c>
      <c r="K150" t="str">
        <f t="shared" si="11"/>
        <v>Conservar</v>
      </c>
      <c r="M150" t="s">
        <v>8574</v>
      </c>
    </row>
    <row r="151" spans="1:13" x14ac:dyDescent="0.3">
      <c r="A151">
        <v>502</v>
      </c>
      <c r="B151" t="s">
        <v>8556</v>
      </c>
      <c r="C151" s="6" t="s">
        <v>4983</v>
      </c>
      <c r="D151" t="s">
        <v>4980</v>
      </c>
      <c r="E151" t="s">
        <v>4987</v>
      </c>
      <c r="F151">
        <v>2024</v>
      </c>
      <c r="G151" t="s">
        <v>3482</v>
      </c>
      <c r="H151" t="s">
        <v>4985</v>
      </c>
      <c r="I151" t="str">
        <f t="shared" si="9"/>
        <v>an iot application based decentralized electronic voting system using blockchain</v>
      </c>
      <c r="J151">
        <f t="shared" si="10"/>
        <v>479</v>
      </c>
      <c r="K151" t="str">
        <f t="shared" si="11"/>
        <v>Conservar</v>
      </c>
    </row>
    <row r="152" spans="1:13" x14ac:dyDescent="0.3">
      <c r="A152">
        <v>449</v>
      </c>
      <c r="B152" t="s">
        <v>8556</v>
      </c>
      <c r="C152" s="6" t="s">
        <v>4561</v>
      </c>
      <c r="D152" t="s">
        <v>4558</v>
      </c>
      <c r="E152" t="s">
        <v>4564</v>
      </c>
      <c r="F152">
        <v>2023</v>
      </c>
      <c r="G152" t="s">
        <v>3506</v>
      </c>
      <c r="H152" t="s">
        <v>4562</v>
      </c>
      <c r="I152" t="str">
        <f t="shared" si="9"/>
        <v>an on-site electronic voting system using blockchain and biometrics</v>
      </c>
      <c r="J152">
        <f t="shared" si="10"/>
        <v>479</v>
      </c>
      <c r="K152" t="str">
        <f t="shared" si="11"/>
        <v>Conservar</v>
      </c>
    </row>
    <row r="153" spans="1:13" hidden="1" x14ac:dyDescent="0.3">
      <c r="A153">
        <v>811</v>
      </c>
      <c r="B153" t="s">
        <v>8557</v>
      </c>
      <c r="C153" t="s">
        <v>4561</v>
      </c>
      <c r="D153" t="s">
        <v>7557</v>
      </c>
      <c r="E153" t="s">
        <v>7561</v>
      </c>
      <c r="F153">
        <v>2023</v>
      </c>
      <c r="G153" t="s">
        <v>3506</v>
      </c>
      <c r="H153" t="s">
        <v>4562</v>
      </c>
      <c r="I153" t="str">
        <f t="shared" si="9"/>
        <v>an on-site electronic voting system using blockchain and biometrics</v>
      </c>
      <c r="J153">
        <f t="shared" si="10"/>
        <v>60</v>
      </c>
      <c r="K153" t="str">
        <f t="shared" si="11"/>
        <v>Descartar</v>
      </c>
    </row>
    <row r="154" spans="1:13" x14ac:dyDescent="0.3">
      <c r="A154">
        <v>600</v>
      </c>
      <c r="B154" t="s">
        <v>8556</v>
      </c>
      <c r="C154" s="6" t="s">
        <v>2076</v>
      </c>
      <c r="D154" t="s">
        <v>5723</v>
      </c>
      <c r="E154" t="s">
        <v>5727</v>
      </c>
      <c r="F154">
        <v>2023</v>
      </c>
      <c r="G154" t="s">
        <v>3482</v>
      </c>
      <c r="H154" t="s">
        <v>2080</v>
      </c>
      <c r="I154" t="str">
        <f t="shared" si="9"/>
        <v>an overview of joint biometric identification for secure online voting with blockchain technology</v>
      </c>
      <c r="J154">
        <f t="shared" si="10"/>
        <v>479</v>
      </c>
      <c r="K154" t="str">
        <f t="shared" si="11"/>
        <v>Conservar</v>
      </c>
    </row>
    <row r="155" spans="1:13" hidden="1" x14ac:dyDescent="0.3">
      <c r="A155">
        <v>185</v>
      </c>
      <c r="B155" t="s">
        <v>514</v>
      </c>
      <c r="C155" t="s">
        <v>2076</v>
      </c>
      <c r="D155" t="s">
        <v>2077</v>
      </c>
      <c r="E155" t="s">
        <v>2079</v>
      </c>
      <c r="F155">
        <v>2023</v>
      </c>
      <c r="G155" t="s">
        <v>3482</v>
      </c>
      <c r="H155" t="s">
        <v>2080</v>
      </c>
      <c r="I155" t="str">
        <f t="shared" si="9"/>
        <v>an overview of joint biometric identification for secure online voting with blockchain technology</v>
      </c>
      <c r="J155">
        <f t="shared" si="10"/>
        <v>268</v>
      </c>
      <c r="K155" t="str">
        <f t="shared" si="11"/>
        <v>Descartar</v>
      </c>
    </row>
    <row r="156" spans="1:13" x14ac:dyDescent="0.3">
      <c r="A156">
        <v>350</v>
      </c>
      <c r="B156" t="s">
        <v>8556</v>
      </c>
      <c r="C156" s="6" t="s">
        <v>3724</v>
      </c>
      <c r="D156" t="s">
        <v>3721</v>
      </c>
      <c r="E156" t="s">
        <v>3728</v>
      </c>
      <c r="F156">
        <v>2024</v>
      </c>
      <c r="G156" t="s">
        <v>3506</v>
      </c>
      <c r="H156" t="s">
        <v>3726</v>
      </c>
      <c r="I156" t="str">
        <f t="shared" si="9"/>
        <v>analysis and design on acceptance of blockchain based e-voting system</v>
      </c>
      <c r="J156">
        <f t="shared" si="10"/>
        <v>479</v>
      </c>
      <c r="K156" t="str">
        <f t="shared" si="11"/>
        <v>Conservar</v>
      </c>
    </row>
    <row r="157" spans="1:13" hidden="1" x14ac:dyDescent="0.3">
      <c r="A157">
        <v>242</v>
      </c>
      <c r="B157" t="s">
        <v>514</v>
      </c>
      <c r="C157" t="s">
        <v>2666</v>
      </c>
      <c r="D157" t="s">
        <v>2667</v>
      </c>
      <c r="E157" t="s">
        <v>2671</v>
      </c>
      <c r="F157">
        <v>2022</v>
      </c>
      <c r="G157" t="s">
        <v>3506</v>
      </c>
      <c r="H157" t="s">
        <v>2672</v>
      </c>
      <c r="I157" t="str">
        <f t="shared" si="9"/>
        <v>analysis of blockchain solutions for e-voting: a systematic literature review</v>
      </c>
      <c r="J157">
        <f t="shared" si="10"/>
        <v>268</v>
      </c>
      <c r="K157" t="str">
        <f t="shared" si="11"/>
        <v>Conservar</v>
      </c>
      <c r="L157" t="s">
        <v>8562</v>
      </c>
    </row>
    <row r="158" spans="1:13" x14ac:dyDescent="0.3">
      <c r="A158">
        <v>720</v>
      </c>
      <c r="B158" t="s">
        <v>8556</v>
      </c>
      <c r="C158" s="6" t="s">
        <v>1972</v>
      </c>
      <c r="D158" t="s">
        <v>6654</v>
      </c>
      <c r="E158" t="s">
        <v>6659</v>
      </c>
      <c r="F158">
        <v>2022</v>
      </c>
      <c r="G158" t="s">
        <v>3482</v>
      </c>
      <c r="H158" t="s">
        <v>1979</v>
      </c>
      <c r="I158" t="str">
        <f t="shared" si="9"/>
        <v>analysis of centralized vs decentralized electronic voting</v>
      </c>
      <c r="J158">
        <f t="shared" si="10"/>
        <v>479</v>
      </c>
      <c r="K158" t="str">
        <f t="shared" si="11"/>
        <v>Conservar</v>
      </c>
    </row>
    <row r="159" spans="1:13" hidden="1" x14ac:dyDescent="0.3">
      <c r="A159">
        <v>175</v>
      </c>
      <c r="B159" t="s">
        <v>514</v>
      </c>
      <c r="C159" t="s">
        <v>1972</v>
      </c>
      <c r="D159" t="s">
        <v>1973</v>
      </c>
      <c r="E159" t="s">
        <v>1977</v>
      </c>
      <c r="F159">
        <v>2022</v>
      </c>
      <c r="G159" t="s">
        <v>3482</v>
      </c>
      <c r="H159" t="s">
        <v>1979</v>
      </c>
      <c r="I159" t="str">
        <f t="shared" si="9"/>
        <v>analysis of centralized vs decentralized electronic voting</v>
      </c>
      <c r="J159">
        <f t="shared" si="10"/>
        <v>268</v>
      </c>
      <c r="K159" t="str">
        <f t="shared" si="11"/>
        <v>Descartar</v>
      </c>
    </row>
    <row r="160" spans="1:13" hidden="1" x14ac:dyDescent="0.3">
      <c r="A160">
        <v>385</v>
      </c>
      <c r="B160" t="s">
        <v>8556</v>
      </c>
      <c r="C160" s="6" t="s">
        <v>4027</v>
      </c>
      <c r="D160" t="s">
        <v>4024</v>
      </c>
      <c r="E160" t="s">
        <v>4030</v>
      </c>
      <c r="F160">
        <v>2024</v>
      </c>
      <c r="G160" t="s">
        <v>3506</v>
      </c>
      <c r="H160" t="s">
        <v>4028</v>
      </c>
      <c r="I160" t="str">
        <f t="shared" si="9"/>
        <v>analysis of research on the implementation of blockchain technologies in regional electoral processes</v>
      </c>
      <c r="J160">
        <f t="shared" si="10"/>
        <v>479</v>
      </c>
      <c r="K160" t="str">
        <f t="shared" si="11"/>
        <v>Conservar</v>
      </c>
      <c r="M160" t="s">
        <v>8581</v>
      </c>
    </row>
    <row r="161" spans="1:12" x14ac:dyDescent="0.3">
      <c r="A161">
        <v>344</v>
      </c>
      <c r="B161" t="s">
        <v>8556</v>
      </c>
      <c r="C161" s="6" t="s">
        <v>3672</v>
      </c>
      <c r="D161" t="s">
        <v>3669</v>
      </c>
      <c r="E161" t="s">
        <v>3677</v>
      </c>
      <c r="F161">
        <v>2024</v>
      </c>
      <c r="G161" t="s">
        <v>3482</v>
      </c>
      <c r="H161" t="s">
        <v>3675</v>
      </c>
      <c r="I161" t="str">
        <f t="shared" si="9"/>
        <v>analysis of solutions for implementing a cost-effective blockchain-based e-voting system</v>
      </c>
      <c r="J161">
        <f t="shared" si="10"/>
        <v>479</v>
      </c>
      <c r="K161" t="str">
        <f t="shared" si="11"/>
        <v>Conservar</v>
      </c>
    </row>
    <row r="162" spans="1:12" hidden="1" x14ac:dyDescent="0.3">
      <c r="A162">
        <v>321</v>
      </c>
      <c r="B162" t="s">
        <v>8555</v>
      </c>
      <c r="C162" t="s">
        <v>3447</v>
      </c>
      <c r="D162" t="s">
        <v>3446</v>
      </c>
      <c r="E162" t="s">
        <v>93</v>
      </c>
      <c r="F162">
        <v>2023</v>
      </c>
      <c r="G162" t="s">
        <v>3506</v>
      </c>
      <c r="H162" t="s">
        <v>93</v>
      </c>
      <c r="I162" t="str">
        <f t="shared" si="9"/>
        <v>aplicaciones y servicios de gobierno electrónico enfocados en participación ciudadana: una revisión sistemática de la literatura</v>
      </c>
      <c r="J162">
        <f t="shared" si="10"/>
        <v>18</v>
      </c>
      <c r="K162" t="str">
        <f t="shared" si="11"/>
        <v>Conservar</v>
      </c>
      <c r="L162" s="4" t="s">
        <v>8561</v>
      </c>
    </row>
    <row r="163" spans="1:12" x14ac:dyDescent="0.3">
      <c r="A163">
        <v>770</v>
      </c>
      <c r="B163" t="s">
        <v>8556</v>
      </c>
      <c r="C163" s="6" t="s">
        <v>7048</v>
      </c>
      <c r="D163" t="s">
        <v>7045</v>
      </c>
      <c r="E163" t="s">
        <v>7051</v>
      </c>
      <c r="F163">
        <v>2022</v>
      </c>
      <c r="G163" t="s">
        <v>3667</v>
      </c>
      <c r="H163" t="s">
        <v>7049</v>
      </c>
      <c r="I163" t="str">
        <f t="shared" si="9"/>
        <v>application of crypto-blockchain technology for securing electronic voting systems</v>
      </c>
      <c r="J163">
        <f t="shared" si="10"/>
        <v>479</v>
      </c>
      <c r="K163" t="str">
        <f t="shared" si="11"/>
        <v>Conservar</v>
      </c>
    </row>
    <row r="164" spans="1:12" hidden="1" x14ac:dyDescent="0.3">
      <c r="A164">
        <v>295</v>
      </c>
      <c r="B164" t="s">
        <v>514</v>
      </c>
      <c r="C164" t="s">
        <v>3218</v>
      </c>
      <c r="D164" t="s">
        <v>3219</v>
      </c>
      <c r="E164" t="s">
        <v>3222</v>
      </c>
      <c r="F164">
        <v>2022</v>
      </c>
      <c r="G164" t="s">
        <v>3482</v>
      </c>
      <c r="H164" t="s">
        <v>3224</v>
      </c>
      <c r="I164" t="str">
        <f t="shared" si="9"/>
        <v>applications of blockchain in e-government</v>
      </c>
      <c r="J164">
        <f t="shared" si="10"/>
        <v>268</v>
      </c>
      <c r="K164" t="str">
        <f t="shared" si="11"/>
        <v>Conservar</v>
      </c>
      <c r="L164" s="4" t="s">
        <v>8561</v>
      </c>
    </row>
    <row r="165" spans="1:12" hidden="1" x14ac:dyDescent="0.3">
      <c r="A165">
        <v>24</v>
      </c>
      <c r="B165" t="s">
        <v>3385</v>
      </c>
      <c r="C165" t="s">
        <v>347</v>
      </c>
      <c r="D165" t="s">
        <v>346</v>
      </c>
      <c r="E165" t="s">
        <v>350</v>
      </c>
      <c r="F165">
        <v>2022</v>
      </c>
      <c r="G165" t="s">
        <v>3482</v>
      </c>
      <c r="H165" t="s">
        <v>348</v>
      </c>
      <c r="I165" t="str">
        <f t="shared" si="9"/>
        <v>applications of blockchain technology: a review</v>
      </c>
      <c r="J165">
        <f t="shared" si="10"/>
        <v>29</v>
      </c>
      <c r="K165" t="str">
        <f t="shared" si="11"/>
        <v>Conservar</v>
      </c>
      <c r="L165" s="4" t="s">
        <v>8561</v>
      </c>
    </row>
    <row r="166" spans="1:12" x14ac:dyDescent="0.3">
      <c r="A166">
        <v>422</v>
      </c>
      <c r="B166" t="s">
        <v>8556</v>
      </c>
      <c r="C166" s="6" t="s">
        <v>4333</v>
      </c>
      <c r="D166" t="s">
        <v>4330</v>
      </c>
      <c r="E166" t="s">
        <v>4338</v>
      </c>
      <c r="F166">
        <v>2024</v>
      </c>
      <c r="G166" t="s">
        <v>3506</v>
      </c>
      <c r="H166" t="s">
        <v>4336</v>
      </c>
      <c r="I166" t="str">
        <f t="shared" si="9"/>
        <v>approach based on stpa extended with stride and linddun, and blockchain to develop a mission-critical e-voting system</v>
      </c>
      <c r="J166">
        <f t="shared" si="10"/>
        <v>479</v>
      </c>
      <c r="K166" t="str">
        <f t="shared" si="11"/>
        <v>Conservar</v>
      </c>
    </row>
    <row r="167" spans="1:12" hidden="1" x14ac:dyDescent="0.3">
      <c r="A167">
        <v>825</v>
      </c>
      <c r="B167" t="s">
        <v>8557</v>
      </c>
      <c r="C167" t="s">
        <v>4333</v>
      </c>
      <c r="D167" t="s">
        <v>7862</v>
      </c>
      <c r="E167" t="s">
        <v>7867</v>
      </c>
      <c r="F167">
        <v>2024</v>
      </c>
      <c r="G167" t="s">
        <v>3506</v>
      </c>
      <c r="H167" t="s">
        <v>4336</v>
      </c>
      <c r="I167" t="str">
        <f t="shared" si="9"/>
        <v>approach based on stpa extended with stride and linddun, and blockchain to develop a mission-critical e-voting system</v>
      </c>
      <c r="J167">
        <f t="shared" si="10"/>
        <v>60</v>
      </c>
      <c r="K167" t="str">
        <f t="shared" si="11"/>
        <v>Descartar</v>
      </c>
    </row>
    <row r="168" spans="1:12" x14ac:dyDescent="0.3">
      <c r="A168">
        <v>507</v>
      </c>
      <c r="B168" t="s">
        <v>8556</v>
      </c>
      <c r="C168" s="6" t="s">
        <v>5026</v>
      </c>
      <c r="D168" t="s">
        <v>5023</v>
      </c>
      <c r="E168" t="s">
        <v>5030</v>
      </c>
      <c r="F168">
        <v>2024</v>
      </c>
      <c r="G168" t="s">
        <v>3482</v>
      </c>
      <c r="H168" t="s">
        <v>5028</v>
      </c>
      <c r="I168" t="str">
        <f t="shared" si="9"/>
        <v>asev: anonymous and scored-based e-voting protocol on blockchain</v>
      </c>
      <c r="J168">
        <f t="shared" si="10"/>
        <v>479</v>
      </c>
      <c r="K168" t="str">
        <f t="shared" si="11"/>
        <v>Conservar</v>
      </c>
    </row>
    <row r="169" spans="1:12" hidden="1" x14ac:dyDescent="0.3">
      <c r="A169">
        <v>199</v>
      </c>
      <c r="B169" t="s">
        <v>514</v>
      </c>
      <c r="C169" t="s">
        <v>2215</v>
      </c>
      <c r="D169" t="s">
        <v>2216</v>
      </c>
      <c r="E169" t="s">
        <v>2220</v>
      </c>
      <c r="F169">
        <v>2024</v>
      </c>
      <c r="G169" t="s">
        <v>3482</v>
      </c>
      <c r="H169" t="s">
        <v>2222</v>
      </c>
      <c r="I169" t="str">
        <f t="shared" si="9"/>
        <v>assessing electoral integrity: paillier’s partial homomorphic encryption in e-voting system</v>
      </c>
      <c r="J169">
        <f t="shared" si="10"/>
        <v>268</v>
      </c>
      <c r="K169" t="str">
        <f t="shared" si="11"/>
        <v>Conservar</v>
      </c>
      <c r="L169" s="4" t="s">
        <v>8561</v>
      </c>
    </row>
    <row r="170" spans="1:12" x14ac:dyDescent="0.3">
      <c r="A170">
        <v>672</v>
      </c>
      <c r="B170" t="s">
        <v>8556</v>
      </c>
      <c r="C170" s="6" t="s">
        <v>6271</v>
      </c>
      <c r="D170" t="s">
        <v>6268</v>
      </c>
      <c r="E170" t="s">
        <v>6276</v>
      </c>
      <c r="F170">
        <v>2022</v>
      </c>
      <c r="G170" t="s">
        <v>3506</v>
      </c>
      <c r="H170" t="s">
        <v>6274</v>
      </c>
      <c r="I170" t="str">
        <f t="shared" si="9"/>
        <v>assuring anonymity and privacy in electronic voting with distributed technologies based on blockchain</v>
      </c>
      <c r="J170">
        <f t="shared" si="10"/>
        <v>479</v>
      </c>
      <c r="K170" t="str">
        <f t="shared" si="11"/>
        <v>Conservar</v>
      </c>
    </row>
    <row r="171" spans="1:12" x14ac:dyDescent="0.3">
      <c r="A171">
        <v>529</v>
      </c>
      <c r="B171" t="s">
        <v>8556</v>
      </c>
      <c r="C171" s="6" t="s">
        <v>1688</v>
      </c>
      <c r="D171" t="s">
        <v>5197</v>
      </c>
      <c r="E171" t="s">
        <v>5202</v>
      </c>
      <c r="F171">
        <v>2023</v>
      </c>
      <c r="G171" t="s">
        <v>3482</v>
      </c>
      <c r="H171" t="s">
        <v>1695</v>
      </c>
      <c r="I171" t="str">
        <f t="shared" si="9"/>
        <v>audit model using controls from iso/iec 27002 for the information security of electronic voting based on iot and blockchain</v>
      </c>
      <c r="J171">
        <f t="shared" si="10"/>
        <v>479</v>
      </c>
      <c r="K171" t="str">
        <f t="shared" si="11"/>
        <v>Conservar</v>
      </c>
    </row>
    <row r="172" spans="1:12" hidden="1" x14ac:dyDescent="0.3">
      <c r="A172">
        <v>148</v>
      </c>
      <c r="B172" t="s">
        <v>514</v>
      </c>
      <c r="C172" t="s">
        <v>1688</v>
      </c>
      <c r="D172" t="s">
        <v>1689</v>
      </c>
      <c r="E172" t="s">
        <v>1693</v>
      </c>
      <c r="F172">
        <v>2023</v>
      </c>
      <c r="G172" t="s">
        <v>3482</v>
      </c>
      <c r="H172" t="s">
        <v>1695</v>
      </c>
      <c r="I172" t="str">
        <f t="shared" si="9"/>
        <v>audit model using controls from iso/iec 27002 for the information security of electronic voting based on iot and blockchain</v>
      </c>
      <c r="J172">
        <f t="shared" si="10"/>
        <v>268</v>
      </c>
      <c r="K172" t="str">
        <f t="shared" si="11"/>
        <v>Descartar</v>
      </c>
    </row>
    <row r="173" spans="1:12" x14ac:dyDescent="0.3">
      <c r="A173">
        <v>525</v>
      </c>
      <c r="B173" t="s">
        <v>8556</v>
      </c>
      <c r="C173" s="6" t="s">
        <v>3019</v>
      </c>
      <c r="D173" t="s">
        <v>5167</v>
      </c>
      <c r="E173" t="s">
        <v>5172</v>
      </c>
      <c r="F173">
        <v>2023</v>
      </c>
      <c r="G173" t="s">
        <v>3482</v>
      </c>
      <c r="H173" t="s">
        <v>3026</v>
      </c>
      <c r="I173" t="str">
        <f t="shared" si="9"/>
        <v>authentication of voter using convolutional neural network and blockchain</v>
      </c>
      <c r="J173">
        <f t="shared" si="10"/>
        <v>479</v>
      </c>
      <c r="K173" t="str">
        <f t="shared" si="11"/>
        <v>Conservar</v>
      </c>
    </row>
    <row r="174" spans="1:12" hidden="1" x14ac:dyDescent="0.3">
      <c r="A174">
        <v>276</v>
      </c>
      <c r="B174" t="s">
        <v>514</v>
      </c>
      <c r="C174" t="s">
        <v>3019</v>
      </c>
      <c r="D174" t="s">
        <v>3020</v>
      </c>
      <c r="E174" t="s">
        <v>3024</v>
      </c>
      <c r="F174">
        <v>2023</v>
      </c>
      <c r="G174" t="s">
        <v>3482</v>
      </c>
      <c r="H174" t="s">
        <v>3026</v>
      </c>
      <c r="I174" t="str">
        <f t="shared" si="9"/>
        <v>authentication of voter using convolutional neural network and blockchain</v>
      </c>
      <c r="J174">
        <f t="shared" si="10"/>
        <v>268</v>
      </c>
      <c r="K174" t="str">
        <f t="shared" si="11"/>
        <v>Descartar</v>
      </c>
    </row>
    <row r="175" spans="1:12" x14ac:dyDescent="0.3">
      <c r="A175">
        <v>747</v>
      </c>
      <c r="B175" t="s">
        <v>8556</v>
      </c>
      <c r="C175" s="6" t="s">
        <v>6867</v>
      </c>
      <c r="D175" t="s">
        <v>6864</v>
      </c>
      <c r="E175" t="s">
        <v>6870</v>
      </c>
      <c r="F175">
        <v>2022</v>
      </c>
      <c r="G175" t="s">
        <v>3482</v>
      </c>
      <c r="H175" t="s">
        <v>6868</v>
      </c>
      <c r="I175" t="str">
        <f t="shared" si="9"/>
        <v>avecvoting: anonymous and verifiable e-voting with untrustworthy counters on blockchain</v>
      </c>
      <c r="J175">
        <f t="shared" si="10"/>
        <v>479</v>
      </c>
      <c r="K175" t="str">
        <f t="shared" si="11"/>
        <v>Conservar</v>
      </c>
    </row>
    <row r="176" spans="1:12" x14ac:dyDescent="0.3">
      <c r="A176">
        <v>480</v>
      </c>
      <c r="B176" t="s">
        <v>8556</v>
      </c>
      <c r="C176" s="6" t="s">
        <v>902</v>
      </c>
      <c r="D176" t="s">
        <v>4808</v>
      </c>
      <c r="E176" t="s">
        <v>4813</v>
      </c>
      <c r="F176">
        <v>2024</v>
      </c>
      <c r="G176" t="s">
        <v>3482</v>
      </c>
      <c r="H176" t="s">
        <v>909</v>
      </c>
      <c r="I176" t="str">
        <f t="shared" si="9"/>
        <v>ballot casting system using blockchain technology</v>
      </c>
      <c r="J176">
        <f t="shared" si="10"/>
        <v>479</v>
      </c>
      <c r="K176" t="str">
        <f t="shared" si="11"/>
        <v>Conservar</v>
      </c>
    </row>
    <row r="177" spans="1:12" hidden="1" x14ac:dyDescent="0.3">
      <c r="A177">
        <v>74</v>
      </c>
      <c r="B177" t="s">
        <v>514</v>
      </c>
      <c r="C177" t="s">
        <v>902</v>
      </c>
      <c r="D177" t="s">
        <v>903</v>
      </c>
      <c r="E177" t="s">
        <v>907</v>
      </c>
      <c r="F177">
        <v>2024</v>
      </c>
      <c r="G177" t="s">
        <v>3482</v>
      </c>
      <c r="H177" t="s">
        <v>909</v>
      </c>
      <c r="I177" t="str">
        <f t="shared" si="9"/>
        <v>ballot casting system using blockchain technology</v>
      </c>
      <c r="J177">
        <f t="shared" si="10"/>
        <v>268</v>
      </c>
      <c r="K177" t="str">
        <f t="shared" si="11"/>
        <v>Descartar</v>
      </c>
    </row>
    <row r="178" spans="1:12" x14ac:dyDescent="0.3">
      <c r="A178">
        <v>567</v>
      </c>
      <c r="B178" t="s">
        <v>8556</v>
      </c>
      <c r="C178" s="6" t="s">
        <v>3109</v>
      </c>
      <c r="D178" t="s">
        <v>5479</v>
      </c>
      <c r="E178" t="s">
        <v>5484</v>
      </c>
      <c r="F178">
        <v>2023</v>
      </c>
      <c r="G178" t="s">
        <v>3482</v>
      </c>
      <c r="H178" t="s">
        <v>3116</v>
      </c>
      <c r="I178" t="str">
        <f t="shared" si="9"/>
        <v>bbb-voting: self-tallying end-to-end verifiable 1-out-of-k blockchain-based boardroom voting</v>
      </c>
      <c r="J178">
        <f t="shared" si="10"/>
        <v>479</v>
      </c>
      <c r="K178" t="str">
        <f t="shared" si="11"/>
        <v>Conservar</v>
      </c>
    </row>
    <row r="179" spans="1:12" hidden="1" x14ac:dyDescent="0.3">
      <c r="A179">
        <v>284</v>
      </c>
      <c r="B179" t="s">
        <v>514</v>
      </c>
      <c r="C179" t="s">
        <v>3109</v>
      </c>
      <c r="D179" t="s">
        <v>3110</v>
      </c>
      <c r="E179" t="s">
        <v>3114</v>
      </c>
      <c r="F179">
        <v>2023</v>
      </c>
      <c r="G179" t="s">
        <v>3482</v>
      </c>
      <c r="H179" t="s">
        <v>3116</v>
      </c>
      <c r="I179" t="str">
        <f t="shared" si="9"/>
        <v>bbb-voting: self-tallying end-to-end verifiable 1-out-of-k blockchain-based boardroom voting</v>
      </c>
      <c r="J179">
        <f t="shared" si="10"/>
        <v>268</v>
      </c>
      <c r="K179" t="str">
        <f t="shared" si="11"/>
        <v>Descartar</v>
      </c>
    </row>
    <row r="180" spans="1:12" hidden="1" x14ac:dyDescent="0.3">
      <c r="A180">
        <v>792</v>
      </c>
      <c r="B180" t="s">
        <v>8556</v>
      </c>
      <c r="C180" t="s">
        <v>7216</v>
      </c>
      <c r="D180" t="s">
        <v>7213</v>
      </c>
      <c r="E180" t="s">
        <v>7220</v>
      </c>
      <c r="F180">
        <v>2022</v>
      </c>
      <c r="G180" t="s">
        <v>3506</v>
      </c>
      <c r="H180" t="s">
        <v>7218</v>
      </c>
      <c r="I180" t="str">
        <f t="shared" si="9"/>
        <v>bct-cs: blockchain technology applications for cyber defense and cybersecurity: a survey and solutions</v>
      </c>
      <c r="J180">
        <f t="shared" si="10"/>
        <v>479</v>
      </c>
      <c r="K180" t="str">
        <f t="shared" si="11"/>
        <v>Conservar</v>
      </c>
      <c r="L180" s="4" t="s">
        <v>8561</v>
      </c>
    </row>
    <row r="181" spans="1:12" x14ac:dyDescent="0.3">
      <c r="A181">
        <v>386</v>
      </c>
      <c r="B181" t="s">
        <v>8556</v>
      </c>
      <c r="C181" s="6" t="s">
        <v>619</v>
      </c>
      <c r="D181" t="s">
        <v>4032</v>
      </c>
      <c r="E181" t="s">
        <v>4037</v>
      </c>
      <c r="F181">
        <v>2024</v>
      </c>
      <c r="G181" t="s">
        <v>3482</v>
      </c>
      <c r="H181" t="s">
        <v>626</v>
      </c>
      <c r="I181" t="str">
        <f t="shared" si="9"/>
        <v>benchmarking local blockchain frameworks for online voting system: comparative analysis of truffle and hardhat across diverse transaction loads</v>
      </c>
      <c r="J181">
        <f t="shared" si="10"/>
        <v>479</v>
      </c>
      <c r="K181" t="str">
        <f t="shared" si="11"/>
        <v>Conservar</v>
      </c>
    </row>
    <row r="182" spans="1:12" hidden="1" x14ac:dyDescent="0.3">
      <c r="A182">
        <v>48</v>
      </c>
      <c r="B182" t="s">
        <v>514</v>
      </c>
      <c r="C182" t="s">
        <v>619</v>
      </c>
      <c r="D182" t="s">
        <v>620</v>
      </c>
      <c r="E182" t="s">
        <v>624</v>
      </c>
      <c r="F182">
        <v>2024</v>
      </c>
      <c r="G182" t="s">
        <v>3482</v>
      </c>
      <c r="H182" t="s">
        <v>626</v>
      </c>
      <c r="I182" t="str">
        <f t="shared" si="9"/>
        <v>benchmarking local blockchain frameworks for online voting system: comparative analysis of truffle and hardhat across diverse transaction loads</v>
      </c>
      <c r="J182">
        <f t="shared" si="10"/>
        <v>268</v>
      </c>
      <c r="K182" t="str">
        <f t="shared" si="11"/>
        <v>Descartar</v>
      </c>
    </row>
    <row r="183" spans="1:12" x14ac:dyDescent="0.3">
      <c r="A183">
        <v>629</v>
      </c>
      <c r="B183" t="s">
        <v>8556</v>
      </c>
      <c r="C183" s="6" t="s">
        <v>2335</v>
      </c>
      <c r="D183" t="s">
        <v>5931</v>
      </c>
      <c r="E183" t="s">
        <v>5936</v>
      </c>
      <c r="F183">
        <v>2022</v>
      </c>
      <c r="G183" t="s">
        <v>3482</v>
      </c>
      <c r="H183" t="s">
        <v>2342</v>
      </c>
      <c r="I183" t="str">
        <f t="shared" si="9"/>
        <v>be-voting: a secure blockchain enabled voting system</v>
      </c>
      <c r="J183">
        <f t="shared" si="10"/>
        <v>479</v>
      </c>
      <c r="K183" t="str">
        <f t="shared" si="11"/>
        <v>Conservar</v>
      </c>
    </row>
    <row r="184" spans="1:12" hidden="1" x14ac:dyDescent="0.3">
      <c r="A184">
        <v>210</v>
      </c>
      <c r="B184" t="s">
        <v>514</v>
      </c>
      <c r="C184" t="s">
        <v>2335</v>
      </c>
      <c r="D184" t="s">
        <v>2336</v>
      </c>
      <c r="E184" t="s">
        <v>2340</v>
      </c>
      <c r="F184">
        <v>2022</v>
      </c>
      <c r="G184" t="s">
        <v>3482</v>
      </c>
      <c r="H184" t="s">
        <v>2342</v>
      </c>
      <c r="I184" t="str">
        <f t="shared" si="9"/>
        <v>be-voting: a secure blockchain enabled voting system</v>
      </c>
      <c r="J184">
        <f t="shared" si="10"/>
        <v>268</v>
      </c>
      <c r="K184" t="str">
        <f t="shared" si="11"/>
        <v>Descartar</v>
      </c>
    </row>
    <row r="185" spans="1:12" x14ac:dyDescent="0.3">
      <c r="A185">
        <v>773</v>
      </c>
      <c r="B185" t="s">
        <v>8556</v>
      </c>
      <c r="C185" s="6" t="s">
        <v>1526</v>
      </c>
      <c r="D185" t="s">
        <v>7070</v>
      </c>
      <c r="E185" t="s">
        <v>7074</v>
      </c>
      <c r="F185">
        <v>2022</v>
      </c>
      <c r="G185" t="s">
        <v>3482</v>
      </c>
      <c r="H185" t="s">
        <v>1533</v>
      </c>
      <c r="I185" t="str">
        <f t="shared" si="9"/>
        <v>bie vote: a biometric identification enabled blockchain-based secure and transparent voting framework</v>
      </c>
      <c r="J185">
        <f t="shared" si="10"/>
        <v>479</v>
      </c>
      <c r="K185" t="str">
        <f t="shared" si="11"/>
        <v>Conservar</v>
      </c>
    </row>
    <row r="186" spans="1:12" hidden="1" x14ac:dyDescent="0.3">
      <c r="A186">
        <v>133</v>
      </c>
      <c r="B186" t="s">
        <v>514</v>
      </c>
      <c r="C186" t="s">
        <v>1526</v>
      </c>
      <c r="D186" t="s">
        <v>1527</v>
      </c>
      <c r="E186" t="s">
        <v>1531</v>
      </c>
      <c r="F186">
        <v>2022</v>
      </c>
      <c r="G186" t="s">
        <v>3482</v>
      </c>
      <c r="H186" t="s">
        <v>1533</v>
      </c>
      <c r="I186" t="str">
        <f t="shared" si="9"/>
        <v>bie vote: a biometric identification enabled blockchain-based secure and transparent voting framework</v>
      </c>
      <c r="J186">
        <f t="shared" si="10"/>
        <v>268</v>
      </c>
      <c r="K186" t="str">
        <f t="shared" si="11"/>
        <v>Descartar</v>
      </c>
    </row>
    <row r="187" spans="1:12" hidden="1" x14ac:dyDescent="0.3">
      <c r="A187">
        <v>306</v>
      </c>
      <c r="B187" t="s">
        <v>8555</v>
      </c>
      <c r="C187" t="s">
        <v>3336</v>
      </c>
      <c r="D187" t="s">
        <v>3335</v>
      </c>
      <c r="E187" t="s">
        <v>93</v>
      </c>
      <c r="F187">
        <v>2023</v>
      </c>
      <c r="G187" t="s">
        <v>3506</v>
      </c>
      <c r="H187" t="s">
        <v>93</v>
      </c>
      <c r="I187" t="str">
        <f t="shared" si="9"/>
        <v>biometric voting using iot to transfer vote to centralized system: a bibliometric</v>
      </c>
      <c r="J187">
        <f t="shared" si="10"/>
        <v>18</v>
      </c>
      <c r="K187" t="str">
        <f t="shared" si="11"/>
        <v>Conservar</v>
      </c>
      <c r="L187" s="4" t="s">
        <v>8561</v>
      </c>
    </row>
    <row r="188" spans="1:12" x14ac:dyDescent="0.3">
      <c r="A188">
        <v>131</v>
      </c>
      <c r="B188" t="s">
        <v>514</v>
      </c>
      <c r="C188" t="s">
        <v>1508</v>
      </c>
      <c r="D188" t="s">
        <v>1509</v>
      </c>
      <c r="E188" t="s">
        <v>1511</v>
      </c>
      <c r="F188">
        <v>2023</v>
      </c>
      <c r="G188" t="s">
        <v>3482</v>
      </c>
      <c r="H188" t="s">
        <v>1512</v>
      </c>
      <c r="I188" t="str">
        <f t="shared" si="9"/>
        <v>biometric web based vote cast using blocks</v>
      </c>
      <c r="J188">
        <f t="shared" si="10"/>
        <v>268</v>
      </c>
      <c r="K188" t="str">
        <f t="shared" si="11"/>
        <v>Conservar</v>
      </c>
    </row>
    <row r="189" spans="1:12" hidden="1" x14ac:dyDescent="0.3">
      <c r="A189">
        <v>189</v>
      </c>
      <c r="B189" t="s">
        <v>514</v>
      </c>
      <c r="C189" t="s">
        <v>2110</v>
      </c>
      <c r="D189" t="s">
        <v>2111</v>
      </c>
      <c r="E189" t="s">
        <v>2114</v>
      </c>
      <c r="F189">
        <v>2023</v>
      </c>
      <c r="G189" t="s">
        <v>3482</v>
      </c>
      <c r="H189" t="s">
        <v>2116</v>
      </c>
      <c r="I189" t="str">
        <f t="shared" si="9"/>
        <v>biometric-based smart electronic voting system using internet of things</v>
      </c>
      <c r="J189">
        <f t="shared" si="10"/>
        <v>268</v>
      </c>
      <c r="K189" t="str">
        <f t="shared" si="11"/>
        <v>Conservar</v>
      </c>
      <c r="L189" s="4" t="s">
        <v>8561</v>
      </c>
    </row>
    <row r="190" spans="1:12" x14ac:dyDescent="0.3">
      <c r="A190">
        <v>476</v>
      </c>
      <c r="B190" t="s">
        <v>8556</v>
      </c>
      <c r="C190" s="6" t="s">
        <v>2687</v>
      </c>
      <c r="D190" t="s">
        <v>4772</v>
      </c>
      <c r="E190" t="s">
        <v>4777</v>
      </c>
      <c r="F190">
        <v>2024</v>
      </c>
      <c r="G190" t="s">
        <v>3482</v>
      </c>
      <c r="H190" t="s">
        <v>2691</v>
      </c>
      <c r="I190" t="str">
        <f t="shared" si="9"/>
        <v>blind vote: economical and secret blockchain-based voting</v>
      </c>
      <c r="J190">
        <f t="shared" si="10"/>
        <v>479</v>
      </c>
      <c r="K190" t="str">
        <f t="shared" si="11"/>
        <v>Conservar</v>
      </c>
    </row>
    <row r="191" spans="1:12" hidden="1" x14ac:dyDescent="0.3">
      <c r="A191">
        <v>244</v>
      </c>
      <c r="B191" t="s">
        <v>514</v>
      </c>
      <c r="C191" t="s">
        <v>2687</v>
      </c>
      <c r="D191" t="s">
        <v>2688</v>
      </c>
      <c r="E191" t="s">
        <v>2690</v>
      </c>
      <c r="F191">
        <v>2024</v>
      </c>
      <c r="G191" t="s">
        <v>3482</v>
      </c>
      <c r="H191" t="s">
        <v>2691</v>
      </c>
      <c r="I191" t="str">
        <f t="shared" si="9"/>
        <v>blind vote: economical and secret blockchain-based voting</v>
      </c>
      <c r="J191">
        <f t="shared" si="10"/>
        <v>268</v>
      </c>
      <c r="K191" t="str">
        <f t="shared" si="11"/>
        <v>Descartar</v>
      </c>
    </row>
    <row r="192" spans="1:12" x14ac:dyDescent="0.3">
      <c r="A192">
        <v>668</v>
      </c>
      <c r="B192" t="s">
        <v>8556</v>
      </c>
      <c r="C192" s="6" t="s">
        <v>188</v>
      </c>
      <c r="D192" t="s">
        <v>6244</v>
      </c>
      <c r="E192" t="s">
        <v>6248</v>
      </c>
      <c r="F192">
        <v>2022</v>
      </c>
      <c r="G192" t="s">
        <v>3482</v>
      </c>
      <c r="H192" t="s">
        <v>191</v>
      </c>
      <c r="I192" t="str">
        <f t="shared" si="9"/>
        <v>block chain application for e-voting process using ml for south asian continent</v>
      </c>
      <c r="J192">
        <f t="shared" si="10"/>
        <v>479</v>
      </c>
      <c r="K192" t="str">
        <f t="shared" si="11"/>
        <v>Conservar</v>
      </c>
    </row>
    <row r="193" spans="1:12" hidden="1" x14ac:dyDescent="0.3">
      <c r="A193">
        <v>9</v>
      </c>
      <c r="B193" t="s">
        <v>3385</v>
      </c>
      <c r="C193" t="s">
        <v>188</v>
      </c>
      <c r="D193" t="s">
        <v>187</v>
      </c>
      <c r="E193" t="s">
        <v>193</v>
      </c>
      <c r="F193">
        <v>2022</v>
      </c>
      <c r="G193" t="s">
        <v>3482</v>
      </c>
      <c r="H193" t="s">
        <v>191</v>
      </c>
      <c r="I193" t="str">
        <f t="shared" si="9"/>
        <v>block chain application for e-voting process using ml for south asian continent</v>
      </c>
      <c r="J193">
        <f t="shared" si="10"/>
        <v>29</v>
      </c>
      <c r="K193" t="str">
        <f t="shared" si="11"/>
        <v>Descartar</v>
      </c>
    </row>
    <row r="194" spans="1:12" x14ac:dyDescent="0.3">
      <c r="A194">
        <v>469</v>
      </c>
      <c r="B194" t="s">
        <v>8556</v>
      </c>
      <c r="C194" t="s">
        <v>4721</v>
      </c>
      <c r="D194" t="s">
        <v>4718</v>
      </c>
      <c r="E194" t="s">
        <v>4726</v>
      </c>
      <c r="F194">
        <v>2023</v>
      </c>
      <c r="G194" t="s">
        <v>3482</v>
      </c>
      <c r="H194" t="s">
        <v>4724</v>
      </c>
      <c r="I194" t="str">
        <f t="shared" si="9"/>
        <v>block chain based public voting system</v>
      </c>
      <c r="J194">
        <f t="shared" si="10"/>
        <v>479</v>
      </c>
      <c r="K194" t="str">
        <f t="shared" si="11"/>
        <v>Conservar</v>
      </c>
    </row>
    <row r="195" spans="1:12" x14ac:dyDescent="0.3">
      <c r="A195">
        <v>521</v>
      </c>
      <c r="B195" t="s">
        <v>8556</v>
      </c>
      <c r="C195" s="6" t="s">
        <v>2807</v>
      </c>
      <c r="D195" t="s">
        <v>5133</v>
      </c>
      <c r="E195" t="s">
        <v>5138</v>
      </c>
      <c r="F195">
        <v>2024</v>
      </c>
      <c r="G195" t="s">
        <v>3482</v>
      </c>
      <c r="H195" t="s">
        <v>2814</v>
      </c>
      <c r="I195" t="str">
        <f t="shared" ref="I195:I258" si="12">LOWER(C195)</f>
        <v>block chain based voting system</v>
      </c>
      <c r="J195">
        <f t="shared" ref="J195:J258" si="13">COUNTIF(B:B, B195)</f>
        <v>479</v>
      </c>
      <c r="K195" t="str">
        <f t="shared" ref="K195:K258" si="14">IF(J195=_xlfn.MAXIFS(J:J, I:I, I195), "Conservar", "Descartar")</f>
        <v>Conservar</v>
      </c>
    </row>
    <row r="196" spans="1:12" hidden="1" x14ac:dyDescent="0.3">
      <c r="A196">
        <v>256</v>
      </c>
      <c r="B196" t="s">
        <v>514</v>
      </c>
      <c r="C196" t="s">
        <v>2807</v>
      </c>
      <c r="D196" t="s">
        <v>2808</v>
      </c>
      <c r="E196" t="s">
        <v>2812</v>
      </c>
      <c r="F196">
        <v>2024</v>
      </c>
      <c r="G196" t="s">
        <v>3482</v>
      </c>
      <c r="H196" t="s">
        <v>2814</v>
      </c>
      <c r="I196" t="str">
        <f t="shared" si="12"/>
        <v>block chain based voting system</v>
      </c>
      <c r="J196">
        <f t="shared" si="13"/>
        <v>268</v>
      </c>
      <c r="K196" t="str">
        <f t="shared" si="14"/>
        <v>Descartar</v>
      </c>
    </row>
    <row r="197" spans="1:12" x14ac:dyDescent="0.3">
      <c r="A197">
        <v>606</v>
      </c>
      <c r="B197" t="s">
        <v>8556</v>
      </c>
      <c r="C197" s="6" t="s">
        <v>5766</v>
      </c>
      <c r="D197" t="s">
        <v>5763</v>
      </c>
      <c r="E197" t="s">
        <v>5768</v>
      </c>
      <c r="F197">
        <v>2023</v>
      </c>
      <c r="G197" t="s">
        <v>3482</v>
      </c>
      <c r="H197" t="s">
        <v>93</v>
      </c>
      <c r="I197" t="str">
        <f t="shared" si="12"/>
        <v>block chain-based e-voting system using smart contract</v>
      </c>
      <c r="J197">
        <f t="shared" si="13"/>
        <v>479</v>
      </c>
      <c r="K197" t="str">
        <f t="shared" si="14"/>
        <v>Conservar</v>
      </c>
    </row>
    <row r="198" spans="1:12" x14ac:dyDescent="0.3">
      <c r="A198">
        <v>656</v>
      </c>
      <c r="B198" t="s">
        <v>8556</v>
      </c>
      <c r="C198" s="6" t="s">
        <v>1047</v>
      </c>
      <c r="D198" t="s">
        <v>6142</v>
      </c>
      <c r="E198" t="s">
        <v>6147</v>
      </c>
      <c r="F198">
        <v>2023</v>
      </c>
      <c r="G198" t="s">
        <v>3482</v>
      </c>
      <c r="H198" t="s">
        <v>1054</v>
      </c>
      <c r="I198" t="str">
        <f t="shared" si="12"/>
        <v>block chain-based voting system</v>
      </c>
      <c r="J198">
        <f t="shared" si="13"/>
        <v>479</v>
      </c>
      <c r="K198" t="str">
        <f t="shared" si="14"/>
        <v>Conservar</v>
      </c>
    </row>
    <row r="199" spans="1:12" hidden="1" x14ac:dyDescent="0.3">
      <c r="A199">
        <v>87</v>
      </c>
      <c r="B199" t="s">
        <v>514</v>
      </c>
      <c r="C199" t="s">
        <v>1047</v>
      </c>
      <c r="D199" t="s">
        <v>1048</v>
      </c>
      <c r="E199" t="s">
        <v>1052</v>
      </c>
      <c r="F199">
        <v>2023</v>
      </c>
      <c r="G199" t="s">
        <v>3482</v>
      </c>
      <c r="H199" t="s">
        <v>1054</v>
      </c>
      <c r="I199" t="str">
        <f t="shared" si="12"/>
        <v>block chain-based voting system</v>
      </c>
      <c r="J199">
        <f t="shared" si="13"/>
        <v>268</v>
      </c>
      <c r="K199" t="str">
        <f t="shared" si="14"/>
        <v>Descartar</v>
      </c>
    </row>
    <row r="200" spans="1:12" x14ac:dyDescent="0.3">
      <c r="A200">
        <v>459</v>
      </c>
      <c r="B200" t="s">
        <v>8556</v>
      </c>
      <c r="C200" s="6" t="s">
        <v>1245</v>
      </c>
      <c r="D200" t="s">
        <v>4637</v>
      </c>
      <c r="E200" t="s">
        <v>4642</v>
      </c>
      <c r="F200">
        <v>2024</v>
      </c>
      <c r="G200" t="s">
        <v>3482</v>
      </c>
      <c r="H200" t="s">
        <v>1249</v>
      </c>
      <c r="I200" t="str">
        <f t="shared" si="12"/>
        <v>block chain-powered e-voting system: a secure and transparent solution with three-tiered otp security mechanism</v>
      </c>
      <c r="J200">
        <f t="shared" si="13"/>
        <v>479</v>
      </c>
      <c r="K200" t="str">
        <f t="shared" si="14"/>
        <v>Conservar</v>
      </c>
    </row>
    <row r="201" spans="1:12" hidden="1" x14ac:dyDescent="0.3">
      <c r="A201">
        <v>105</v>
      </c>
      <c r="B201" t="s">
        <v>514</v>
      </c>
      <c r="C201" t="s">
        <v>1245</v>
      </c>
      <c r="D201" t="s">
        <v>1246</v>
      </c>
      <c r="E201" t="s">
        <v>1248</v>
      </c>
      <c r="F201">
        <v>2024</v>
      </c>
      <c r="G201" t="s">
        <v>3482</v>
      </c>
      <c r="H201" t="s">
        <v>1249</v>
      </c>
      <c r="I201" t="str">
        <f t="shared" si="12"/>
        <v>block chain-powered e-voting system: a secure and transparent solution with three-tiered otp security mechanism</v>
      </c>
      <c r="J201">
        <f t="shared" si="13"/>
        <v>268</v>
      </c>
      <c r="K201" t="str">
        <f t="shared" si="14"/>
        <v>Descartar</v>
      </c>
    </row>
    <row r="202" spans="1:12" hidden="1" x14ac:dyDescent="0.3">
      <c r="A202">
        <v>317</v>
      </c>
      <c r="B202" t="s">
        <v>8555</v>
      </c>
      <c r="C202" t="s">
        <v>3419</v>
      </c>
      <c r="D202" t="s">
        <v>3418</v>
      </c>
      <c r="E202" t="s">
        <v>93</v>
      </c>
      <c r="F202">
        <v>2023</v>
      </c>
      <c r="G202" t="s">
        <v>3506</v>
      </c>
      <c r="H202" t="s">
        <v>93</v>
      </c>
      <c r="I202" t="str">
        <f t="shared" si="12"/>
        <v>blockchain adoption in food supply chains: a systematic literature review on enablers, benefits, and barriers</v>
      </c>
      <c r="J202">
        <f t="shared" si="13"/>
        <v>18</v>
      </c>
      <c r="K202" t="str">
        <f t="shared" si="14"/>
        <v>Conservar</v>
      </c>
      <c r="L202" s="4" t="s">
        <v>8561</v>
      </c>
    </row>
    <row r="203" spans="1:12" x14ac:dyDescent="0.3">
      <c r="A203">
        <v>541</v>
      </c>
      <c r="B203" t="s">
        <v>8556</v>
      </c>
      <c r="C203" s="6" t="s">
        <v>5290</v>
      </c>
      <c r="D203" t="s">
        <v>5287</v>
      </c>
      <c r="E203" t="s">
        <v>5292</v>
      </c>
      <c r="F203">
        <v>2023</v>
      </c>
      <c r="G203" t="s">
        <v>3482</v>
      </c>
      <c r="H203" t="s">
        <v>93</v>
      </c>
      <c r="I203" t="str">
        <f t="shared" si="12"/>
        <v>blockchain and fernet encryption based voting system</v>
      </c>
      <c r="J203">
        <f t="shared" si="13"/>
        <v>479</v>
      </c>
      <c r="K203" t="str">
        <f t="shared" si="14"/>
        <v>Conservar</v>
      </c>
    </row>
    <row r="204" spans="1:12" x14ac:dyDescent="0.3">
      <c r="A204">
        <v>688</v>
      </c>
      <c r="B204" t="s">
        <v>8556</v>
      </c>
      <c r="C204" s="6" t="s">
        <v>2084</v>
      </c>
      <c r="D204" t="s">
        <v>6398</v>
      </c>
      <c r="E204" t="s">
        <v>6401</v>
      </c>
      <c r="F204">
        <v>2023</v>
      </c>
      <c r="G204" t="s">
        <v>3482</v>
      </c>
      <c r="H204" t="s">
        <v>2087</v>
      </c>
      <c r="I204" t="str">
        <f t="shared" si="12"/>
        <v>blockchain and internet of things (iot) enabled smart e-voting system</v>
      </c>
      <c r="J204">
        <f t="shared" si="13"/>
        <v>479</v>
      </c>
      <c r="K204" t="str">
        <f t="shared" si="14"/>
        <v>Conservar</v>
      </c>
    </row>
    <row r="205" spans="1:12" hidden="1" x14ac:dyDescent="0.3">
      <c r="A205">
        <v>186</v>
      </c>
      <c r="B205" t="s">
        <v>514</v>
      </c>
      <c r="C205" t="s">
        <v>2084</v>
      </c>
      <c r="D205" t="s">
        <v>2085</v>
      </c>
      <c r="E205" t="s">
        <v>2086</v>
      </c>
      <c r="F205">
        <v>2023</v>
      </c>
      <c r="G205" t="s">
        <v>3482</v>
      </c>
      <c r="H205" t="s">
        <v>2087</v>
      </c>
      <c r="I205" t="str">
        <f t="shared" si="12"/>
        <v>blockchain and internet of things (iot) enabled smart e-voting system</v>
      </c>
      <c r="J205">
        <f t="shared" si="13"/>
        <v>268</v>
      </c>
      <c r="K205" t="str">
        <f t="shared" si="14"/>
        <v>Descartar</v>
      </c>
    </row>
    <row r="206" spans="1:12" x14ac:dyDescent="0.3">
      <c r="A206">
        <v>677</v>
      </c>
      <c r="B206" t="s">
        <v>8556</v>
      </c>
      <c r="C206" s="6" t="s">
        <v>2294</v>
      </c>
      <c r="D206" t="s">
        <v>6309</v>
      </c>
      <c r="E206" t="s">
        <v>6314</v>
      </c>
      <c r="F206">
        <v>2023</v>
      </c>
      <c r="G206" t="s">
        <v>3482</v>
      </c>
      <c r="H206" t="s">
        <v>2301</v>
      </c>
      <c r="I206" t="str">
        <f t="shared" si="12"/>
        <v>blockchain and sdn-iot based secured voting system</v>
      </c>
      <c r="J206">
        <f t="shared" si="13"/>
        <v>479</v>
      </c>
      <c r="K206" t="str">
        <f t="shared" si="14"/>
        <v>Conservar</v>
      </c>
    </row>
    <row r="207" spans="1:12" hidden="1" x14ac:dyDescent="0.3">
      <c r="A207">
        <v>206</v>
      </c>
      <c r="B207" t="s">
        <v>514</v>
      </c>
      <c r="C207" t="s">
        <v>2294</v>
      </c>
      <c r="D207" t="s">
        <v>2295</v>
      </c>
      <c r="E207" t="s">
        <v>2299</v>
      </c>
      <c r="F207">
        <v>2023</v>
      </c>
      <c r="G207" t="s">
        <v>3482</v>
      </c>
      <c r="H207" t="s">
        <v>2301</v>
      </c>
      <c r="I207" t="str">
        <f t="shared" si="12"/>
        <v>blockchain and sdn-iot based secured voting system</v>
      </c>
      <c r="J207">
        <f t="shared" si="13"/>
        <v>268</v>
      </c>
      <c r="K207" t="str">
        <f t="shared" si="14"/>
        <v>Descartar</v>
      </c>
    </row>
    <row r="208" spans="1:12" x14ac:dyDescent="0.3">
      <c r="A208">
        <v>664</v>
      </c>
      <c r="B208" t="s">
        <v>8556</v>
      </c>
      <c r="C208" s="6" t="s">
        <v>6214</v>
      </c>
      <c r="D208" t="s">
        <v>6211</v>
      </c>
      <c r="E208" t="s">
        <v>6217</v>
      </c>
      <c r="F208">
        <v>2023</v>
      </c>
      <c r="G208" t="s">
        <v>3506</v>
      </c>
      <c r="H208" t="s">
        <v>6215</v>
      </c>
      <c r="I208" t="str">
        <f t="shared" si="12"/>
        <v>blockchain and smart contract enabled smart and secure electronic voting system</v>
      </c>
      <c r="J208">
        <f t="shared" si="13"/>
        <v>479</v>
      </c>
      <c r="K208" t="str">
        <f t="shared" si="14"/>
        <v>Conservar</v>
      </c>
    </row>
    <row r="209" spans="1:12" hidden="1" x14ac:dyDescent="0.3">
      <c r="A209">
        <v>734</v>
      </c>
      <c r="B209" t="s">
        <v>8556</v>
      </c>
      <c r="C209" t="s">
        <v>6761</v>
      </c>
      <c r="D209" t="s">
        <v>6758</v>
      </c>
      <c r="E209" t="s">
        <v>6765</v>
      </c>
      <c r="F209">
        <v>2022</v>
      </c>
      <c r="G209" t="s">
        <v>3667</v>
      </c>
      <c r="H209" t="s">
        <v>6763</v>
      </c>
      <c r="I209" t="str">
        <f t="shared" si="12"/>
        <v>blockchain applications</v>
      </c>
      <c r="J209">
        <f t="shared" si="13"/>
        <v>479</v>
      </c>
      <c r="K209" t="str">
        <f t="shared" si="14"/>
        <v>Conservar</v>
      </c>
      <c r="L209" s="4" t="s">
        <v>8561</v>
      </c>
    </row>
    <row r="210" spans="1:12" x14ac:dyDescent="0.3">
      <c r="A210">
        <v>597</v>
      </c>
      <c r="B210" t="s">
        <v>8556</v>
      </c>
      <c r="C210" s="6" t="s">
        <v>5701</v>
      </c>
      <c r="D210" t="s">
        <v>5698</v>
      </c>
      <c r="E210" t="s">
        <v>5705</v>
      </c>
      <c r="F210">
        <v>2023</v>
      </c>
      <c r="G210" t="s">
        <v>3667</v>
      </c>
      <c r="H210" t="s">
        <v>5703</v>
      </c>
      <c r="I210" t="str">
        <f t="shared" si="12"/>
        <v>blockchain architecture for social opinion vote-cast system</v>
      </c>
      <c r="J210">
        <f t="shared" si="13"/>
        <v>479</v>
      </c>
      <c r="K210" t="str">
        <f t="shared" si="14"/>
        <v>Conservar</v>
      </c>
    </row>
    <row r="211" spans="1:12" x14ac:dyDescent="0.3">
      <c r="A211">
        <v>658</v>
      </c>
      <c r="B211" t="s">
        <v>8556</v>
      </c>
      <c r="C211" s="6" t="s">
        <v>6158</v>
      </c>
      <c r="D211" t="s">
        <v>5597</v>
      </c>
      <c r="E211" t="s">
        <v>6162</v>
      </c>
      <c r="F211">
        <v>2023</v>
      </c>
      <c r="G211" t="s">
        <v>3482</v>
      </c>
      <c r="H211" t="s">
        <v>6160</v>
      </c>
      <c r="I211" t="str">
        <f t="shared" si="12"/>
        <v>blockchain assisted voting in academic councils</v>
      </c>
      <c r="J211">
        <f t="shared" si="13"/>
        <v>479</v>
      </c>
      <c r="K211" t="str">
        <f t="shared" si="14"/>
        <v>Conservar</v>
      </c>
    </row>
    <row r="212" spans="1:12" x14ac:dyDescent="0.3">
      <c r="A212">
        <v>557</v>
      </c>
      <c r="B212" t="s">
        <v>8556</v>
      </c>
      <c r="C212" s="6" t="s">
        <v>2572</v>
      </c>
      <c r="D212" t="s">
        <v>5409</v>
      </c>
      <c r="E212" t="s">
        <v>5413</v>
      </c>
      <c r="F212">
        <v>2023</v>
      </c>
      <c r="G212" t="s">
        <v>3482</v>
      </c>
      <c r="H212" t="s">
        <v>2576</v>
      </c>
      <c r="I212" t="str">
        <f t="shared" si="12"/>
        <v>blockchain ballotbox: empowering democracy through tamper-proof e-voting</v>
      </c>
      <c r="J212">
        <f t="shared" si="13"/>
        <v>479</v>
      </c>
      <c r="K212" t="str">
        <f t="shared" si="14"/>
        <v>Conservar</v>
      </c>
    </row>
    <row r="213" spans="1:12" hidden="1" x14ac:dyDescent="0.3">
      <c r="A213">
        <v>233</v>
      </c>
      <c r="B213" t="s">
        <v>514</v>
      </c>
      <c r="C213" t="s">
        <v>2572</v>
      </c>
      <c r="D213" t="s">
        <v>2573</v>
      </c>
      <c r="E213" t="s">
        <v>2575</v>
      </c>
      <c r="F213">
        <v>2023</v>
      </c>
      <c r="G213" t="s">
        <v>3482</v>
      </c>
      <c r="H213" t="s">
        <v>2576</v>
      </c>
      <c r="I213" t="str">
        <f t="shared" si="12"/>
        <v>blockchain ballotbox: empowering democracy through tamper-proof e-voting</v>
      </c>
      <c r="J213">
        <f t="shared" si="13"/>
        <v>268</v>
      </c>
      <c r="K213" t="str">
        <f t="shared" si="14"/>
        <v>Descartar</v>
      </c>
    </row>
    <row r="214" spans="1:12" x14ac:dyDescent="0.3">
      <c r="A214">
        <v>387</v>
      </c>
      <c r="B214" t="s">
        <v>8556</v>
      </c>
      <c r="C214" s="6" t="s">
        <v>4042</v>
      </c>
      <c r="D214" t="s">
        <v>4039</v>
      </c>
      <c r="E214" t="s">
        <v>4046</v>
      </c>
      <c r="F214">
        <v>2025</v>
      </c>
      <c r="G214" t="s">
        <v>3506</v>
      </c>
      <c r="H214" t="s">
        <v>4044</v>
      </c>
      <c r="I214" t="str">
        <f t="shared" si="12"/>
        <v>blockchain based cryptographic algorithm for data protection in electronic voting system</v>
      </c>
      <c r="J214">
        <f t="shared" si="13"/>
        <v>479</v>
      </c>
      <c r="K214" t="str">
        <f t="shared" si="14"/>
        <v>Conservar</v>
      </c>
    </row>
    <row r="215" spans="1:12" x14ac:dyDescent="0.3">
      <c r="A215">
        <v>650</v>
      </c>
      <c r="B215" t="s">
        <v>8556</v>
      </c>
      <c r="C215" s="6" t="s">
        <v>1497</v>
      </c>
      <c r="D215" t="s">
        <v>6093</v>
      </c>
      <c r="E215" t="s">
        <v>6098</v>
      </c>
      <c r="F215">
        <v>2022</v>
      </c>
      <c r="G215" t="s">
        <v>3482</v>
      </c>
      <c r="H215" t="s">
        <v>1504</v>
      </c>
      <c r="I215" t="str">
        <f t="shared" si="12"/>
        <v>blockchain based digital voting system: a secure and decentralized electoral process</v>
      </c>
      <c r="J215">
        <f t="shared" si="13"/>
        <v>479</v>
      </c>
      <c r="K215" t="str">
        <f t="shared" si="14"/>
        <v>Conservar</v>
      </c>
    </row>
    <row r="216" spans="1:12" hidden="1" x14ac:dyDescent="0.3">
      <c r="A216">
        <v>130</v>
      </c>
      <c r="B216" t="s">
        <v>514</v>
      </c>
      <c r="C216" t="s">
        <v>1497</v>
      </c>
      <c r="D216" t="s">
        <v>1498</v>
      </c>
      <c r="E216" t="s">
        <v>1502</v>
      </c>
      <c r="F216">
        <v>2022</v>
      </c>
      <c r="G216" t="s">
        <v>3482</v>
      </c>
      <c r="H216" t="s">
        <v>1504</v>
      </c>
      <c r="I216" t="str">
        <f t="shared" si="12"/>
        <v>blockchain based digital voting system: a secure and decentralized electoral process</v>
      </c>
      <c r="J216">
        <f t="shared" si="13"/>
        <v>268</v>
      </c>
      <c r="K216" t="str">
        <f t="shared" si="14"/>
        <v>Descartar</v>
      </c>
    </row>
    <row r="217" spans="1:12" hidden="1" x14ac:dyDescent="0.3">
      <c r="A217">
        <v>22</v>
      </c>
      <c r="B217" t="s">
        <v>3385</v>
      </c>
      <c r="C217" t="s">
        <v>324</v>
      </c>
      <c r="D217" t="s">
        <v>323</v>
      </c>
      <c r="E217" t="s">
        <v>329</v>
      </c>
      <c r="F217">
        <v>2022</v>
      </c>
      <c r="G217" t="s">
        <v>3482</v>
      </c>
      <c r="H217" t="s">
        <v>327</v>
      </c>
      <c r="I217" t="str">
        <f t="shared" si="12"/>
        <v>blockchain based distributed oracle in time sensitive scenario</v>
      </c>
      <c r="J217">
        <f t="shared" si="13"/>
        <v>29</v>
      </c>
      <c r="K217" t="str">
        <f t="shared" si="14"/>
        <v>Conservar</v>
      </c>
      <c r="L217" s="4" t="s">
        <v>8561</v>
      </c>
    </row>
    <row r="218" spans="1:12" x14ac:dyDescent="0.3">
      <c r="A218">
        <v>458</v>
      </c>
      <c r="B218" t="s">
        <v>8556</v>
      </c>
      <c r="C218" s="6" t="s">
        <v>4632</v>
      </c>
      <c r="D218" t="s">
        <v>4629</v>
      </c>
      <c r="E218" t="s">
        <v>4635</v>
      </c>
      <c r="F218">
        <v>2024</v>
      </c>
      <c r="G218" t="s">
        <v>3667</v>
      </c>
      <c r="H218" t="s">
        <v>93</v>
      </c>
      <c r="I218" t="str">
        <f t="shared" si="12"/>
        <v>blockchain based e voting system</v>
      </c>
      <c r="J218">
        <f t="shared" si="13"/>
        <v>479</v>
      </c>
      <c r="K218" t="str">
        <f t="shared" si="14"/>
        <v>Conservar</v>
      </c>
    </row>
    <row r="219" spans="1:12" x14ac:dyDescent="0.3">
      <c r="A219">
        <v>795</v>
      </c>
      <c r="B219" t="s">
        <v>8556</v>
      </c>
      <c r="C219" s="6" t="s">
        <v>1178</v>
      </c>
      <c r="D219" t="s">
        <v>7239</v>
      </c>
      <c r="E219" t="s">
        <v>7244</v>
      </c>
      <c r="F219">
        <v>2022</v>
      </c>
      <c r="G219" t="s">
        <v>3482</v>
      </c>
      <c r="H219" t="s">
        <v>1185</v>
      </c>
      <c r="I219" t="str">
        <f t="shared" si="12"/>
        <v>blockchain based electronic voting machine</v>
      </c>
      <c r="J219">
        <f t="shared" si="13"/>
        <v>479</v>
      </c>
      <c r="K219" t="str">
        <f t="shared" si="14"/>
        <v>Conservar</v>
      </c>
    </row>
    <row r="220" spans="1:12" hidden="1" x14ac:dyDescent="0.3">
      <c r="A220">
        <v>99</v>
      </c>
      <c r="B220" t="s">
        <v>514</v>
      </c>
      <c r="C220" t="s">
        <v>1178</v>
      </c>
      <c r="D220" t="s">
        <v>1179</v>
      </c>
      <c r="E220" t="s">
        <v>1183</v>
      </c>
      <c r="F220">
        <v>2022</v>
      </c>
      <c r="G220" t="s">
        <v>3482</v>
      </c>
      <c r="H220" t="s">
        <v>1185</v>
      </c>
      <c r="I220" t="str">
        <f t="shared" si="12"/>
        <v>blockchain based electronic voting machine</v>
      </c>
      <c r="J220">
        <f t="shared" si="13"/>
        <v>268</v>
      </c>
      <c r="K220" t="str">
        <f t="shared" si="14"/>
        <v>Descartar</v>
      </c>
    </row>
    <row r="221" spans="1:12" x14ac:dyDescent="0.3">
      <c r="A221">
        <v>615</v>
      </c>
      <c r="B221" t="s">
        <v>8556</v>
      </c>
      <c r="C221" s="6" t="s">
        <v>607</v>
      </c>
      <c r="D221" t="s">
        <v>5830</v>
      </c>
      <c r="E221" t="s">
        <v>5835</v>
      </c>
      <c r="F221">
        <v>2023</v>
      </c>
      <c r="G221" t="s">
        <v>3482</v>
      </c>
      <c r="H221" t="s">
        <v>614</v>
      </c>
      <c r="I221" t="str">
        <f t="shared" si="12"/>
        <v>blockchain based electronic voting system design with smart contracts</v>
      </c>
      <c r="J221">
        <f t="shared" si="13"/>
        <v>479</v>
      </c>
      <c r="K221" t="str">
        <f t="shared" si="14"/>
        <v>Conservar</v>
      </c>
    </row>
    <row r="222" spans="1:12" hidden="1" x14ac:dyDescent="0.3">
      <c r="A222">
        <v>47</v>
      </c>
      <c r="B222" t="s">
        <v>514</v>
      </c>
      <c r="C222" t="s">
        <v>607</v>
      </c>
      <c r="D222" t="s">
        <v>608</v>
      </c>
      <c r="E222" t="s">
        <v>612</v>
      </c>
      <c r="F222">
        <v>2023</v>
      </c>
      <c r="G222" t="s">
        <v>3482</v>
      </c>
      <c r="H222" t="s">
        <v>614</v>
      </c>
      <c r="I222" t="str">
        <f t="shared" si="12"/>
        <v>blockchain based electronic voting system design with smart contracts</v>
      </c>
      <c r="J222">
        <f t="shared" si="13"/>
        <v>268</v>
      </c>
      <c r="K222" t="str">
        <f t="shared" si="14"/>
        <v>Descartar</v>
      </c>
    </row>
    <row r="223" spans="1:12" x14ac:dyDescent="0.3">
      <c r="A223">
        <v>654</v>
      </c>
      <c r="B223" t="s">
        <v>8556</v>
      </c>
      <c r="C223" s="6" t="s">
        <v>1489</v>
      </c>
      <c r="D223" t="s">
        <v>6127</v>
      </c>
      <c r="E223" t="s">
        <v>6131</v>
      </c>
      <c r="F223">
        <v>2022</v>
      </c>
      <c r="G223" t="s">
        <v>3482</v>
      </c>
      <c r="H223" t="s">
        <v>1493</v>
      </c>
      <c r="I223" t="str">
        <f t="shared" si="12"/>
        <v>blockchain based e-voting</v>
      </c>
      <c r="J223">
        <f t="shared" si="13"/>
        <v>479</v>
      </c>
      <c r="K223" t="str">
        <f t="shared" si="14"/>
        <v>Conservar</v>
      </c>
    </row>
    <row r="224" spans="1:12" hidden="1" x14ac:dyDescent="0.3">
      <c r="A224">
        <v>129</v>
      </c>
      <c r="B224" t="s">
        <v>514</v>
      </c>
      <c r="C224" t="s">
        <v>1489</v>
      </c>
      <c r="D224" t="s">
        <v>1490</v>
      </c>
      <c r="E224" t="s">
        <v>1492</v>
      </c>
      <c r="F224">
        <v>2022</v>
      </c>
      <c r="G224" t="s">
        <v>3482</v>
      </c>
      <c r="H224" t="s">
        <v>1493</v>
      </c>
      <c r="I224" t="str">
        <f t="shared" si="12"/>
        <v>blockchain based e-voting</v>
      </c>
      <c r="J224">
        <f t="shared" si="13"/>
        <v>268</v>
      </c>
      <c r="K224" t="str">
        <f t="shared" si="14"/>
        <v>Descartar</v>
      </c>
    </row>
    <row r="225" spans="1:13" hidden="1" x14ac:dyDescent="0.3">
      <c r="A225">
        <v>697</v>
      </c>
      <c r="B225" t="s">
        <v>8556</v>
      </c>
      <c r="C225" s="6" t="s">
        <v>6467</v>
      </c>
      <c r="D225" t="s">
        <v>6464</v>
      </c>
      <c r="E225" t="s">
        <v>6470</v>
      </c>
      <c r="F225">
        <v>2023</v>
      </c>
      <c r="G225" t="s">
        <v>3482</v>
      </c>
      <c r="H225" t="s">
        <v>2651</v>
      </c>
      <c r="I225" t="str">
        <f t="shared" si="12"/>
        <v>blockchain based e-voting application - a survey</v>
      </c>
      <c r="J225">
        <f t="shared" si="13"/>
        <v>479</v>
      </c>
      <c r="K225" t="str">
        <f t="shared" si="14"/>
        <v>Conservar</v>
      </c>
      <c r="M225" t="s">
        <v>8574</v>
      </c>
    </row>
    <row r="226" spans="1:13" x14ac:dyDescent="0.3">
      <c r="A226">
        <v>240</v>
      </c>
      <c r="B226" t="s">
        <v>514</v>
      </c>
      <c r="C226" t="s">
        <v>2644</v>
      </c>
      <c r="D226" t="s">
        <v>2645</v>
      </c>
      <c r="E226" t="s">
        <v>2649</v>
      </c>
      <c r="F226">
        <v>2023</v>
      </c>
      <c r="G226" t="s">
        <v>3482</v>
      </c>
      <c r="H226" t="s">
        <v>2651</v>
      </c>
      <c r="I226" t="str">
        <f t="shared" si="12"/>
        <v>blockchain based e-voting application – a survey</v>
      </c>
      <c r="J226">
        <f t="shared" si="13"/>
        <v>268</v>
      </c>
      <c r="K226" t="str">
        <f t="shared" si="14"/>
        <v>Conservar</v>
      </c>
    </row>
    <row r="227" spans="1:13" x14ac:dyDescent="0.3">
      <c r="A227">
        <v>497</v>
      </c>
      <c r="B227" t="s">
        <v>8556</v>
      </c>
      <c r="C227" s="6" t="s">
        <v>691</v>
      </c>
      <c r="D227" t="s">
        <v>4944</v>
      </c>
      <c r="E227" t="s">
        <v>4948</v>
      </c>
      <c r="F227">
        <v>2024</v>
      </c>
      <c r="G227" t="s">
        <v>3482</v>
      </c>
      <c r="H227" t="s">
        <v>697</v>
      </c>
      <c r="I227" t="str">
        <f t="shared" si="12"/>
        <v>blockchain based e-voting system</v>
      </c>
      <c r="J227">
        <f t="shared" si="13"/>
        <v>479</v>
      </c>
      <c r="K227" t="str">
        <f t="shared" si="14"/>
        <v>Conservar</v>
      </c>
    </row>
    <row r="228" spans="1:13" hidden="1" x14ac:dyDescent="0.3">
      <c r="A228">
        <v>55</v>
      </c>
      <c r="B228" t="s">
        <v>514</v>
      </c>
      <c r="C228" t="s">
        <v>691</v>
      </c>
      <c r="D228" t="s">
        <v>692</v>
      </c>
      <c r="E228" t="s">
        <v>695</v>
      </c>
      <c r="F228">
        <v>2024</v>
      </c>
      <c r="G228" t="s">
        <v>3482</v>
      </c>
      <c r="H228" t="s">
        <v>697</v>
      </c>
      <c r="I228" t="str">
        <f t="shared" si="12"/>
        <v>blockchain based e-voting system</v>
      </c>
      <c r="J228">
        <f t="shared" si="13"/>
        <v>268</v>
      </c>
      <c r="K228" t="str">
        <f t="shared" si="14"/>
        <v>Descartar</v>
      </c>
    </row>
    <row r="229" spans="1:13" hidden="1" x14ac:dyDescent="0.3">
      <c r="A229">
        <v>57</v>
      </c>
      <c r="B229" t="s">
        <v>514</v>
      </c>
      <c r="C229" t="s">
        <v>712</v>
      </c>
      <c r="D229" t="s">
        <v>713</v>
      </c>
      <c r="E229" t="s">
        <v>717</v>
      </c>
      <c r="F229">
        <v>2023</v>
      </c>
      <c r="G229" t="s">
        <v>3482</v>
      </c>
      <c r="H229" t="s">
        <v>719</v>
      </c>
      <c r="I229" t="str">
        <f t="shared" si="12"/>
        <v>blockchain based e-voting system</v>
      </c>
      <c r="J229">
        <f t="shared" si="13"/>
        <v>268</v>
      </c>
      <c r="K229" t="str">
        <f t="shared" si="14"/>
        <v>Descartar</v>
      </c>
    </row>
    <row r="230" spans="1:13" hidden="1" x14ac:dyDescent="0.3">
      <c r="A230">
        <v>107</v>
      </c>
      <c r="B230" t="s">
        <v>514</v>
      </c>
      <c r="C230" t="s">
        <v>1264</v>
      </c>
      <c r="D230" t="s">
        <v>1265</v>
      </c>
      <c r="E230" t="s">
        <v>1267</v>
      </c>
      <c r="F230">
        <v>2023</v>
      </c>
      <c r="G230" t="s">
        <v>3482</v>
      </c>
      <c r="H230" t="s">
        <v>1268</v>
      </c>
      <c r="I230" t="str">
        <f t="shared" si="12"/>
        <v>blockchain based e-voting system</v>
      </c>
      <c r="J230">
        <f t="shared" si="13"/>
        <v>268</v>
      </c>
      <c r="K230" t="str">
        <f t="shared" si="14"/>
        <v>Descartar</v>
      </c>
    </row>
    <row r="231" spans="1:13" hidden="1" x14ac:dyDescent="0.3">
      <c r="A231">
        <v>115</v>
      </c>
      <c r="B231" t="s">
        <v>514</v>
      </c>
      <c r="C231" t="s">
        <v>712</v>
      </c>
      <c r="D231" t="s">
        <v>1343</v>
      </c>
      <c r="E231" t="s">
        <v>1347</v>
      </c>
      <c r="F231">
        <v>2022</v>
      </c>
      <c r="G231" t="s">
        <v>3482</v>
      </c>
      <c r="H231" t="s">
        <v>1349</v>
      </c>
      <c r="I231" t="str">
        <f t="shared" si="12"/>
        <v>blockchain based e-voting system</v>
      </c>
      <c r="J231">
        <f t="shared" si="13"/>
        <v>268</v>
      </c>
      <c r="K231" t="str">
        <f t="shared" si="14"/>
        <v>Descartar</v>
      </c>
    </row>
    <row r="232" spans="1:13" hidden="1" x14ac:dyDescent="0.3">
      <c r="A232">
        <v>142</v>
      </c>
      <c r="B232" t="s">
        <v>514</v>
      </c>
      <c r="C232" t="s">
        <v>691</v>
      </c>
      <c r="D232" t="s">
        <v>1625</v>
      </c>
      <c r="E232" t="s">
        <v>1627</v>
      </c>
      <c r="F232">
        <v>2022</v>
      </c>
      <c r="G232" t="s">
        <v>3482</v>
      </c>
      <c r="H232" t="s">
        <v>1628</v>
      </c>
      <c r="I232" t="str">
        <f t="shared" si="12"/>
        <v>blockchain based e-voting system</v>
      </c>
      <c r="J232">
        <f t="shared" si="13"/>
        <v>268</v>
      </c>
      <c r="K232" t="str">
        <f t="shared" si="14"/>
        <v>Descartar</v>
      </c>
    </row>
    <row r="233" spans="1:13" x14ac:dyDescent="0.3">
      <c r="A233">
        <v>607</v>
      </c>
      <c r="B233" t="s">
        <v>8556</v>
      </c>
      <c r="C233" s="6" t="s">
        <v>8597</v>
      </c>
      <c r="D233" t="s">
        <v>5770</v>
      </c>
      <c r="E233" t="s">
        <v>5774</v>
      </c>
      <c r="F233">
        <v>2023</v>
      </c>
      <c r="G233" t="s">
        <v>3482</v>
      </c>
      <c r="H233" t="s">
        <v>1268</v>
      </c>
      <c r="I233" t="str">
        <f t="shared" si="12"/>
        <v>blockchain based e-voting system (2)</v>
      </c>
      <c r="J233">
        <f t="shared" si="13"/>
        <v>479</v>
      </c>
      <c r="K233" t="str">
        <f t="shared" si="14"/>
        <v>Conservar</v>
      </c>
    </row>
    <row r="234" spans="1:13" x14ac:dyDescent="0.3">
      <c r="A234">
        <v>638</v>
      </c>
      <c r="B234" t="s">
        <v>8556</v>
      </c>
      <c r="C234" s="6" t="s">
        <v>8598</v>
      </c>
      <c r="D234" t="s">
        <v>5998</v>
      </c>
      <c r="E234" t="s">
        <v>6003</v>
      </c>
      <c r="F234">
        <v>2022</v>
      </c>
      <c r="G234" t="s">
        <v>3482</v>
      </c>
      <c r="H234" t="s">
        <v>1628</v>
      </c>
      <c r="I234" t="str">
        <f t="shared" si="12"/>
        <v>blockchain based e-voting system (3)</v>
      </c>
      <c r="J234">
        <f t="shared" si="13"/>
        <v>479</v>
      </c>
      <c r="K234" t="str">
        <f t="shared" si="14"/>
        <v>Conservar</v>
      </c>
    </row>
    <row r="235" spans="1:13" x14ac:dyDescent="0.3">
      <c r="A235">
        <v>647</v>
      </c>
      <c r="B235" t="s">
        <v>8556</v>
      </c>
      <c r="C235" s="6" t="s">
        <v>8599</v>
      </c>
      <c r="D235" t="s">
        <v>6071</v>
      </c>
      <c r="E235" t="s">
        <v>6077</v>
      </c>
      <c r="F235">
        <v>2023</v>
      </c>
      <c r="G235" t="s">
        <v>3482</v>
      </c>
      <c r="H235" t="s">
        <v>6075</v>
      </c>
      <c r="I235" t="str">
        <f t="shared" si="12"/>
        <v>blockchain based e-voting system (4)</v>
      </c>
      <c r="J235">
        <f t="shared" si="13"/>
        <v>479</v>
      </c>
      <c r="K235" t="str">
        <f t="shared" si="14"/>
        <v>Conservar</v>
      </c>
    </row>
    <row r="236" spans="1:13" x14ac:dyDescent="0.3">
      <c r="A236">
        <v>684</v>
      </c>
      <c r="B236" t="s">
        <v>8556</v>
      </c>
      <c r="C236" s="6" t="s">
        <v>8600</v>
      </c>
      <c r="D236" t="s">
        <v>6368</v>
      </c>
      <c r="E236" t="s">
        <v>6373</v>
      </c>
      <c r="F236">
        <v>2023</v>
      </c>
      <c r="G236" t="s">
        <v>3482</v>
      </c>
      <c r="H236" t="s">
        <v>719</v>
      </c>
      <c r="I236" t="str">
        <f t="shared" si="12"/>
        <v>blockchain based e-voting system (5)</v>
      </c>
      <c r="J236">
        <f t="shared" si="13"/>
        <v>479</v>
      </c>
      <c r="K236" t="str">
        <f t="shared" si="14"/>
        <v>Conservar</v>
      </c>
    </row>
    <row r="237" spans="1:13" x14ac:dyDescent="0.3">
      <c r="A237">
        <v>761</v>
      </c>
      <c r="B237" t="s">
        <v>8556</v>
      </c>
      <c r="C237" s="6" t="s">
        <v>8601</v>
      </c>
      <c r="D237" t="s">
        <v>6973</v>
      </c>
      <c r="E237" t="s">
        <v>6977</v>
      </c>
      <c r="F237">
        <v>2022</v>
      </c>
      <c r="G237" t="s">
        <v>3482</v>
      </c>
      <c r="H237" t="s">
        <v>1349</v>
      </c>
      <c r="I237" t="str">
        <f t="shared" si="12"/>
        <v>blockchain based e-voting system (6)</v>
      </c>
      <c r="J237">
        <f t="shared" si="13"/>
        <v>479</v>
      </c>
      <c r="K237" t="str">
        <f t="shared" si="14"/>
        <v>Conservar</v>
      </c>
    </row>
    <row r="238" spans="1:13" x14ac:dyDescent="0.3">
      <c r="A238">
        <v>330</v>
      </c>
      <c r="B238" t="s">
        <v>8556</v>
      </c>
      <c r="C238" t="s">
        <v>3540</v>
      </c>
      <c r="D238" t="s">
        <v>3537</v>
      </c>
      <c r="E238" t="s">
        <v>3546</v>
      </c>
      <c r="F238">
        <v>2024</v>
      </c>
      <c r="G238" t="s">
        <v>3482</v>
      </c>
      <c r="H238" t="s">
        <v>3544</v>
      </c>
      <c r="I238" t="str">
        <f t="shared" si="12"/>
        <v>blockchain based e-voting system for liquid democracy</v>
      </c>
      <c r="J238">
        <f t="shared" si="13"/>
        <v>479</v>
      </c>
      <c r="K238" t="str">
        <f t="shared" si="14"/>
        <v>Conservar</v>
      </c>
    </row>
    <row r="239" spans="1:13" x14ac:dyDescent="0.3">
      <c r="A239">
        <v>83</v>
      </c>
      <c r="B239" t="s">
        <v>514</v>
      </c>
      <c r="C239" t="s">
        <v>1001</v>
      </c>
      <c r="D239" t="s">
        <v>1002</v>
      </c>
      <c r="E239" t="s">
        <v>1005</v>
      </c>
      <c r="F239">
        <v>2024</v>
      </c>
      <c r="G239" t="s">
        <v>3482</v>
      </c>
      <c r="H239" t="s">
        <v>1008</v>
      </c>
      <c r="I239" t="str">
        <f t="shared" si="12"/>
        <v>blockchain based e-voting system on smartphones</v>
      </c>
      <c r="J239">
        <f t="shared" si="13"/>
        <v>268</v>
      </c>
      <c r="K239" t="str">
        <f t="shared" si="14"/>
        <v>Conservar</v>
      </c>
    </row>
    <row r="240" spans="1:13" x14ac:dyDescent="0.3">
      <c r="A240">
        <v>692</v>
      </c>
      <c r="B240" t="s">
        <v>8556</v>
      </c>
      <c r="C240" s="6" t="s">
        <v>834</v>
      </c>
      <c r="D240" t="s">
        <v>6425</v>
      </c>
      <c r="E240" t="s">
        <v>6430</v>
      </c>
      <c r="F240">
        <v>2023</v>
      </c>
      <c r="G240" t="s">
        <v>3482</v>
      </c>
      <c r="H240" t="s">
        <v>842</v>
      </c>
      <c r="I240" t="str">
        <f t="shared" si="12"/>
        <v>blockchain based e-voting system with facial recognition</v>
      </c>
      <c r="J240">
        <f t="shared" si="13"/>
        <v>479</v>
      </c>
      <c r="K240" t="str">
        <f t="shared" si="14"/>
        <v>Conservar</v>
      </c>
    </row>
    <row r="241" spans="1:13" hidden="1" x14ac:dyDescent="0.3">
      <c r="A241">
        <v>68</v>
      </c>
      <c r="B241" t="s">
        <v>514</v>
      </c>
      <c r="C241" t="s">
        <v>834</v>
      </c>
      <c r="D241" t="s">
        <v>835</v>
      </c>
      <c r="E241" t="s">
        <v>839</v>
      </c>
      <c r="F241">
        <v>2023</v>
      </c>
      <c r="G241" t="s">
        <v>3482</v>
      </c>
      <c r="H241" t="s">
        <v>842</v>
      </c>
      <c r="I241" t="str">
        <f t="shared" si="12"/>
        <v>blockchain based e-voting system with facial recognition</v>
      </c>
      <c r="J241">
        <f t="shared" si="13"/>
        <v>268</v>
      </c>
      <c r="K241" t="str">
        <f t="shared" si="14"/>
        <v>Descartar</v>
      </c>
    </row>
    <row r="242" spans="1:13" hidden="1" x14ac:dyDescent="0.3">
      <c r="A242">
        <v>307</v>
      </c>
      <c r="B242" t="s">
        <v>8555</v>
      </c>
      <c r="C242" t="s">
        <v>3345</v>
      </c>
      <c r="D242" t="s">
        <v>3344</v>
      </c>
      <c r="E242" t="s">
        <v>93</v>
      </c>
      <c r="F242">
        <v>2022</v>
      </c>
      <c r="G242" t="s">
        <v>11373</v>
      </c>
      <c r="H242" t="s">
        <v>93</v>
      </c>
      <c r="I242" t="str">
        <f t="shared" si="12"/>
        <v>blockchain based e–voting systems: εμπıotaστoσ\acute\nuνη καıota συμμετoχ\acute\eta τømegaν εκλoγ\acute\varepsilonømegaν στην εκλoγıotaκ\acute\eta δıotaαδıotaκασ\acuteıotaα</v>
      </c>
      <c r="J242">
        <f t="shared" si="13"/>
        <v>18</v>
      </c>
      <c r="K242" t="str">
        <f t="shared" si="14"/>
        <v>Conservar</v>
      </c>
      <c r="L242" s="4" t="s">
        <v>8565</v>
      </c>
    </row>
    <row r="243" spans="1:13" x14ac:dyDescent="0.3">
      <c r="A243">
        <v>778</v>
      </c>
      <c r="B243" t="s">
        <v>8556</v>
      </c>
      <c r="C243" s="6" t="s">
        <v>2492</v>
      </c>
      <c r="D243" t="s">
        <v>7107</v>
      </c>
      <c r="E243" t="s">
        <v>7112</v>
      </c>
      <c r="F243">
        <v>2022</v>
      </c>
      <c r="G243" t="s">
        <v>3482</v>
      </c>
      <c r="H243" t="s">
        <v>2499</v>
      </c>
      <c r="I243" t="str">
        <f t="shared" si="12"/>
        <v>blockchain based new e-voting protocol system without trusted tallying authorities</v>
      </c>
      <c r="J243">
        <f t="shared" si="13"/>
        <v>479</v>
      </c>
      <c r="K243" t="str">
        <f t="shared" si="14"/>
        <v>Conservar</v>
      </c>
    </row>
    <row r="244" spans="1:13" hidden="1" x14ac:dyDescent="0.3">
      <c r="A244">
        <v>225</v>
      </c>
      <c r="B244" t="s">
        <v>514</v>
      </c>
      <c r="C244" t="s">
        <v>2492</v>
      </c>
      <c r="D244" t="s">
        <v>2493</v>
      </c>
      <c r="E244" t="s">
        <v>2497</v>
      </c>
      <c r="F244">
        <v>2022</v>
      </c>
      <c r="G244" t="s">
        <v>3482</v>
      </c>
      <c r="H244" t="s">
        <v>2499</v>
      </c>
      <c r="I244" t="str">
        <f t="shared" si="12"/>
        <v>blockchain based new e-voting protocol system without trusted tallying authorities</v>
      </c>
      <c r="J244">
        <f t="shared" si="13"/>
        <v>268</v>
      </c>
      <c r="K244" t="str">
        <f t="shared" si="14"/>
        <v>Descartar</v>
      </c>
    </row>
    <row r="245" spans="1:13" x14ac:dyDescent="0.3">
      <c r="A245">
        <v>785</v>
      </c>
      <c r="B245" t="s">
        <v>8556</v>
      </c>
      <c r="C245" s="6" t="s">
        <v>7161</v>
      </c>
      <c r="D245" t="s">
        <v>7158</v>
      </c>
      <c r="E245" t="s">
        <v>7166</v>
      </c>
      <c r="F245">
        <v>2022</v>
      </c>
      <c r="G245" t="s">
        <v>3482</v>
      </c>
      <c r="H245" t="s">
        <v>7164</v>
      </c>
      <c r="I245" t="str">
        <f t="shared" si="12"/>
        <v>blockchain based online voting system</v>
      </c>
      <c r="J245">
        <f t="shared" si="13"/>
        <v>479</v>
      </c>
      <c r="K245" t="str">
        <f t="shared" si="14"/>
        <v>Conservar</v>
      </c>
    </row>
    <row r="246" spans="1:13" x14ac:dyDescent="0.3">
      <c r="A246">
        <v>516</v>
      </c>
      <c r="B246" t="s">
        <v>8556</v>
      </c>
      <c r="C246" s="6" t="s">
        <v>1836</v>
      </c>
      <c r="D246" t="s">
        <v>5096</v>
      </c>
      <c r="E246" t="s">
        <v>5101</v>
      </c>
      <c r="F246">
        <v>2024</v>
      </c>
      <c r="G246" t="s">
        <v>3482</v>
      </c>
      <c r="H246" t="s">
        <v>1844</v>
      </c>
      <c r="I246" t="str">
        <f t="shared" si="12"/>
        <v>blockchain based polling</v>
      </c>
      <c r="J246">
        <f t="shared" si="13"/>
        <v>479</v>
      </c>
      <c r="K246" t="str">
        <f t="shared" si="14"/>
        <v>Conservar</v>
      </c>
    </row>
    <row r="247" spans="1:13" hidden="1" x14ac:dyDescent="0.3">
      <c r="A247">
        <v>162</v>
      </c>
      <c r="B247" t="s">
        <v>514</v>
      </c>
      <c r="C247" t="s">
        <v>1836</v>
      </c>
      <c r="D247" t="s">
        <v>1837</v>
      </c>
      <c r="E247" t="s">
        <v>1841</v>
      </c>
      <c r="F247">
        <v>2024</v>
      </c>
      <c r="G247" t="s">
        <v>3482</v>
      </c>
      <c r="H247" t="s">
        <v>1844</v>
      </c>
      <c r="I247" t="str">
        <f t="shared" si="12"/>
        <v>blockchain based polling</v>
      </c>
      <c r="J247">
        <f t="shared" si="13"/>
        <v>268</v>
      </c>
      <c r="K247" t="str">
        <f t="shared" si="14"/>
        <v>Descartar</v>
      </c>
    </row>
    <row r="248" spans="1:13" x14ac:dyDescent="0.3">
      <c r="A248">
        <v>787</v>
      </c>
      <c r="B248" t="s">
        <v>8556</v>
      </c>
      <c r="C248" s="6" t="s">
        <v>1364</v>
      </c>
      <c r="D248" t="s">
        <v>7177</v>
      </c>
      <c r="E248" t="s">
        <v>7182</v>
      </c>
      <c r="F248">
        <v>2022</v>
      </c>
      <c r="G248" t="s">
        <v>3482</v>
      </c>
      <c r="H248" t="s">
        <v>1371</v>
      </c>
      <c r="I248" t="str">
        <f t="shared" si="12"/>
        <v>blockchain based reliable electronic voting technology</v>
      </c>
      <c r="J248">
        <f t="shared" si="13"/>
        <v>479</v>
      </c>
      <c r="K248" t="str">
        <f t="shared" si="14"/>
        <v>Conservar</v>
      </c>
    </row>
    <row r="249" spans="1:13" hidden="1" x14ac:dyDescent="0.3">
      <c r="A249">
        <v>117</v>
      </c>
      <c r="B249" t="s">
        <v>514</v>
      </c>
      <c r="C249" t="s">
        <v>1364</v>
      </c>
      <c r="D249" t="s">
        <v>1365</v>
      </c>
      <c r="E249" t="s">
        <v>1369</v>
      </c>
      <c r="F249">
        <v>2022</v>
      </c>
      <c r="G249" t="s">
        <v>3482</v>
      </c>
      <c r="H249" t="s">
        <v>1371</v>
      </c>
      <c r="I249" t="str">
        <f t="shared" si="12"/>
        <v>blockchain based reliable electronic voting technology</v>
      </c>
      <c r="J249">
        <f t="shared" si="13"/>
        <v>268</v>
      </c>
      <c r="K249" t="str">
        <f t="shared" si="14"/>
        <v>Descartar</v>
      </c>
    </row>
    <row r="250" spans="1:13" hidden="1" x14ac:dyDescent="0.3">
      <c r="A250">
        <v>392</v>
      </c>
      <c r="B250" t="s">
        <v>8556</v>
      </c>
      <c r="C250" t="s">
        <v>4085</v>
      </c>
      <c r="D250" t="s">
        <v>4082</v>
      </c>
      <c r="E250" t="s">
        <v>4087</v>
      </c>
      <c r="F250">
        <v>2024</v>
      </c>
      <c r="G250" t="s">
        <v>3482</v>
      </c>
      <c r="H250" t="s">
        <v>93</v>
      </c>
      <c r="I250" t="str">
        <f t="shared" si="12"/>
        <v>blockchain based secure e-voting</v>
      </c>
      <c r="J250">
        <f t="shared" si="13"/>
        <v>479</v>
      </c>
      <c r="K250" t="str">
        <f t="shared" si="14"/>
        <v>Conservar</v>
      </c>
      <c r="M250" t="s">
        <v>8573</v>
      </c>
    </row>
    <row r="251" spans="1:13" x14ac:dyDescent="0.3">
      <c r="A251">
        <v>566</v>
      </c>
      <c r="B251" t="s">
        <v>8556</v>
      </c>
      <c r="C251" s="6" t="s">
        <v>1903</v>
      </c>
      <c r="D251" t="s">
        <v>5473</v>
      </c>
      <c r="E251" t="s">
        <v>5477</v>
      </c>
      <c r="F251">
        <v>2023</v>
      </c>
      <c r="G251" t="s">
        <v>3482</v>
      </c>
      <c r="H251" t="s">
        <v>1910</v>
      </c>
      <c r="I251" t="str">
        <f t="shared" si="12"/>
        <v>blockchain based voting decentralized application</v>
      </c>
      <c r="J251">
        <f t="shared" si="13"/>
        <v>479</v>
      </c>
      <c r="K251" t="str">
        <f t="shared" si="14"/>
        <v>Conservar</v>
      </c>
    </row>
    <row r="252" spans="1:13" hidden="1" x14ac:dyDescent="0.3">
      <c r="A252">
        <v>168</v>
      </c>
      <c r="B252" t="s">
        <v>514</v>
      </c>
      <c r="C252" t="s">
        <v>1903</v>
      </c>
      <c r="D252" t="s">
        <v>1904</v>
      </c>
      <c r="E252" t="s">
        <v>1908</v>
      </c>
      <c r="F252">
        <v>2023</v>
      </c>
      <c r="G252" t="s">
        <v>3482</v>
      </c>
      <c r="H252" t="s">
        <v>1910</v>
      </c>
      <c r="I252" t="str">
        <f t="shared" si="12"/>
        <v>blockchain based voting decentralized application</v>
      </c>
      <c r="J252">
        <f t="shared" si="13"/>
        <v>268</v>
      </c>
      <c r="K252" t="str">
        <f t="shared" si="14"/>
        <v>Descartar</v>
      </c>
    </row>
    <row r="253" spans="1:13" x14ac:dyDescent="0.3">
      <c r="A253">
        <v>531</v>
      </c>
      <c r="B253" t="s">
        <v>8556</v>
      </c>
      <c r="C253" s="6" t="s">
        <v>5214</v>
      </c>
      <c r="D253" t="s">
        <v>5211</v>
      </c>
      <c r="E253" t="s">
        <v>5217</v>
      </c>
      <c r="F253">
        <v>2023</v>
      </c>
      <c r="G253" t="s">
        <v>3482</v>
      </c>
      <c r="H253" t="s">
        <v>3232</v>
      </c>
      <c r="I253" t="str">
        <f t="shared" si="12"/>
        <v>blockchain based voting framework with non-transferable non-fungible tokens</v>
      </c>
      <c r="J253">
        <f t="shared" si="13"/>
        <v>479</v>
      </c>
      <c r="K253" t="str">
        <f t="shared" si="14"/>
        <v>Conservar</v>
      </c>
    </row>
    <row r="254" spans="1:13" hidden="1" x14ac:dyDescent="0.3">
      <c r="A254">
        <v>296</v>
      </c>
      <c r="B254" t="s">
        <v>514</v>
      </c>
      <c r="C254" t="s">
        <v>3228</v>
      </c>
      <c r="D254" t="s">
        <v>3229</v>
      </c>
      <c r="E254" t="s">
        <v>3231</v>
      </c>
      <c r="F254">
        <v>2023</v>
      </c>
      <c r="G254" t="s">
        <v>3482</v>
      </c>
      <c r="H254" t="s">
        <v>3232</v>
      </c>
      <c r="I254" t="str">
        <f t="shared" si="12"/>
        <v>blockchain based voting framework with non-transferable non-fungible tokens</v>
      </c>
      <c r="J254">
        <f t="shared" si="13"/>
        <v>268</v>
      </c>
      <c r="K254" t="str">
        <f t="shared" si="14"/>
        <v>Descartar</v>
      </c>
    </row>
    <row r="255" spans="1:13" x14ac:dyDescent="0.3">
      <c r="A255">
        <v>813</v>
      </c>
      <c r="B255" t="s">
        <v>8557</v>
      </c>
      <c r="C255" t="s">
        <v>7599</v>
      </c>
      <c r="D255" t="s">
        <v>7597</v>
      </c>
      <c r="E255" t="s">
        <v>7602</v>
      </c>
      <c r="F255">
        <v>2022</v>
      </c>
      <c r="G255" t="s">
        <v>3506</v>
      </c>
      <c r="H255" t="s">
        <v>7614</v>
      </c>
      <c r="I255" t="str">
        <f t="shared" si="12"/>
        <v>blockchain based voting system</v>
      </c>
      <c r="J255">
        <f t="shared" si="13"/>
        <v>60</v>
      </c>
      <c r="K255" t="str">
        <f t="shared" si="14"/>
        <v>Conservar</v>
      </c>
    </row>
    <row r="256" spans="1:13" hidden="1" x14ac:dyDescent="0.3">
      <c r="A256">
        <v>547</v>
      </c>
      <c r="B256" t="s">
        <v>8556</v>
      </c>
      <c r="C256" s="6" t="s">
        <v>2261</v>
      </c>
      <c r="D256" t="s">
        <v>5334</v>
      </c>
      <c r="E256" t="s">
        <v>5339</v>
      </c>
      <c r="F256">
        <v>2023</v>
      </c>
      <c r="G256" t="s">
        <v>3482</v>
      </c>
      <c r="H256" t="s">
        <v>2268</v>
      </c>
      <c r="I256" t="str">
        <f t="shared" si="12"/>
        <v>blockchain based voting system - a review</v>
      </c>
      <c r="J256">
        <f t="shared" si="13"/>
        <v>479</v>
      </c>
      <c r="K256" t="str">
        <f t="shared" si="14"/>
        <v>Conservar</v>
      </c>
      <c r="M256" t="s">
        <v>8575</v>
      </c>
    </row>
    <row r="257" spans="1:13" hidden="1" x14ac:dyDescent="0.3">
      <c r="A257">
        <v>203</v>
      </c>
      <c r="B257" t="s">
        <v>514</v>
      </c>
      <c r="C257" t="s">
        <v>2261</v>
      </c>
      <c r="D257" t="s">
        <v>2262</v>
      </c>
      <c r="E257" t="s">
        <v>2266</v>
      </c>
      <c r="F257">
        <v>2023</v>
      </c>
      <c r="G257" t="s">
        <v>3482</v>
      </c>
      <c r="H257" t="s">
        <v>2268</v>
      </c>
      <c r="I257" t="str">
        <f t="shared" si="12"/>
        <v>blockchain based voting system - a review</v>
      </c>
      <c r="J257">
        <f t="shared" si="13"/>
        <v>268</v>
      </c>
      <c r="K257" t="str">
        <f t="shared" si="14"/>
        <v>Descartar</v>
      </c>
    </row>
    <row r="258" spans="1:13" x14ac:dyDescent="0.3">
      <c r="A258">
        <v>243</v>
      </c>
      <c r="B258" t="s">
        <v>514</v>
      </c>
      <c r="C258" t="s">
        <v>2678</v>
      </c>
      <c r="D258" t="s">
        <v>2679</v>
      </c>
      <c r="E258" t="s">
        <v>2682</v>
      </c>
      <c r="F258">
        <v>2024</v>
      </c>
      <c r="G258" t="s">
        <v>3482</v>
      </c>
      <c r="H258" t="s">
        <v>2683</v>
      </c>
      <c r="I258" t="str">
        <f t="shared" si="12"/>
        <v>blockchain based voting system for secure and transparent electoral processes</v>
      </c>
      <c r="J258">
        <f t="shared" si="13"/>
        <v>268</v>
      </c>
      <c r="K258" t="str">
        <f t="shared" si="14"/>
        <v>Conservar</v>
      </c>
    </row>
    <row r="259" spans="1:13" x14ac:dyDescent="0.3">
      <c r="A259">
        <v>430</v>
      </c>
      <c r="B259" t="s">
        <v>8556</v>
      </c>
      <c r="C259" s="6" t="s">
        <v>4400</v>
      </c>
      <c r="D259" t="s">
        <v>4397</v>
      </c>
      <c r="E259" t="s">
        <v>4404</v>
      </c>
      <c r="F259">
        <v>2024</v>
      </c>
      <c r="G259" t="s">
        <v>3482</v>
      </c>
      <c r="H259" t="s">
        <v>4402</v>
      </c>
      <c r="I259" t="str">
        <f t="shared" ref="I259:I322" si="15">LOWER(C259)</f>
        <v>blockchain based voting system using ethereum network</v>
      </c>
      <c r="J259">
        <f t="shared" ref="J259:J322" si="16">COUNTIF(B:B, B259)</f>
        <v>479</v>
      </c>
      <c r="K259" t="str">
        <f t="shared" ref="K259" si="17">IF(J259=_xlfn.MAXIFS(J:J, I:I, I259), "Conservar", "Descartar")</f>
        <v>Conservar</v>
      </c>
    </row>
    <row r="260" spans="1:13" hidden="1" x14ac:dyDescent="0.3">
      <c r="A260">
        <v>591</v>
      </c>
      <c r="B260" t="s">
        <v>8556</v>
      </c>
      <c r="C260" t="s">
        <v>4400</v>
      </c>
      <c r="D260" t="s">
        <v>5657</v>
      </c>
      <c r="E260" t="s">
        <v>5661</v>
      </c>
      <c r="F260">
        <v>2023</v>
      </c>
      <c r="G260" t="s">
        <v>3667</v>
      </c>
      <c r="H260" t="s">
        <v>4402</v>
      </c>
      <c r="I260" t="str">
        <f t="shared" si="15"/>
        <v>blockchain based voting system using ethereum network</v>
      </c>
      <c r="J260">
        <f t="shared" si="16"/>
        <v>479</v>
      </c>
      <c r="K260" t="s">
        <v>8577</v>
      </c>
    </row>
    <row r="261" spans="1:13" x14ac:dyDescent="0.3">
      <c r="A261">
        <v>519</v>
      </c>
      <c r="B261" t="s">
        <v>8556</v>
      </c>
      <c r="C261" s="6" t="s">
        <v>5121</v>
      </c>
      <c r="D261" t="s">
        <v>5118</v>
      </c>
      <c r="E261" t="s">
        <v>5125</v>
      </c>
      <c r="F261">
        <v>2024</v>
      </c>
      <c r="G261" t="s">
        <v>3482</v>
      </c>
      <c r="H261" t="s">
        <v>5123</v>
      </c>
      <c r="I261" t="str">
        <f t="shared" si="15"/>
        <v>blockchain democracy: a case for constituency-centric e-voting on private ethereum networks</v>
      </c>
      <c r="J261">
        <f t="shared" si="16"/>
        <v>479</v>
      </c>
      <c r="K261" t="str">
        <f t="shared" ref="K261:K292" si="18">IF(J261=_xlfn.MAXIFS(J:J, I:I, I261), "Conservar", "Descartar")</f>
        <v>Conservar</v>
      </c>
    </row>
    <row r="262" spans="1:13" hidden="1" x14ac:dyDescent="0.3">
      <c r="A262">
        <v>555</v>
      </c>
      <c r="B262" t="s">
        <v>8556</v>
      </c>
      <c r="C262" s="6" t="s">
        <v>2990</v>
      </c>
      <c r="D262" t="s">
        <v>5393</v>
      </c>
      <c r="E262" t="s">
        <v>5398</v>
      </c>
      <c r="F262">
        <v>2023</v>
      </c>
      <c r="G262" t="s">
        <v>3482</v>
      </c>
      <c r="H262" t="s">
        <v>2997</v>
      </c>
      <c r="I262" t="str">
        <f t="shared" si="15"/>
        <v>blockchain electoral vote counting solutions: a comparative analysis of methods, constraints, and approaches</v>
      </c>
      <c r="J262">
        <f t="shared" si="16"/>
        <v>479</v>
      </c>
      <c r="K262" t="str">
        <f t="shared" si="18"/>
        <v>Conservar</v>
      </c>
      <c r="M262" t="s">
        <v>8579</v>
      </c>
    </row>
    <row r="263" spans="1:13" hidden="1" x14ac:dyDescent="0.3">
      <c r="A263">
        <v>273</v>
      </c>
      <c r="B263" t="s">
        <v>514</v>
      </c>
      <c r="C263" t="s">
        <v>2990</v>
      </c>
      <c r="D263" t="s">
        <v>2991</v>
      </c>
      <c r="E263" t="s">
        <v>2995</v>
      </c>
      <c r="F263">
        <v>2023</v>
      </c>
      <c r="G263" t="s">
        <v>3482</v>
      </c>
      <c r="H263" t="s">
        <v>2997</v>
      </c>
      <c r="I263" t="str">
        <f t="shared" si="15"/>
        <v>blockchain electoral vote counting solutions: a comparative analysis of methods, constraints, and approaches</v>
      </c>
      <c r="J263">
        <f t="shared" si="16"/>
        <v>268</v>
      </c>
      <c r="K263" t="str">
        <f t="shared" si="18"/>
        <v>Descartar</v>
      </c>
    </row>
    <row r="264" spans="1:13" x14ac:dyDescent="0.3">
      <c r="A264">
        <v>390</v>
      </c>
      <c r="B264" t="s">
        <v>8556</v>
      </c>
      <c r="C264" s="6" t="s">
        <v>4067</v>
      </c>
      <c r="D264" t="s">
        <v>4064</v>
      </c>
      <c r="E264" t="s">
        <v>4071</v>
      </c>
      <c r="F264">
        <v>2025</v>
      </c>
      <c r="G264" t="s">
        <v>3506</v>
      </c>
      <c r="H264" t="s">
        <v>4069</v>
      </c>
      <c r="I264" t="str">
        <f t="shared" si="15"/>
        <v>blockchain enabled e-voting system adoption: examining the mediating role of perceived transparency</v>
      </c>
      <c r="J264">
        <f t="shared" si="16"/>
        <v>479</v>
      </c>
      <c r="K264" t="str">
        <f t="shared" si="18"/>
        <v>Conservar</v>
      </c>
    </row>
    <row r="265" spans="1:13" hidden="1" x14ac:dyDescent="0.3">
      <c r="A265">
        <v>844</v>
      </c>
      <c r="B265" t="s">
        <v>8557</v>
      </c>
      <c r="C265" t="s">
        <v>4067</v>
      </c>
      <c r="D265" t="s">
        <v>8186</v>
      </c>
      <c r="E265" t="s">
        <v>8191</v>
      </c>
      <c r="F265">
        <v>2025</v>
      </c>
      <c r="G265" t="s">
        <v>3506</v>
      </c>
      <c r="H265" t="s">
        <v>4069</v>
      </c>
      <c r="I265" t="str">
        <f t="shared" si="15"/>
        <v>blockchain enabled e-voting system adoption: examining the mediating role of perceived transparency</v>
      </c>
      <c r="J265">
        <f t="shared" si="16"/>
        <v>60</v>
      </c>
      <c r="K265" t="str">
        <f t="shared" si="18"/>
        <v>Descartar</v>
      </c>
    </row>
    <row r="266" spans="1:13" x14ac:dyDescent="0.3">
      <c r="A266">
        <v>474</v>
      </c>
      <c r="B266" t="s">
        <v>8556</v>
      </c>
      <c r="C266" s="6" t="s">
        <v>812</v>
      </c>
      <c r="D266" t="s">
        <v>4756</v>
      </c>
      <c r="E266" t="s">
        <v>4761</v>
      </c>
      <c r="F266">
        <v>2024</v>
      </c>
      <c r="G266" t="s">
        <v>3482</v>
      </c>
      <c r="H266" t="s">
        <v>819</v>
      </c>
      <c r="I266" t="str">
        <f t="shared" si="15"/>
        <v>blockchain enabled privacy- preserved secure e-voting system for smart cities</v>
      </c>
      <c r="J266">
        <f t="shared" si="16"/>
        <v>479</v>
      </c>
      <c r="K266" t="str">
        <f t="shared" si="18"/>
        <v>Conservar</v>
      </c>
    </row>
    <row r="267" spans="1:13" hidden="1" x14ac:dyDescent="0.3">
      <c r="A267">
        <v>66</v>
      </c>
      <c r="B267" t="s">
        <v>514</v>
      </c>
      <c r="C267" t="s">
        <v>812</v>
      </c>
      <c r="D267" t="s">
        <v>813</v>
      </c>
      <c r="E267" t="s">
        <v>817</v>
      </c>
      <c r="F267">
        <v>2024</v>
      </c>
      <c r="G267" t="s">
        <v>3482</v>
      </c>
      <c r="H267" t="s">
        <v>819</v>
      </c>
      <c r="I267" t="str">
        <f t="shared" si="15"/>
        <v>blockchain enabled privacy- preserved secure e-voting system for smart cities</v>
      </c>
      <c r="J267">
        <f t="shared" si="16"/>
        <v>268</v>
      </c>
      <c r="K267" t="str">
        <f t="shared" si="18"/>
        <v>Descartar</v>
      </c>
    </row>
    <row r="268" spans="1:13" x14ac:dyDescent="0.3">
      <c r="A268">
        <v>737</v>
      </c>
      <c r="B268" t="s">
        <v>8556</v>
      </c>
      <c r="C268" s="6" t="s">
        <v>2695</v>
      </c>
      <c r="D268" t="s">
        <v>6784</v>
      </c>
      <c r="E268" t="s">
        <v>6788</v>
      </c>
      <c r="F268">
        <v>2022</v>
      </c>
      <c r="G268" t="s">
        <v>3482</v>
      </c>
      <c r="H268" t="s">
        <v>2699</v>
      </c>
      <c r="I268" t="str">
        <f t="shared" si="15"/>
        <v>blockchain enabled voting</v>
      </c>
      <c r="J268">
        <f t="shared" si="16"/>
        <v>479</v>
      </c>
      <c r="K268" t="str">
        <f t="shared" si="18"/>
        <v>Conservar</v>
      </c>
    </row>
    <row r="269" spans="1:13" hidden="1" x14ac:dyDescent="0.3">
      <c r="A269">
        <v>245</v>
      </c>
      <c r="B269" t="s">
        <v>514</v>
      </c>
      <c r="C269" t="s">
        <v>2695</v>
      </c>
      <c r="D269" t="s">
        <v>2696</v>
      </c>
      <c r="E269" t="s">
        <v>2698</v>
      </c>
      <c r="F269">
        <v>2022</v>
      </c>
      <c r="G269" t="s">
        <v>3482</v>
      </c>
      <c r="H269" t="s">
        <v>2699</v>
      </c>
      <c r="I269" t="str">
        <f t="shared" si="15"/>
        <v>blockchain enabled voting</v>
      </c>
      <c r="J269">
        <f t="shared" si="16"/>
        <v>268</v>
      </c>
      <c r="K269" t="str">
        <f t="shared" si="18"/>
        <v>Descartar</v>
      </c>
    </row>
    <row r="270" spans="1:13" x14ac:dyDescent="0.3">
      <c r="A270">
        <v>346</v>
      </c>
      <c r="B270" t="s">
        <v>8556</v>
      </c>
      <c r="C270" s="6" t="s">
        <v>3689</v>
      </c>
      <c r="D270" t="s">
        <v>3686</v>
      </c>
      <c r="E270" t="s">
        <v>3693</v>
      </c>
      <c r="F270">
        <v>2024</v>
      </c>
      <c r="G270" t="s">
        <v>3482</v>
      </c>
      <c r="H270" t="s">
        <v>3691</v>
      </c>
      <c r="I270" t="str">
        <f t="shared" si="15"/>
        <v>blockchain e-voting system</v>
      </c>
      <c r="J270">
        <f t="shared" si="16"/>
        <v>479</v>
      </c>
      <c r="K270" t="str">
        <f t="shared" si="18"/>
        <v>Conservar</v>
      </c>
    </row>
    <row r="271" spans="1:13" x14ac:dyDescent="0.3">
      <c r="A271">
        <v>749</v>
      </c>
      <c r="B271" t="s">
        <v>8556</v>
      </c>
      <c r="C271" s="6" t="s">
        <v>6884</v>
      </c>
      <c r="D271" t="s">
        <v>6881</v>
      </c>
      <c r="E271" t="s">
        <v>6888</v>
      </c>
      <c r="F271">
        <v>2022</v>
      </c>
      <c r="G271" t="s">
        <v>3482</v>
      </c>
      <c r="H271" t="s">
        <v>6886</v>
      </c>
      <c r="I271" t="str">
        <f t="shared" si="15"/>
        <v>blockchain for fool-proof e-voting systems</v>
      </c>
      <c r="J271">
        <f t="shared" si="16"/>
        <v>479</v>
      </c>
      <c r="K271" t="str">
        <f t="shared" si="18"/>
        <v>Conservar</v>
      </c>
    </row>
    <row r="272" spans="1:13" hidden="1" x14ac:dyDescent="0.3">
      <c r="A272">
        <v>369</v>
      </c>
      <c r="B272" t="s">
        <v>8556</v>
      </c>
      <c r="C272" s="6" t="s">
        <v>3886</v>
      </c>
      <c r="D272" t="s">
        <v>3883</v>
      </c>
      <c r="E272" t="s">
        <v>3892</v>
      </c>
      <c r="F272">
        <v>2025</v>
      </c>
      <c r="G272" t="s">
        <v>3506</v>
      </c>
      <c r="H272" t="s">
        <v>3890</v>
      </c>
      <c r="I272" t="str">
        <f t="shared" si="15"/>
        <v>blockchain for securing electronic voting systems: a survey of architectures, trends, solutions, and challenges</v>
      </c>
      <c r="J272">
        <f t="shared" si="16"/>
        <v>479</v>
      </c>
      <c r="K272" t="str">
        <f t="shared" si="18"/>
        <v>Conservar</v>
      </c>
      <c r="M272" t="s">
        <v>8574</v>
      </c>
    </row>
    <row r="273" spans="1:13" x14ac:dyDescent="0.3">
      <c r="A273">
        <v>746</v>
      </c>
      <c r="B273" t="s">
        <v>8556</v>
      </c>
      <c r="C273" s="6" t="s">
        <v>6859</v>
      </c>
      <c r="D273" t="s">
        <v>6856</v>
      </c>
      <c r="E273" t="s">
        <v>6862</v>
      </c>
      <c r="F273">
        <v>2022</v>
      </c>
      <c r="G273" t="s">
        <v>3482</v>
      </c>
      <c r="H273" t="s">
        <v>808</v>
      </c>
      <c r="I273" t="str">
        <f t="shared" si="15"/>
        <v>blockchain for the electronic voting system: case study: student representative vote in tunisian institute</v>
      </c>
      <c r="J273">
        <f t="shared" si="16"/>
        <v>479</v>
      </c>
      <c r="K273" t="str">
        <f t="shared" si="18"/>
        <v>Conservar</v>
      </c>
    </row>
    <row r="274" spans="1:13" hidden="1" x14ac:dyDescent="0.3">
      <c r="A274">
        <v>65</v>
      </c>
      <c r="B274" t="s">
        <v>514</v>
      </c>
      <c r="C274" t="s">
        <v>801</v>
      </c>
      <c r="D274" t="s">
        <v>802</v>
      </c>
      <c r="E274" t="s">
        <v>806</v>
      </c>
      <c r="F274">
        <v>2022</v>
      </c>
      <c r="G274" t="s">
        <v>3482</v>
      </c>
      <c r="H274" t="s">
        <v>808</v>
      </c>
      <c r="I274" t="str">
        <f t="shared" si="15"/>
        <v>blockchain for the electronic voting system: case study: student representative vote in tunisian institute</v>
      </c>
      <c r="J274">
        <f t="shared" si="16"/>
        <v>268</v>
      </c>
      <c r="K274" t="str">
        <f t="shared" si="18"/>
        <v>Descartar</v>
      </c>
    </row>
    <row r="275" spans="1:13" hidden="1" x14ac:dyDescent="0.3">
      <c r="A275">
        <v>187</v>
      </c>
      <c r="B275" t="s">
        <v>514</v>
      </c>
      <c r="C275" t="s">
        <v>2091</v>
      </c>
      <c r="D275" t="s">
        <v>2092</v>
      </c>
      <c r="E275" t="s">
        <v>2094</v>
      </c>
      <c r="F275">
        <v>2025</v>
      </c>
      <c r="G275" t="s">
        <v>3482</v>
      </c>
      <c r="H275" t="s">
        <v>2095</v>
      </c>
      <c r="I275" t="str">
        <f t="shared" si="15"/>
        <v>blockchain in electronic voting: a systematic review of security, scalability, and emerging technologies</v>
      </c>
      <c r="J275">
        <f t="shared" si="16"/>
        <v>268</v>
      </c>
      <c r="K275" t="str">
        <f t="shared" si="18"/>
        <v>Conservar</v>
      </c>
      <c r="L275" t="s">
        <v>8562</v>
      </c>
    </row>
    <row r="276" spans="1:13" x14ac:dyDescent="0.3">
      <c r="A276">
        <v>415</v>
      </c>
      <c r="B276" t="s">
        <v>8556</v>
      </c>
      <c r="C276" s="6" t="s">
        <v>4271</v>
      </c>
      <c r="D276" t="s">
        <v>4268</v>
      </c>
      <c r="E276" t="s">
        <v>4277</v>
      </c>
      <c r="F276">
        <v>2024</v>
      </c>
      <c r="G276" t="s">
        <v>3506</v>
      </c>
      <c r="H276" t="s">
        <v>4275</v>
      </c>
      <c r="I276" t="str">
        <f t="shared" si="15"/>
        <v>blockchain in inter-organizational collaboration: a privacy-preserving voting system for collective decision-making</v>
      </c>
      <c r="J276">
        <f t="shared" si="16"/>
        <v>479</v>
      </c>
      <c r="K276" t="str">
        <f t="shared" si="18"/>
        <v>Conservar</v>
      </c>
    </row>
    <row r="277" spans="1:13" hidden="1" x14ac:dyDescent="0.3">
      <c r="A277">
        <v>853</v>
      </c>
      <c r="B277" t="s">
        <v>8557</v>
      </c>
      <c r="C277" t="s">
        <v>4271</v>
      </c>
      <c r="D277" t="s">
        <v>8359</v>
      </c>
      <c r="E277" t="s">
        <v>8362</v>
      </c>
      <c r="F277">
        <v>2024</v>
      </c>
      <c r="G277" t="s">
        <v>3506</v>
      </c>
      <c r="H277" t="s">
        <v>4275</v>
      </c>
      <c r="I277" t="str">
        <f t="shared" si="15"/>
        <v>blockchain in inter-organizational collaboration: a privacy-preserving voting system for collective decision-making</v>
      </c>
      <c r="J277">
        <f t="shared" si="16"/>
        <v>60</v>
      </c>
      <c r="K277" t="str">
        <f t="shared" si="18"/>
        <v>Descartar</v>
      </c>
    </row>
    <row r="278" spans="1:13" x14ac:dyDescent="0.3">
      <c r="A278">
        <v>381</v>
      </c>
      <c r="B278" t="s">
        <v>8556</v>
      </c>
      <c r="C278" t="s">
        <v>3993</v>
      </c>
      <c r="D278" t="s">
        <v>3990</v>
      </c>
      <c r="E278" t="s">
        <v>3997</v>
      </c>
      <c r="F278">
        <v>2024</v>
      </c>
      <c r="G278" t="s">
        <v>3506</v>
      </c>
      <c r="H278" t="s">
        <v>3995</v>
      </c>
      <c r="I278" t="str">
        <f t="shared" si="15"/>
        <v>blockchain powered e-voting: a step towards transparent governance</v>
      </c>
      <c r="J278">
        <f t="shared" si="16"/>
        <v>479</v>
      </c>
      <c r="K278" t="str">
        <f t="shared" si="18"/>
        <v>Conservar</v>
      </c>
    </row>
    <row r="279" spans="1:13" hidden="1" x14ac:dyDescent="0.3">
      <c r="A279">
        <v>15</v>
      </c>
      <c r="B279" t="s">
        <v>3385</v>
      </c>
      <c r="C279" t="s">
        <v>250</v>
      </c>
      <c r="D279" t="s">
        <v>249</v>
      </c>
      <c r="E279" t="s">
        <v>253</v>
      </c>
      <c r="F279">
        <v>2025</v>
      </c>
      <c r="G279" t="s">
        <v>3506</v>
      </c>
      <c r="H279" t="s">
        <v>251</v>
      </c>
      <c r="I279" t="str">
        <f t="shared" si="15"/>
        <v>blockchain security and privacy: threats, challenges, applications, and tools</v>
      </c>
      <c r="J279">
        <f t="shared" si="16"/>
        <v>29</v>
      </c>
      <c r="K279" t="str">
        <f t="shared" si="18"/>
        <v>Conservar</v>
      </c>
      <c r="L279" s="4" t="s">
        <v>8561</v>
      </c>
    </row>
    <row r="280" spans="1:13" x14ac:dyDescent="0.3">
      <c r="A280">
        <v>819</v>
      </c>
      <c r="B280" t="s">
        <v>8557</v>
      </c>
      <c r="C280" t="s">
        <v>7734</v>
      </c>
      <c r="D280" t="s">
        <v>7732</v>
      </c>
      <c r="E280" t="s">
        <v>7738</v>
      </c>
      <c r="F280">
        <v>2024</v>
      </c>
      <c r="G280" t="s">
        <v>3506</v>
      </c>
      <c r="H280" t="s">
        <v>93</v>
      </c>
      <c r="I280" t="str">
        <f t="shared" si="15"/>
        <v>blockchain technology and election transparency: an application of e-voting mechanism</v>
      </c>
      <c r="J280">
        <f t="shared" si="16"/>
        <v>60</v>
      </c>
      <c r="K280" t="str">
        <f t="shared" si="18"/>
        <v>Conservar</v>
      </c>
    </row>
    <row r="281" spans="1:13" hidden="1" x14ac:dyDescent="0.3">
      <c r="A281">
        <v>313</v>
      </c>
      <c r="B281" t="s">
        <v>8555</v>
      </c>
      <c r="C281" t="s">
        <v>3391</v>
      </c>
      <c r="D281" t="s">
        <v>3390</v>
      </c>
      <c r="E281" t="s">
        <v>93</v>
      </c>
      <c r="F281">
        <v>2023</v>
      </c>
      <c r="G281" t="s">
        <v>3506</v>
      </c>
      <c r="H281" t="s">
        <v>93</v>
      </c>
      <c r="I281" t="str">
        <f t="shared" si="15"/>
        <v>blockchain technology and the circular economy: a systematic literature review</v>
      </c>
      <c r="J281">
        <f t="shared" si="16"/>
        <v>18</v>
      </c>
      <c r="K281" t="str">
        <f t="shared" si="18"/>
        <v>Conservar</v>
      </c>
      <c r="L281" s="4" t="s">
        <v>8561</v>
      </c>
    </row>
    <row r="282" spans="1:13" hidden="1" x14ac:dyDescent="0.3">
      <c r="A282">
        <v>16</v>
      </c>
      <c r="B282" t="s">
        <v>3385</v>
      </c>
      <c r="C282" t="s">
        <v>257</v>
      </c>
      <c r="D282" t="s">
        <v>256</v>
      </c>
      <c r="E282" t="s">
        <v>262</v>
      </c>
      <c r="F282">
        <v>2024</v>
      </c>
      <c r="G282" t="s">
        <v>3482</v>
      </c>
      <c r="H282" t="s">
        <v>260</v>
      </c>
      <c r="I282" t="str">
        <f t="shared" si="15"/>
        <v>blockchain technology as a tool for online elections</v>
      </c>
      <c r="J282">
        <f t="shared" si="16"/>
        <v>29</v>
      </c>
      <c r="K282" t="str">
        <f t="shared" si="18"/>
        <v>Conservar</v>
      </c>
      <c r="M282" t="s">
        <v>8574</v>
      </c>
    </row>
    <row r="283" spans="1:13" hidden="1" x14ac:dyDescent="0.3">
      <c r="A283">
        <v>582</v>
      </c>
      <c r="B283" t="s">
        <v>8556</v>
      </c>
      <c r="C283" s="6" t="s">
        <v>5591</v>
      </c>
      <c r="D283" t="s">
        <v>5588</v>
      </c>
      <c r="E283" t="s">
        <v>5595</v>
      </c>
      <c r="F283">
        <v>2023</v>
      </c>
      <c r="G283" t="s">
        <v>3482</v>
      </c>
      <c r="H283" t="s">
        <v>5593</v>
      </c>
      <c r="I283" t="str">
        <f t="shared" si="15"/>
        <v>blockchain technology in improving transparency and efficiency in government operations</v>
      </c>
      <c r="J283">
        <f t="shared" si="16"/>
        <v>479</v>
      </c>
      <c r="K283" t="str">
        <f t="shared" si="18"/>
        <v>Conservar</v>
      </c>
      <c r="M283" s="4" t="s">
        <v>8561</v>
      </c>
    </row>
    <row r="284" spans="1:13" x14ac:dyDescent="0.3">
      <c r="A284">
        <v>417</v>
      </c>
      <c r="B284" t="s">
        <v>8556</v>
      </c>
      <c r="C284" s="6" t="s">
        <v>1156</v>
      </c>
      <c r="D284" t="s">
        <v>4287</v>
      </c>
      <c r="E284" t="s">
        <v>4292</v>
      </c>
      <c r="F284">
        <v>2024</v>
      </c>
      <c r="G284" t="s">
        <v>3482</v>
      </c>
      <c r="H284" t="s">
        <v>1163</v>
      </c>
      <c r="I284" t="str">
        <f t="shared" si="15"/>
        <v>blockchain technology in secure voting systems: enhancing transparency and trust</v>
      </c>
      <c r="J284">
        <f t="shared" si="16"/>
        <v>479</v>
      </c>
      <c r="K284" t="str">
        <f t="shared" si="18"/>
        <v>Conservar</v>
      </c>
    </row>
    <row r="285" spans="1:13" hidden="1" x14ac:dyDescent="0.3">
      <c r="A285">
        <v>97</v>
      </c>
      <c r="B285" t="s">
        <v>514</v>
      </c>
      <c r="C285" t="s">
        <v>1156</v>
      </c>
      <c r="D285" t="s">
        <v>1157</v>
      </c>
      <c r="E285" t="s">
        <v>1161</v>
      </c>
      <c r="F285">
        <v>2024</v>
      </c>
      <c r="G285" t="s">
        <v>3482</v>
      </c>
      <c r="H285" t="s">
        <v>1163</v>
      </c>
      <c r="I285" t="str">
        <f t="shared" si="15"/>
        <v>blockchain technology in secure voting systems: enhancing transparency and trust</v>
      </c>
      <c r="J285">
        <f t="shared" si="16"/>
        <v>268</v>
      </c>
      <c r="K285" t="str">
        <f t="shared" si="18"/>
        <v>Descartar</v>
      </c>
    </row>
    <row r="286" spans="1:13" x14ac:dyDescent="0.3">
      <c r="A286">
        <v>628</v>
      </c>
      <c r="B286" t="s">
        <v>8556</v>
      </c>
      <c r="C286" s="6" t="s">
        <v>230</v>
      </c>
      <c r="D286" t="s">
        <v>5925</v>
      </c>
      <c r="E286" t="s">
        <v>5929</v>
      </c>
      <c r="F286">
        <v>2022</v>
      </c>
      <c r="G286" t="s">
        <v>3482</v>
      </c>
      <c r="H286" t="s">
        <v>233</v>
      </c>
      <c r="I286" t="str">
        <f t="shared" si="15"/>
        <v>blockchain technology integrated electronic vote casting system</v>
      </c>
      <c r="J286">
        <f t="shared" si="16"/>
        <v>479</v>
      </c>
      <c r="K286" t="str">
        <f t="shared" si="18"/>
        <v>Conservar</v>
      </c>
    </row>
    <row r="287" spans="1:13" hidden="1" x14ac:dyDescent="0.3">
      <c r="A287">
        <v>13</v>
      </c>
      <c r="B287" t="s">
        <v>3385</v>
      </c>
      <c r="C287" t="s">
        <v>230</v>
      </c>
      <c r="D287" t="s">
        <v>229</v>
      </c>
      <c r="E287" t="s">
        <v>235</v>
      </c>
      <c r="F287">
        <v>2022</v>
      </c>
      <c r="G287" t="s">
        <v>3482</v>
      </c>
      <c r="H287" t="s">
        <v>233</v>
      </c>
      <c r="I287" t="str">
        <f t="shared" si="15"/>
        <v>blockchain technology integrated electronic vote casting system</v>
      </c>
      <c r="J287">
        <f t="shared" si="16"/>
        <v>29</v>
      </c>
      <c r="K287" t="str">
        <f t="shared" si="18"/>
        <v>Descartar</v>
      </c>
    </row>
    <row r="288" spans="1:13" hidden="1" x14ac:dyDescent="0.3">
      <c r="A288">
        <v>333</v>
      </c>
      <c r="B288" t="s">
        <v>8556</v>
      </c>
      <c r="C288" t="s">
        <v>3571</v>
      </c>
      <c r="D288" t="s">
        <v>3568</v>
      </c>
      <c r="E288" t="s">
        <v>3577</v>
      </c>
      <c r="F288">
        <v>2024</v>
      </c>
      <c r="G288" t="s">
        <v>3506</v>
      </c>
      <c r="H288" t="s">
        <v>3575</v>
      </c>
      <c r="I288" t="str">
        <f t="shared" si="15"/>
        <v>blockchain technology: a framework for endless applications</v>
      </c>
      <c r="J288">
        <f t="shared" si="16"/>
        <v>479</v>
      </c>
      <c r="K288" t="str">
        <f t="shared" si="18"/>
        <v>Conservar</v>
      </c>
      <c r="L288" s="4" t="s">
        <v>8561</v>
      </c>
    </row>
    <row r="289" spans="1:13" x14ac:dyDescent="0.3">
      <c r="A289">
        <v>580</v>
      </c>
      <c r="B289" t="s">
        <v>8556</v>
      </c>
      <c r="C289" s="6" t="s">
        <v>2426</v>
      </c>
      <c r="D289" t="s">
        <v>5575</v>
      </c>
      <c r="E289" t="s">
        <v>5579</v>
      </c>
      <c r="F289">
        <v>2023</v>
      </c>
      <c r="G289" t="s">
        <v>3482</v>
      </c>
      <c r="H289" t="s">
        <v>2430</v>
      </c>
      <c r="I289" t="str">
        <f t="shared" si="15"/>
        <v>blockchain technology: a new way to secure voter anonymity</v>
      </c>
      <c r="J289">
        <f t="shared" si="16"/>
        <v>479</v>
      </c>
      <c r="K289" t="str">
        <f t="shared" si="18"/>
        <v>Conservar</v>
      </c>
    </row>
    <row r="290" spans="1:13" hidden="1" x14ac:dyDescent="0.3">
      <c r="A290">
        <v>219</v>
      </c>
      <c r="B290" t="s">
        <v>514</v>
      </c>
      <c r="C290" t="s">
        <v>2426</v>
      </c>
      <c r="D290" t="s">
        <v>2427</v>
      </c>
      <c r="E290" t="s">
        <v>2429</v>
      </c>
      <c r="F290">
        <v>2023</v>
      </c>
      <c r="G290" t="s">
        <v>3482</v>
      </c>
      <c r="H290" t="s">
        <v>2430</v>
      </c>
      <c r="I290" t="str">
        <f t="shared" si="15"/>
        <v>blockchain technology: a new way to secure voter anonymity</v>
      </c>
      <c r="J290">
        <f t="shared" si="16"/>
        <v>268</v>
      </c>
      <c r="K290" t="str">
        <f t="shared" si="18"/>
        <v>Descartar</v>
      </c>
    </row>
    <row r="291" spans="1:13" x14ac:dyDescent="0.3">
      <c r="A291">
        <v>45</v>
      </c>
      <c r="B291" t="s">
        <v>514</v>
      </c>
      <c r="C291" t="s">
        <v>585</v>
      </c>
      <c r="D291" t="s">
        <v>586</v>
      </c>
      <c r="E291" t="s">
        <v>590</v>
      </c>
      <c r="F291">
        <v>2023</v>
      </c>
      <c r="G291" t="s">
        <v>3482</v>
      </c>
      <c r="H291" t="s">
        <v>592</v>
      </c>
      <c r="I291" t="str">
        <f t="shared" si="15"/>
        <v>blockchain technology’s role in an electronic voting system for developing countries to produce better results</v>
      </c>
      <c r="J291">
        <f t="shared" si="16"/>
        <v>268</v>
      </c>
      <c r="K291" t="str">
        <f t="shared" si="18"/>
        <v>Conservar</v>
      </c>
    </row>
    <row r="292" spans="1:13" x14ac:dyDescent="0.3">
      <c r="A292">
        <v>533</v>
      </c>
      <c r="B292" t="s">
        <v>8556</v>
      </c>
      <c r="C292" s="6" t="s">
        <v>5232</v>
      </c>
      <c r="D292" t="s">
        <v>5229</v>
      </c>
      <c r="E292" t="s">
        <v>5235</v>
      </c>
      <c r="F292">
        <v>2023</v>
      </c>
      <c r="G292" t="s">
        <v>3482</v>
      </c>
      <c r="H292" t="s">
        <v>592</v>
      </c>
      <c r="I292" t="str">
        <f t="shared" si="15"/>
        <v>blockchain technology's role in an electronic voting system for developing countries to produce better results</v>
      </c>
      <c r="J292">
        <f t="shared" si="16"/>
        <v>479</v>
      </c>
      <c r="K292" t="str">
        <f t="shared" si="18"/>
        <v>Conservar</v>
      </c>
    </row>
    <row r="293" spans="1:13" x14ac:dyDescent="0.3">
      <c r="A293">
        <v>235</v>
      </c>
      <c r="B293" t="s">
        <v>514</v>
      </c>
      <c r="C293" t="s">
        <v>2590</v>
      </c>
      <c r="D293" t="s">
        <v>2591</v>
      </c>
      <c r="E293" t="s">
        <v>2595</v>
      </c>
      <c r="F293">
        <v>2024</v>
      </c>
      <c r="G293" t="s">
        <v>3482</v>
      </c>
      <c r="H293" t="s">
        <v>2597</v>
      </c>
      <c r="I293" t="str">
        <f t="shared" si="15"/>
        <v>blockchain voting: a solution to the challenges of traditional electoral systems</v>
      </c>
      <c r="J293">
        <f t="shared" si="16"/>
        <v>268</v>
      </c>
      <c r="K293" t="str">
        <f t="shared" ref="K293:K324" si="19">IF(J293=_xlfn.MAXIFS(J:J, I:I, I293), "Conservar", "Descartar")</f>
        <v>Conservar</v>
      </c>
    </row>
    <row r="294" spans="1:13" x14ac:dyDescent="0.3">
      <c r="A294">
        <v>625</v>
      </c>
      <c r="B294" t="s">
        <v>8556</v>
      </c>
      <c r="C294" s="6" t="s">
        <v>5904</v>
      </c>
      <c r="D294" t="s">
        <v>5901</v>
      </c>
      <c r="E294" t="s">
        <v>5908</v>
      </c>
      <c r="F294">
        <v>2023</v>
      </c>
      <c r="G294" t="s">
        <v>3482</v>
      </c>
      <c r="H294" t="s">
        <v>5906</v>
      </c>
      <c r="I294" t="str">
        <f t="shared" si="15"/>
        <v>blockchain-based cardinal e-voting system using biometrics, watermarked qr code and partial homomorphic encryption</v>
      </c>
      <c r="J294">
        <f t="shared" si="16"/>
        <v>479</v>
      </c>
      <c r="K294" t="str">
        <f t="shared" si="19"/>
        <v>Conservar</v>
      </c>
    </row>
    <row r="295" spans="1:13" hidden="1" x14ac:dyDescent="0.3">
      <c r="A295">
        <v>467</v>
      </c>
      <c r="B295" t="s">
        <v>8556</v>
      </c>
      <c r="C295" s="6" t="s">
        <v>1983</v>
      </c>
      <c r="D295" t="s">
        <v>4703</v>
      </c>
      <c r="E295" t="s">
        <v>4708</v>
      </c>
      <c r="F295">
        <v>2024</v>
      </c>
      <c r="G295" t="s">
        <v>3482</v>
      </c>
      <c r="H295" t="s">
        <v>1990</v>
      </c>
      <c r="I295" t="str">
        <f t="shared" si="15"/>
        <v>blockchain-based comparative analysis of e-voting systems: a review</v>
      </c>
      <c r="J295">
        <f t="shared" si="16"/>
        <v>479</v>
      </c>
      <c r="K295" t="str">
        <f t="shared" si="19"/>
        <v>Conservar</v>
      </c>
      <c r="M295" t="s">
        <v>8580</v>
      </c>
    </row>
    <row r="296" spans="1:13" hidden="1" x14ac:dyDescent="0.3">
      <c r="A296">
        <v>176</v>
      </c>
      <c r="B296" t="s">
        <v>514</v>
      </c>
      <c r="C296" t="s">
        <v>1983</v>
      </c>
      <c r="D296" t="s">
        <v>1984</v>
      </c>
      <c r="E296" t="s">
        <v>1988</v>
      </c>
      <c r="F296">
        <v>2024</v>
      </c>
      <c r="G296" t="s">
        <v>3482</v>
      </c>
      <c r="H296" t="s">
        <v>1990</v>
      </c>
      <c r="I296" t="str">
        <f t="shared" si="15"/>
        <v>blockchain-based comparative analysis of e-voting systems: a review</v>
      </c>
      <c r="J296">
        <f t="shared" si="16"/>
        <v>268</v>
      </c>
      <c r="K296" t="str">
        <f t="shared" si="19"/>
        <v>Descartar</v>
      </c>
    </row>
    <row r="297" spans="1:13" x14ac:dyDescent="0.3">
      <c r="A297">
        <v>730</v>
      </c>
      <c r="B297" t="s">
        <v>8556</v>
      </c>
      <c r="C297" s="6" t="s">
        <v>6729</v>
      </c>
      <c r="D297" t="s">
        <v>6726</v>
      </c>
      <c r="E297" t="s">
        <v>6733</v>
      </c>
      <c r="F297">
        <v>2022</v>
      </c>
      <c r="G297" t="s">
        <v>3482</v>
      </c>
      <c r="H297" t="s">
        <v>6731</v>
      </c>
      <c r="I297" t="str">
        <f t="shared" si="15"/>
        <v>blockchain-based decentralized electronic voting system</v>
      </c>
      <c r="J297">
        <f t="shared" si="16"/>
        <v>479</v>
      </c>
      <c r="K297" t="str">
        <f t="shared" si="19"/>
        <v>Conservar</v>
      </c>
    </row>
    <row r="298" spans="1:13" x14ac:dyDescent="0.3">
      <c r="A298">
        <v>794</v>
      </c>
      <c r="B298" t="s">
        <v>8556</v>
      </c>
      <c r="C298" s="6" t="s">
        <v>7233</v>
      </c>
      <c r="D298" t="s">
        <v>7230</v>
      </c>
      <c r="E298" t="s">
        <v>7237</v>
      </c>
      <c r="F298">
        <v>2022</v>
      </c>
      <c r="G298" t="s">
        <v>3482</v>
      </c>
      <c r="H298" t="s">
        <v>7235</v>
      </c>
      <c r="I298" t="str">
        <f t="shared" si="15"/>
        <v>blockchain-based decentralized e-voting system using smart contract</v>
      </c>
      <c r="J298">
        <f t="shared" si="16"/>
        <v>479</v>
      </c>
      <c r="K298" t="str">
        <f t="shared" si="19"/>
        <v>Conservar</v>
      </c>
    </row>
    <row r="299" spans="1:13" x14ac:dyDescent="0.3">
      <c r="A299">
        <v>690</v>
      </c>
      <c r="B299" t="s">
        <v>8556</v>
      </c>
      <c r="C299" s="6" t="s">
        <v>2556</v>
      </c>
      <c r="D299" t="s">
        <v>6412</v>
      </c>
      <c r="E299" t="s">
        <v>6416</v>
      </c>
      <c r="F299">
        <v>2022</v>
      </c>
      <c r="G299" t="s">
        <v>3482</v>
      </c>
      <c r="H299" t="s">
        <v>2560</v>
      </c>
      <c r="I299" t="str">
        <f t="shared" si="15"/>
        <v>blockchain-based electronic voting system</v>
      </c>
      <c r="J299">
        <f t="shared" si="16"/>
        <v>479</v>
      </c>
      <c r="K299" t="str">
        <f t="shared" si="19"/>
        <v>Conservar</v>
      </c>
    </row>
    <row r="300" spans="1:13" hidden="1" x14ac:dyDescent="0.3">
      <c r="A300">
        <v>231</v>
      </c>
      <c r="B300" t="s">
        <v>514</v>
      </c>
      <c r="C300" t="s">
        <v>2556</v>
      </c>
      <c r="D300" t="s">
        <v>2557</v>
      </c>
      <c r="E300" t="s">
        <v>2559</v>
      </c>
      <c r="F300">
        <v>2022</v>
      </c>
      <c r="G300" t="s">
        <v>3482</v>
      </c>
      <c r="H300" t="s">
        <v>2560</v>
      </c>
      <c r="I300" t="str">
        <f t="shared" si="15"/>
        <v>blockchain-based electronic voting system</v>
      </c>
      <c r="J300">
        <f t="shared" si="16"/>
        <v>268</v>
      </c>
      <c r="K300" t="str">
        <f t="shared" si="19"/>
        <v>Descartar</v>
      </c>
    </row>
    <row r="301" spans="1:13" hidden="1" x14ac:dyDescent="0.3">
      <c r="A301">
        <v>640</v>
      </c>
      <c r="B301" t="s">
        <v>8556</v>
      </c>
      <c r="C301" s="6" t="s">
        <v>2129</v>
      </c>
      <c r="D301" t="s">
        <v>6015</v>
      </c>
      <c r="E301" t="s">
        <v>6020</v>
      </c>
      <c r="F301">
        <v>2022</v>
      </c>
      <c r="G301" t="s">
        <v>3482</v>
      </c>
      <c r="H301" t="s">
        <v>2137</v>
      </c>
      <c r="I301" t="str">
        <f t="shared" si="15"/>
        <v>blockchain-based electronic voting system for modern democracy: a review</v>
      </c>
      <c r="J301">
        <f t="shared" si="16"/>
        <v>479</v>
      </c>
      <c r="K301" t="str">
        <f t="shared" si="19"/>
        <v>Conservar</v>
      </c>
      <c r="M301" t="s">
        <v>8578</v>
      </c>
    </row>
    <row r="302" spans="1:13" hidden="1" x14ac:dyDescent="0.3">
      <c r="A302">
        <v>191</v>
      </c>
      <c r="B302" t="s">
        <v>514</v>
      </c>
      <c r="C302" t="s">
        <v>2129</v>
      </c>
      <c r="D302" t="s">
        <v>2130</v>
      </c>
      <c r="E302" t="s">
        <v>2134</v>
      </c>
      <c r="F302">
        <v>2022</v>
      </c>
      <c r="G302" t="s">
        <v>3482</v>
      </c>
      <c r="H302" t="s">
        <v>2137</v>
      </c>
      <c r="I302" t="str">
        <f t="shared" si="15"/>
        <v>blockchain-based electronic voting system for modern democracy: a review</v>
      </c>
      <c r="J302">
        <f t="shared" si="16"/>
        <v>268</v>
      </c>
      <c r="K302" t="str">
        <f t="shared" si="19"/>
        <v>Descartar</v>
      </c>
    </row>
    <row r="303" spans="1:13" x14ac:dyDescent="0.3">
      <c r="A303">
        <v>482</v>
      </c>
      <c r="B303" t="s">
        <v>8556</v>
      </c>
      <c r="C303" s="6" t="s">
        <v>4825</v>
      </c>
      <c r="D303" t="s">
        <v>4822</v>
      </c>
      <c r="E303" t="s">
        <v>4830</v>
      </c>
      <c r="F303">
        <v>2024</v>
      </c>
      <c r="G303" t="s">
        <v>3506</v>
      </c>
      <c r="H303" t="s">
        <v>4828</v>
      </c>
      <c r="I303" t="str">
        <f t="shared" si="15"/>
        <v>blockchain-based electronic voting system: significance and requirements</v>
      </c>
      <c r="J303">
        <f t="shared" si="16"/>
        <v>479</v>
      </c>
      <c r="K303" t="str">
        <f t="shared" si="19"/>
        <v>Conservar</v>
      </c>
    </row>
    <row r="304" spans="1:13" x14ac:dyDescent="0.3">
      <c r="A304">
        <v>452</v>
      </c>
      <c r="B304" t="s">
        <v>8556</v>
      </c>
      <c r="C304" s="6" t="s">
        <v>4587</v>
      </c>
      <c r="D304" t="s">
        <v>4584</v>
      </c>
      <c r="E304" t="s">
        <v>4591</v>
      </c>
      <c r="F304">
        <v>2024</v>
      </c>
      <c r="G304" t="s">
        <v>3506</v>
      </c>
      <c r="H304" t="s">
        <v>4589</v>
      </c>
      <c r="I304" t="str">
        <f t="shared" si="15"/>
        <v>blockchain-based electronic voting systems: a case study in morocco</v>
      </c>
      <c r="J304">
        <f t="shared" si="16"/>
        <v>479</v>
      </c>
      <c r="K304" t="str">
        <f t="shared" si="19"/>
        <v>Conservar</v>
      </c>
    </row>
    <row r="305" spans="1:13" x14ac:dyDescent="0.3">
      <c r="A305">
        <v>435</v>
      </c>
      <c r="B305" t="s">
        <v>8556</v>
      </c>
      <c r="C305" s="6" t="s">
        <v>4444</v>
      </c>
      <c r="D305" t="s">
        <v>4441</v>
      </c>
      <c r="E305" t="s">
        <v>4448</v>
      </c>
      <c r="F305">
        <v>2023</v>
      </c>
      <c r="G305" t="s">
        <v>3506</v>
      </c>
      <c r="H305" t="s">
        <v>4446</v>
      </c>
      <c r="I305" t="str">
        <f t="shared" si="15"/>
        <v>blockchain-based electronic voting: a secure and transparent solution</v>
      </c>
      <c r="J305">
        <f t="shared" si="16"/>
        <v>479</v>
      </c>
      <c r="K305" t="str">
        <f t="shared" si="19"/>
        <v>Conservar</v>
      </c>
    </row>
    <row r="306" spans="1:13" hidden="1" x14ac:dyDescent="0.3">
      <c r="A306">
        <v>850</v>
      </c>
      <c r="B306" t="s">
        <v>8557</v>
      </c>
      <c r="C306" t="s">
        <v>4444</v>
      </c>
      <c r="D306" t="s">
        <v>8304</v>
      </c>
      <c r="E306" t="s">
        <v>8308</v>
      </c>
      <c r="F306">
        <v>2023</v>
      </c>
      <c r="G306" t="s">
        <v>3506</v>
      </c>
      <c r="H306" t="s">
        <v>4446</v>
      </c>
      <c r="I306" t="str">
        <f t="shared" si="15"/>
        <v>blockchain-based electronic voting: a secure and transparent solution</v>
      </c>
      <c r="J306">
        <f t="shared" si="16"/>
        <v>60</v>
      </c>
      <c r="K306" t="str">
        <f t="shared" si="19"/>
        <v>Descartar</v>
      </c>
    </row>
    <row r="307" spans="1:13" x14ac:dyDescent="0.3">
      <c r="A307">
        <v>573</v>
      </c>
      <c r="B307" t="s">
        <v>8556</v>
      </c>
      <c r="C307" s="6" t="s">
        <v>1135</v>
      </c>
      <c r="D307" t="s">
        <v>5525</v>
      </c>
      <c r="E307" t="s">
        <v>5530</v>
      </c>
      <c r="F307">
        <v>2023</v>
      </c>
      <c r="G307" t="s">
        <v>3482</v>
      </c>
      <c r="H307" t="s">
        <v>1142</v>
      </c>
      <c r="I307" t="str">
        <f t="shared" si="15"/>
        <v>blockchain-based electronic voting: case of student council polls</v>
      </c>
      <c r="J307">
        <f t="shared" si="16"/>
        <v>479</v>
      </c>
      <c r="K307" t="str">
        <f t="shared" si="19"/>
        <v>Conservar</v>
      </c>
    </row>
    <row r="308" spans="1:13" hidden="1" x14ac:dyDescent="0.3">
      <c r="A308">
        <v>95</v>
      </c>
      <c r="B308" t="s">
        <v>514</v>
      </c>
      <c r="C308" t="s">
        <v>1135</v>
      </c>
      <c r="D308" t="s">
        <v>1136</v>
      </c>
      <c r="E308" t="s">
        <v>1140</v>
      </c>
      <c r="F308">
        <v>2023</v>
      </c>
      <c r="G308" t="s">
        <v>3482</v>
      </c>
      <c r="H308" t="s">
        <v>1142</v>
      </c>
      <c r="I308" t="str">
        <f t="shared" si="15"/>
        <v>blockchain-based electronic voting: case of student council polls</v>
      </c>
      <c r="J308">
        <f t="shared" si="16"/>
        <v>268</v>
      </c>
      <c r="K308" t="str">
        <f t="shared" si="19"/>
        <v>Descartar</v>
      </c>
    </row>
    <row r="309" spans="1:13" hidden="1" x14ac:dyDescent="0.3">
      <c r="A309">
        <v>817</v>
      </c>
      <c r="B309" t="s">
        <v>8557</v>
      </c>
      <c r="C309" t="s">
        <v>7690</v>
      </c>
      <c r="D309" t="s">
        <v>7688</v>
      </c>
      <c r="E309" t="s">
        <v>7694</v>
      </c>
      <c r="F309">
        <v>2024</v>
      </c>
      <c r="G309" t="s">
        <v>3506</v>
      </c>
      <c r="H309" t="s">
        <v>3879</v>
      </c>
      <c r="I309" t="str">
        <f t="shared" si="15"/>
        <v>blockchain-based e-voting mechanisms: a survey and a proposal</v>
      </c>
      <c r="J309">
        <f t="shared" si="16"/>
        <v>60</v>
      </c>
      <c r="K309" t="str">
        <f t="shared" si="19"/>
        <v>Descartar</v>
      </c>
    </row>
    <row r="310" spans="1:13" x14ac:dyDescent="0.3">
      <c r="A310">
        <v>368</v>
      </c>
      <c r="B310" t="s">
        <v>8556</v>
      </c>
      <c r="C310" s="6" t="s">
        <v>7690</v>
      </c>
      <c r="D310" t="s">
        <v>3873</v>
      </c>
      <c r="E310" t="s">
        <v>3881</v>
      </c>
      <c r="F310">
        <v>2024</v>
      </c>
      <c r="G310" t="s">
        <v>3506</v>
      </c>
      <c r="H310" t="s">
        <v>3879</v>
      </c>
      <c r="I310" t="str">
        <f t="shared" si="15"/>
        <v>blockchain-based e-voting mechanisms: a survey and a proposal</v>
      </c>
      <c r="J310">
        <f t="shared" si="16"/>
        <v>479</v>
      </c>
      <c r="K310" t="str">
        <f t="shared" si="19"/>
        <v>Conservar</v>
      </c>
    </row>
    <row r="311" spans="1:13" hidden="1" x14ac:dyDescent="0.3">
      <c r="A311">
        <v>738</v>
      </c>
      <c r="B311" t="s">
        <v>8556</v>
      </c>
      <c r="C311" s="6" t="s">
        <v>6793</v>
      </c>
      <c r="D311" t="s">
        <v>6790</v>
      </c>
      <c r="E311" t="s">
        <v>6797</v>
      </c>
      <c r="F311">
        <v>2022</v>
      </c>
      <c r="G311" t="s">
        <v>3667</v>
      </c>
      <c r="H311" t="s">
        <v>6795</v>
      </c>
      <c r="I311" t="str">
        <f t="shared" si="15"/>
        <v>blockchain-based e-voting protocols</v>
      </c>
      <c r="J311">
        <f t="shared" si="16"/>
        <v>479</v>
      </c>
      <c r="K311" t="str">
        <f t="shared" si="19"/>
        <v>Conservar</v>
      </c>
      <c r="M311" t="s">
        <v>8574</v>
      </c>
    </row>
    <row r="312" spans="1:13" x14ac:dyDescent="0.3">
      <c r="A312">
        <v>666</v>
      </c>
      <c r="B312" t="s">
        <v>8556</v>
      </c>
      <c r="C312" s="6" t="s">
        <v>6231</v>
      </c>
      <c r="D312" t="s">
        <v>6228</v>
      </c>
      <c r="E312" t="s">
        <v>6233</v>
      </c>
      <c r="F312">
        <v>2022</v>
      </c>
      <c r="G312" t="s">
        <v>3506</v>
      </c>
      <c r="H312" t="s">
        <v>93</v>
      </c>
      <c r="I312" t="str">
        <f t="shared" si="15"/>
        <v>blockchain-based e-voting system for elections in jordan</v>
      </c>
      <c r="J312">
        <f t="shared" si="16"/>
        <v>479</v>
      </c>
      <c r="K312" t="str">
        <f t="shared" si="19"/>
        <v>Conservar</v>
      </c>
    </row>
    <row r="313" spans="1:13" x14ac:dyDescent="0.3">
      <c r="A313">
        <v>341</v>
      </c>
      <c r="B313" t="s">
        <v>8556</v>
      </c>
      <c r="C313" s="6" t="s">
        <v>3645</v>
      </c>
      <c r="D313" t="s">
        <v>3642</v>
      </c>
      <c r="E313" t="s">
        <v>3649</v>
      </c>
      <c r="F313">
        <v>2024</v>
      </c>
      <c r="G313" t="s">
        <v>3506</v>
      </c>
      <c r="H313" t="s">
        <v>3647</v>
      </c>
      <c r="I313" t="str">
        <f t="shared" si="15"/>
        <v>blockchain-based e-voting system in a university</v>
      </c>
      <c r="J313">
        <f t="shared" si="16"/>
        <v>479</v>
      </c>
      <c r="K313" t="str">
        <f t="shared" si="19"/>
        <v>Conservar</v>
      </c>
    </row>
    <row r="314" spans="1:13" x14ac:dyDescent="0.3">
      <c r="A314">
        <v>698</v>
      </c>
      <c r="B314" t="s">
        <v>8556</v>
      </c>
      <c r="C314" s="6" t="s">
        <v>6475</v>
      </c>
      <c r="D314" t="s">
        <v>6472</v>
      </c>
      <c r="E314" t="s">
        <v>6479</v>
      </c>
      <c r="F314">
        <v>2023</v>
      </c>
      <c r="G314" t="s">
        <v>3506</v>
      </c>
      <c r="H314" t="s">
        <v>6477</v>
      </c>
      <c r="I314" t="str">
        <f t="shared" si="15"/>
        <v>blockchain-based e-voting system with face recognition</v>
      </c>
      <c r="J314">
        <f t="shared" si="16"/>
        <v>479</v>
      </c>
      <c r="K314" t="str">
        <f t="shared" si="19"/>
        <v>Conservar</v>
      </c>
    </row>
    <row r="315" spans="1:13" hidden="1" x14ac:dyDescent="0.3">
      <c r="A315">
        <v>443</v>
      </c>
      <c r="B315" t="s">
        <v>8556</v>
      </c>
      <c r="C315" t="s">
        <v>2480</v>
      </c>
      <c r="D315" t="s">
        <v>4508</v>
      </c>
      <c r="E315" t="s">
        <v>4513</v>
      </c>
      <c r="F315">
        <v>2024</v>
      </c>
      <c r="G315" t="s">
        <v>3482</v>
      </c>
      <c r="H315" t="s">
        <v>2488</v>
      </c>
      <c r="I315" t="str">
        <f t="shared" si="15"/>
        <v>blockchain-based e-voting system: a bibliometric analysis</v>
      </c>
      <c r="J315">
        <f t="shared" si="16"/>
        <v>479</v>
      </c>
      <c r="K315" t="str">
        <f t="shared" si="19"/>
        <v>Conservar</v>
      </c>
      <c r="L315" t="s">
        <v>8562</v>
      </c>
    </row>
    <row r="316" spans="1:13" hidden="1" x14ac:dyDescent="0.3">
      <c r="A316">
        <v>224</v>
      </c>
      <c r="B316" t="s">
        <v>514</v>
      </c>
      <c r="C316" t="s">
        <v>2480</v>
      </c>
      <c r="D316" t="s">
        <v>2481</v>
      </c>
      <c r="E316" t="s">
        <v>2485</v>
      </c>
      <c r="F316">
        <v>2024</v>
      </c>
      <c r="G316" t="s">
        <v>3482</v>
      </c>
      <c r="H316" t="s">
        <v>2488</v>
      </c>
      <c r="I316" t="str">
        <f t="shared" si="15"/>
        <v>blockchain-based e-voting system: a bibliometric analysis</v>
      </c>
      <c r="J316">
        <f t="shared" si="16"/>
        <v>268</v>
      </c>
      <c r="K316" t="str">
        <f t="shared" si="19"/>
        <v>Descartar</v>
      </c>
    </row>
    <row r="317" spans="1:13" hidden="1" x14ac:dyDescent="0.3">
      <c r="A317">
        <v>731</v>
      </c>
      <c r="B317" t="s">
        <v>8556</v>
      </c>
      <c r="C317" s="6" t="s">
        <v>2161</v>
      </c>
      <c r="D317" t="s">
        <v>6735</v>
      </c>
      <c r="E317" t="s">
        <v>6740</v>
      </c>
      <c r="F317">
        <v>2022</v>
      </c>
      <c r="G317" t="s">
        <v>3482</v>
      </c>
      <c r="H317" t="s">
        <v>2168</v>
      </c>
      <c r="I317" t="str">
        <f t="shared" si="15"/>
        <v>blockchain-based e-voting technology: opportunities and challenges</v>
      </c>
      <c r="J317">
        <f t="shared" si="16"/>
        <v>479</v>
      </c>
      <c r="K317" t="str">
        <f t="shared" si="19"/>
        <v>Conservar</v>
      </c>
      <c r="M317" t="s">
        <v>8574</v>
      </c>
    </row>
    <row r="318" spans="1:13" hidden="1" x14ac:dyDescent="0.3">
      <c r="A318">
        <v>194</v>
      </c>
      <c r="B318" t="s">
        <v>514</v>
      </c>
      <c r="C318" t="s">
        <v>2161</v>
      </c>
      <c r="D318" t="s">
        <v>2162</v>
      </c>
      <c r="E318" t="s">
        <v>2166</v>
      </c>
      <c r="F318">
        <v>2022</v>
      </c>
      <c r="G318" t="s">
        <v>3482</v>
      </c>
      <c r="H318" t="s">
        <v>2168</v>
      </c>
      <c r="I318" t="str">
        <f t="shared" si="15"/>
        <v>blockchain-based e-voting technology: opportunities and challenges</v>
      </c>
      <c r="J318">
        <f t="shared" si="16"/>
        <v>268</v>
      </c>
      <c r="K318" t="str">
        <f t="shared" si="19"/>
        <v>Descartar</v>
      </c>
    </row>
    <row r="319" spans="1:13" x14ac:dyDescent="0.3">
      <c r="A319">
        <v>722</v>
      </c>
      <c r="B319" t="s">
        <v>8556</v>
      </c>
      <c r="C319" s="6" t="s">
        <v>1582</v>
      </c>
      <c r="D319" t="s">
        <v>6668</v>
      </c>
      <c r="E319" t="s">
        <v>6673</v>
      </c>
      <c r="F319">
        <v>2023</v>
      </c>
      <c r="G319" t="s">
        <v>3482</v>
      </c>
      <c r="H319" t="s">
        <v>1589</v>
      </c>
      <c r="I319" t="str">
        <f t="shared" si="15"/>
        <v>blockchain-based online e-voting system</v>
      </c>
      <c r="J319">
        <f t="shared" si="16"/>
        <v>479</v>
      </c>
      <c r="K319" t="str">
        <f t="shared" si="19"/>
        <v>Conservar</v>
      </c>
    </row>
    <row r="320" spans="1:13" hidden="1" x14ac:dyDescent="0.3">
      <c r="A320">
        <v>138</v>
      </c>
      <c r="B320" t="s">
        <v>514</v>
      </c>
      <c r="C320" t="s">
        <v>1582</v>
      </c>
      <c r="D320" t="s">
        <v>1583</v>
      </c>
      <c r="E320" t="s">
        <v>1587</v>
      </c>
      <c r="F320">
        <v>2023</v>
      </c>
      <c r="G320" t="s">
        <v>3482</v>
      </c>
      <c r="H320" t="s">
        <v>1589</v>
      </c>
      <c r="I320" t="str">
        <f t="shared" si="15"/>
        <v>blockchain-based online e-voting system</v>
      </c>
      <c r="J320">
        <f t="shared" si="16"/>
        <v>268</v>
      </c>
      <c r="K320" t="str">
        <f t="shared" si="19"/>
        <v>Descartar</v>
      </c>
    </row>
    <row r="321" spans="1:11" x14ac:dyDescent="0.3">
      <c r="A321">
        <v>327</v>
      </c>
      <c r="B321" t="s">
        <v>8556</v>
      </c>
      <c r="C321" s="6" t="s">
        <v>3511</v>
      </c>
      <c r="D321" t="s">
        <v>3508</v>
      </c>
      <c r="E321" t="s">
        <v>3517</v>
      </c>
      <c r="F321">
        <v>2024</v>
      </c>
      <c r="G321" t="s">
        <v>3506</v>
      </c>
      <c r="H321" t="s">
        <v>3515</v>
      </c>
      <c r="I321" t="str">
        <f t="shared" si="15"/>
        <v>blockchain-based privacy-aware voting system</v>
      </c>
      <c r="J321">
        <f t="shared" si="16"/>
        <v>479</v>
      </c>
      <c r="K321" t="str">
        <f t="shared" si="19"/>
        <v>Conservar</v>
      </c>
    </row>
    <row r="322" spans="1:11" x14ac:dyDescent="0.3">
      <c r="A322">
        <v>624</v>
      </c>
      <c r="B322" t="s">
        <v>8556</v>
      </c>
      <c r="C322" s="6" t="s">
        <v>5894</v>
      </c>
      <c r="D322" t="s">
        <v>5891</v>
      </c>
      <c r="E322" t="s">
        <v>5899</v>
      </c>
      <c r="F322">
        <v>2023</v>
      </c>
      <c r="G322" t="s">
        <v>3667</v>
      </c>
      <c r="H322" t="s">
        <v>5897</v>
      </c>
      <c r="I322" t="str">
        <f t="shared" si="15"/>
        <v>blockchain-based secure e-voting system using aadhaar authentication</v>
      </c>
      <c r="J322">
        <f t="shared" si="16"/>
        <v>479</v>
      </c>
      <c r="K322" t="str">
        <f t="shared" si="19"/>
        <v>Conservar</v>
      </c>
    </row>
    <row r="323" spans="1:11" x14ac:dyDescent="0.3">
      <c r="A323">
        <v>702</v>
      </c>
      <c r="B323" t="s">
        <v>8556</v>
      </c>
      <c r="C323" s="6" t="s">
        <v>2829</v>
      </c>
      <c r="D323" t="s">
        <v>6503</v>
      </c>
      <c r="E323" t="s">
        <v>6507</v>
      </c>
      <c r="F323">
        <v>2023</v>
      </c>
      <c r="G323" t="s">
        <v>3506</v>
      </c>
      <c r="H323" t="s">
        <v>2835</v>
      </c>
      <c r="I323" t="str">
        <f t="shared" ref="I323:I386" si="20">LOWER(C323)</f>
        <v>blockchain-based secure voting mechanism underlying 5g network: a smart contract approach</v>
      </c>
      <c r="J323">
        <f t="shared" ref="J323:J386" si="21">COUNTIF(B:B, B323)</f>
        <v>479</v>
      </c>
      <c r="K323" t="str">
        <f t="shared" si="19"/>
        <v>Conservar</v>
      </c>
    </row>
    <row r="324" spans="1:11" hidden="1" x14ac:dyDescent="0.3">
      <c r="A324">
        <v>258</v>
      </c>
      <c r="B324" t="s">
        <v>514</v>
      </c>
      <c r="C324" t="s">
        <v>2829</v>
      </c>
      <c r="D324" t="s">
        <v>2830</v>
      </c>
      <c r="E324" t="s">
        <v>2834</v>
      </c>
      <c r="F324">
        <v>2023</v>
      </c>
      <c r="G324" t="s">
        <v>3506</v>
      </c>
      <c r="H324" t="s">
        <v>2835</v>
      </c>
      <c r="I324" t="str">
        <f t="shared" si="20"/>
        <v>blockchain-based secure voting mechanism underlying 5g network: a smart contract approach</v>
      </c>
      <c r="J324">
        <f t="shared" si="21"/>
        <v>268</v>
      </c>
      <c r="K324" t="str">
        <f t="shared" si="19"/>
        <v>Descartar</v>
      </c>
    </row>
    <row r="325" spans="1:11" hidden="1" x14ac:dyDescent="0.3">
      <c r="A325">
        <v>851</v>
      </c>
      <c r="B325" t="s">
        <v>8557</v>
      </c>
      <c r="C325" t="s">
        <v>2829</v>
      </c>
      <c r="D325" t="s">
        <v>8323</v>
      </c>
      <c r="E325" t="s">
        <v>8327</v>
      </c>
      <c r="F325">
        <v>2023</v>
      </c>
      <c r="G325" t="s">
        <v>3506</v>
      </c>
      <c r="H325" t="s">
        <v>2835</v>
      </c>
      <c r="I325" t="str">
        <f t="shared" si="20"/>
        <v>blockchain-based secure voting mechanism underlying 5g network: a smart contract approach</v>
      </c>
      <c r="J325">
        <f t="shared" si="21"/>
        <v>60</v>
      </c>
      <c r="K325" t="str">
        <f t="shared" ref="K325:K356" si="22">IF(J325=_xlfn.MAXIFS(J:J, I:I, I325), "Conservar", "Descartar")</f>
        <v>Descartar</v>
      </c>
    </row>
    <row r="326" spans="1:11" x14ac:dyDescent="0.3">
      <c r="A326">
        <v>251</v>
      </c>
      <c r="B326" t="s">
        <v>514</v>
      </c>
      <c r="C326" t="s">
        <v>2755</v>
      </c>
      <c r="D326" t="s">
        <v>2756</v>
      </c>
      <c r="E326" t="s">
        <v>2760</v>
      </c>
      <c r="F326">
        <v>2022</v>
      </c>
      <c r="G326" t="s">
        <v>3506</v>
      </c>
      <c r="H326" t="s">
        <v>2762</v>
      </c>
      <c r="I326" t="str">
        <f t="shared" si="20"/>
        <v>blockchain-based voting considered harmful?</v>
      </c>
      <c r="J326">
        <f t="shared" si="21"/>
        <v>268</v>
      </c>
      <c r="K326" t="str">
        <f t="shared" si="22"/>
        <v>Conservar</v>
      </c>
    </row>
    <row r="327" spans="1:11" x14ac:dyDescent="0.3">
      <c r="A327">
        <v>353</v>
      </c>
      <c r="B327" t="s">
        <v>8556</v>
      </c>
      <c r="C327" s="6" t="s">
        <v>3293</v>
      </c>
      <c r="D327" t="s">
        <v>3748</v>
      </c>
      <c r="E327" t="s">
        <v>3753</v>
      </c>
      <c r="F327">
        <v>2024</v>
      </c>
      <c r="G327" t="s">
        <v>3482</v>
      </c>
      <c r="H327" t="s">
        <v>3301</v>
      </c>
      <c r="I327" t="str">
        <f t="shared" si="20"/>
        <v>blockchain-based voting dapp with metamask integration</v>
      </c>
      <c r="J327">
        <f t="shared" si="21"/>
        <v>479</v>
      </c>
      <c r="K327" t="str">
        <f t="shared" si="22"/>
        <v>Conservar</v>
      </c>
    </row>
    <row r="328" spans="1:11" hidden="1" x14ac:dyDescent="0.3">
      <c r="A328">
        <v>302</v>
      </c>
      <c r="B328" t="s">
        <v>514</v>
      </c>
      <c r="C328" t="s">
        <v>3293</v>
      </c>
      <c r="D328" t="s">
        <v>3294</v>
      </c>
      <c r="E328" t="s">
        <v>3298</v>
      </c>
      <c r="F328">
        <v>2024</v>
      </c>
      <c r="G328" t="s">
        <v>3482</v>
      </c>
      <c r="H328" t="s">
        <v>3301</v>
      </c>
      <c r="I328" t="str">
        <f t="shared" si="20"/>
        <v>blockchain-based voting dapp with metamask integration</v>
      </c>
      <c r="J328">
        <f t="shared" si="21"/>
        <v>268</v>
      </c>
      <c r="K328" t="str">
        <f t="shared" si="22"/>
        <v>Descartar</v>
      </c>
    </row>
    <row r="329" spans="1:11" x14ac:dyDescent="0.3">
      <c r="A329">
        <v>440</v>
      </c>
      <c r="B329" t="s">
        <v>8556</v>
      </c>
      <c r="C329" t="s">
        <v>4483</v>
      </c>
      <c r="D329" t="s">
        <v>4480</v>
      </c>
      <c r="E329" t="s">
        <v>4488</v>
      </c>
      <c r="F329">
        <v>2024</v>
      </c>
      <c r="G329" t="s">
        <v>3482</v>
      </c>
      <c r="H329" t="s">
        <v>4486</v>
      </c>
      <c r="I329" t="str">
        <f t="shared" si="20"/>
        <v>blockchain-based voting scheme against malicious attacks</v>
      </c>
      <c r="J329">
        <f t="shared" si="21"/>
        <v>479</v>
      </c>
      <c r="K329" t="str">
        <f t="shared" si="22"/>
        <v>Conservar</v>
      </c>
    </row>
    <row r="330" spans="1:11" x14ac:dyDescent="0.3">
      <c r="A330">
        <v>553</v>
      </c>
      <c r="B330" t="s">
        <v>8556</v>
      </c>
      <c r="C330" s="6" t="s">
        <v>1212</v>
      </c>
      <c r="D330" t="s">
        <v>5377</v>
      </c>
      <c r="E330" t="s">
        <v>5382</v>
      </c>
      <c r="F330">
        <v>2023</v>
      </c>
      <c r="G330" t="s">
        <v>3482</v>
      </c>
      <c r="H330" t="s">
        <v>1219</v>
      </c>
      <c r="I330" t="str">
        <f t="shared" si="20"/>
        <v>blockchain-based voting system in a democratic environment</v>
      </c>
      <c r="J330">
        <f t="shared" si="21"/>
        <v>479</v>
      </c>
      <c r="K330" t="str">
        <f t="shared" si="22"/>
        <v>Conservar</v>
      </c>
    </row>
    <row r="331" spans="1:11" hidden="1" x14ac:dyDescent="0.3">
      <c r="A331">
        <v>102</v>
      </c>
      <c r="B331" t="s">
        <v>514</v>
      </c>
      <c r="C331" t="s">
        <v>1212</v>
      </c>
      <c r="D331" t="s">
        <v>1213</v>
      </c>
      <c r="E331" t="s">
        <v>1217</v>
      </c>
      <c r="F331">
        <v>2023</v>
      </c>
      <c r="G331" t="s">
        <v>3482</v>
      </c>
      <c r="H331" t="s">
        <v>1219</v>
      </c>
      <c r="I331" t="str">
        <f t="shared" si="20"/>
        <v>blockchain-based voting system in a democratic environment</v>
      </c>
      <c r="J331">
        <f t="shared" si="21"/>
        <v>268</v>
      </c>
      <c r="K331" t="str">
        <f t="shared" si="22"/>
        <v>Descartar</v>
      </c>
    </row>
    <row r="332" spans="1:11" x14ac:dyDescent="0.3">
      <c r="A332">
        <v>784</v>
      </c>
      <c r="B332" t="s">
        <v>8556</v>
      </c>
      <c r="C332" s="6" t="s">
        <v>1571</v>
      </c>
      <c r="D332" t="s">
        <v>7151</v>
      </c>
      <c r="E332" t="s">
        <v>7156</v>
      </c>
      <c r="F332">
        <v>2022</v>
      </c>
      <c r="G332" t="s">
        <v>3482</v>
      </c>
      <c r="H332" t="s">
        <v>1578</v>
      </c>
      <c r="I332" t="str">
        <f t="shared" si="20"/>
        <v>blockchain-based voting system powered by post-quantum cryptography (bbvsp-pqc)</v>
      </c>
      <c r="J332">
        <f t="shared" si="21"/>
        <v>479</v>
      </c>
      <c r="K332" t="str">
        <f t="shared" si="22"/>
        <v>Conservar</v>
      </c>
    </row>
    <row r="333" spans="1:11" hidden="1" x14ac:dyDescent="0.3">
      <c r="A333">
        <v>137</v>
      </c>
      <c r="B333" t="s">
        <v>514</v>
      </c>
      <c r="C333" t="s">
        <v>1571</v>
      </c>
      <c r="D333" t="s">
        <v>1572</v>
      </c>
      <c r="E333" t="s">
        <v>1576</v>
      </c>
      <c r="F333">
        <v>2022</v>
      </c>
      <c r="G333" t="s">
        <v>3482</v>
      </c>
      <c r="H333" t="s">
        <v>1578</v>
      </c>
      <c r="I333" t="str">
        <f t="shared" si="20"/>
        <v>blockchain-based voting system powered by post-quantum cryptography (bbvsp-pqc)</v>
      </c>
      <c r="J333">
        <f t="shared" si="21"/>
        <v>268</v>
      </c>
      <c r="K333" t="str">
        <f t="shared" si="22"/>
        <v>Descartar</v>
      </c>
    </row>
    <row r="334" spans="1:11" x14ac:dyDescent="0.3">
      <c r="A334">
        <v>759</v>
      </c>
      <c r="B334" t="s">
        <v>8556</v>
      </c>
      <c r="C334" s="6" t="s">
        <v>6959</v>
      </c>
      <c r="D334" t="s">
        <v>6956</v>
      </c>
      <c r="E334" t="s">
        <v>6962</v>
      </c>
      <c r="F334">
        <v>2022</v>
      </c>
      <c r="G334" t="s">
        <v>3667</v>
      </c>
      <c r="H334" t="s">
        <v>6960</v>
      </c>
      <c r="I334" t="str">
        <f t="shared" si="20"/>
        <v>blockchain-centered e-voting system</v>
      </c>
      <c r="J334">
        <f t="shared" si="21"/>
        <v>479</v>
      </c>
      <c r="K334" t="str">
        <f t="shared" si="22"/>
        <v>Conservar</v>
      </c>
    </row>
    <row r="335" spans="1:11" x14ac:dyDescent="0.3">
      <c r="A335">
        <v>147</v>
      </c>
      <c r="B335" t="s">
        <v>514</v>
      </c>
      <c r="C335" t="s">
        <v>1677</v>
      </c>
      <c r="D335" t="s">
        <v>1678</v>
      </c>
      <c r="E335" t="s">
        <v>1682</v>
      </c>
      <c r="F335">
        <v>2024</v>
      </c>
      <c r="G335" t="s">
        <v>3482</v>
      </c>
      <c r="H335" t="s">
        <v>1684</v>
      </c>
      <c r="I335" t="str">
        <f t="shared" si="20"/>
        <v>blockchain-powered e-voting: a pathway to sdg 16 transparent and inclusive elections</v>
      </c>
      <c r="J335">
        <f t="shared" si="21"/>
        <v>268</v>
      </c>
      <c r="K335" t="str">
        <f t="shared" si="22"/>
        <v>Conservar</v>
      </c>
    </row>
    <row r="336" spans="1:11" x14ac:dyDescent="0.3">
      <c r="A336">
        <v>758</v>
      </c>
      <c r="B336" t="s">
        <v>8556</v>
      </c>
      <c r="C336" s="6" t="s">
        <v>935</v>
      </c>
      <c r="D336" t="s">
        <v>6949</v>
      </c>
      <c r="E336" t="s">
        <v>6954</v>
      </c>
      <c r="F336">
        <v>2022</v>
      </c>
      <c r="G336" t="s">
        <v>3482</v>
      </c>
      <c r="H336" t="s">
        <v>942</v>
      </c>
      <c r="I336" t="str">
        <f t="shared" si="20"/>
        <v>blockvoting:an online voting system using block chain</v>
      </c>
      <c r="J336">
        <f t="shared" si="21"/>
        <v>479</v>
      </c>
      <c r="K336" t="str">
        <f t="shared" si="22"/>
        <v>Conservar</v>
      </c>
    </row>
    <row r="337" spans="1:12" hidden="1" x14ac:dyDescent="0.3">
      <c r="A337">
        <v>77</v>
      </c>
      <c r="B337" t="s">
        <v>514</v>
      </c>
      <c r="C337" t="s">
        <v>935</v>
      </c>
      <c r="D337" t="s">
        <v>936</v>
      </c>
      <c r="E337" t="s">
        <v>940</v>
      </c>
      <c r="F337">
        <v>2022</v>
      </c>
      <c r="G337" t="s">
        <v>3482</v>
      </c>
      <c r="H337" t="s">
        <v>942</v>
      </c>
      <c r="I337" t="str">
        <f t="shared" si="20"/>
        <v>blockvoting:an online voting system using block chain</v>
      </c>
      <c r="J337">
        <f t="shared" si="21"/>
        <v>268</v>
      </c>
      <c r="K337" t="str">
        <f t="shared" si="22"/>
        <v>Descartar</v>
      </c>
    </row>
    <row r="338" spans="1:12" x14ac:dyDescent="0.3">
      <c r="A338">
        <v>799</v>
      </c>
      <c r="B338" t="s">
        <v>8556</v>
      </c>
      <c r="C338" s="6" t="s">
        <v>1666</v>
      </c>
      <c r="D338" t="s">
        <v>7271</v>
      </c>
      <c r="E338" t="s">
        <v>7276</v>
      </c>
      <c r="F338">
        <v>2022</v>
      </c>
      <c r="G338" t="s">
        <v>3482</v>
      </c>
      <c r="H338" t="s">
        <v>1673</v>
      </c>
      <c r="I338" t="str">
        <f t="shared" si="20"/>
        <v>boxting: a blockchain based voting system</v>
      </c>
      <c r="J338">
        <f t="shared" si="21"/>
        <v>479</v>
      </c>
      <c r="K338" t="str">
        <f t="shared" si="22"/>
        <v>Conservar</v>
      </c>
    </row>
    <row r="339" spans="1:12" hidden="1" x14ac:dyDescent="0.3">
      <c r="A339">
        <v>146</v>
      </c>
      <c r="B339" t="s">
        <v>514</v>
      </c>
      <c r="C339" t="s">
        <v>1666</v>
      </c>
      <c r="D339" t="s">
        <v>1667</v>
      </c>
      <c r="E339" t="s">
        <v>1671</v>
      </c>
      <c r="F339">
        <v>2022</v>
      </c>
      <c r="G339" t="s">
        <v>3482</v>
      </c>
      <c r="H339" t="s">
        <v>1673</v>
      </c>
      <c r="I339" t="str">
        <f t="shared" si="20"/>
        <v>boxting: a blockchain based voting system</v>
      </c>
      <c r="J339">
        <f t="shared" si="21"/>
        <v>268</v>
      </c>
      <c r="K339" t="str">
        <f t="shared" si="22"/>
        <v>Descartar</v>
      </c>
    </row>
    <row r="340" spans="1:12" x14ac:dyDescent="0.3">
      <c r="A340">
        <v>592</v>
      </c>
      <c r="B340" t="s">
        <v>8556</v>
      </c>
      <c r="C340" s="6" t="s">
        <v>5663</v>
      </c>
      <c r="D340" t="s">
        <v>4244</v>
      </c>
      <c r="E340" t="s">
        <v>5665</v>
      </c>
      <c r="F340">
        <v>2023</v>
      </c>
      <c r="G340" t="s">
        <v>3482</v>
      </c>
      <c r="H340" t="s">
        <v>2361</v>
      </c>
      <c r="I340" t="str">
        <f t="shared" si="20"/>
        <v>bsevs - a smart e-voting system based on blockchain technology</v>
      </c>
      <c r="J340">
        <f t="shared" si="21"/>
        <v>479</v>
      </c>
      <c r="K340" t="str">
        <f t="shared" si="22"/>
        <v>Conservar</v>
      </c>
    </row>
    <row r="341" spans="1:12" hidden="1" x14ac:dyDescent="0.3">
      <c r="A341">
        <v>212</v>
      </c>
      <c r="B341" t="s">
        <v>514</v>
      </c>
      <c r="C341" t="s">
        <v>5663</v>
      </c>
      <c r="D341" t="s">
        <v>2358</v>
      </c>
      <c r="E341" t="s">
        <v>2360</v>
      </c>
      <c r="F341">
        <v>2023</v>
      </c>
      <c r="G341" t="s">
        <v>3482</v>
      </c>
      <c r="H341" t="s">
        <v>2361</v>
      </c>
      <c r="I341" t="str">
        <f t="shared" si="20"/>
        <v>bsevs - a smart e-voting system based on blockchain technology</v>
      </c>
      <c r="J341">
        <f t="shared" si="21"/>
        <v>268</v>
      </c>
      <c r="K341" t="str">
        <f t="shared" si="22"/>
        <v>Descartar</v>
      </c>
    </row>
    <row r="342" spans="1:12" x14ac:dyDescent="0.3">
      <c r="A342">
        <v>745</v>
      </c>
      <c r="B342" t="s">
        <v>8556</v>
      </c>
      <c r="C342" s="6" t="s">
        <v>6850</v>
      </c>
      <c r="D342" t="s">
        <v>6847</v>
      </c>
      <c r="E342" t="s">
        <v>6854</v>
      </c>
      <c r="F342">
        <v>2022</v>
      </c>
      <c r="G342" t="s">
        <v>3667</v>
      </c>
      <c r="H342" t="s">
        <v>6852</v>
      </c>
      <c r="I342" t="str">
        <f t="shared" si="20"/>
        <v>building a robust distributed voting system using consortium blockchain</v>
      </c>
      <c r="J342">
        <f t="shared" si="21"/>
        <v>479</v>
      </c>
      <c r="K342" t="str">
        <f t="shared" si="22"/>
        <v>Conservar</v>
      </c>
    </row>
    <row r="343" spans="1:12" x14ac:dyDescent="0.3">
      <c r="A343">
        <v>326</v>
      </c>
      <c r="B343" t="s">
        <v>8556</v>
      </c>
      <c r="C343" s="6" t="s">
        <v>3030</v>
      </c>
      <c r="D343" t="s">
        <v>3500</v>
      </c>
      <c r="E343" t="s">
        <v>3505</v>
      </c>
      <c r="F343">
        <v>2025</v>
      </c>
      <c r="G343" t="s">
        <v>3506</v>
      </c>
      <c r="H343" t="s">
        <v>3035</v>
      </c>
      <c r="I343" t="str">
        <f t="shared" si="20"/>
        <v>building efficient and flexible voting protocols: an approach to fairness and anonymity</v>
      </c>
      <c r="J343">
        <f t="shared" si="21"/>
        <v>479</v>
      </c>
      <c r="K343" t="str">
        <f t="shared" si="22"/>
        <v>Conservar</v>
      </c>
    </row>
    <row r="344" spans="1:12" hidden="1" x14ac:dyDescent="0.3">
      <c r="A344">
        <v>277</v>
      </c>
      <c r="B344" t="s">
        <v>514</v>
      </c>
      <c r="C344" t="s">
        <v>3030</v>
      </c>
      <c r="D344" t="s">
        <v>3031</v>
      </c>
      <c r="E344" t="s">
        <v>3034</v>
      </c>
      <c r="F344">
        <v>2025</v>
      </c>
      <c r="G344" t="s">
        <v>3506</v>
      </c>
      <c r="H344" t="s">
        <v>3035</v>
      </c>
      <c r="I344" t="str">
        <f t="shared" si="20"/>
        <v>building efficient and flexible voting protocols: an approach to fairness and anonymity</v>
      </c>
      <c r="J344">
        <f t="shared" si="21"/>
        <v>268</v>
      </c>
      <c r="K344" t="str">
        <f t="shared" si="22"/>
        <v>Descartar</v>
      </c>
    </row>
    <row r="345" spans="1:12" hidden="1" x14ac:dyDescent="0.3">
      <c r="A345">
        <v>856</v>
      </c>
      <c r="B345" t="s">
        <v>8557</v>
      </c>
      <c r="C345" t="s">
        <v>3030</v>
      </c>
      <c r="D345" t="s">
        <v>8424</v>
      </c>
      <c r="E345" t="s">
        <v>8429</v>
      </c>
      <c r="F345">
        <v>2025</v>
      </c>
      <c r="G345" t="s">
        <v>3506</v>
      </c>
      <c r="H345" t="s">
        <v>3035</v>
      </c>
      <c r="I345" t="str">
        <f t="shared" si="20"/>
        <v>building efficient and flexible voting protocols: an approach to fairness and anonymity</v>
      </c>
      <c r="J345">
        <f t="shared" si="21"/>
        <v>60</v>
      </c>
      <c r="K345" t="str">
        <f t="shared" si="22"/>
        <v>Descartar</v>
      </c>
    </row>
    <row r="346" spans="1:12" x14ac:dyDescent="0.3">
      <c r="A346">
        <v>323</v>
      </c>
      <c r="B346" t="s">
        <v>8556</v>
      </c>
      <c r="C346" s="6" t="s">
        <v>2434</v>
      </c>
      <c r="D346" t="s">
        <v>3476</v>
      </c>
      <c r="E346" t="s">
        <v>3481</v>
      </c>
      <c r="F346">
        <v>2024</v>
      </c>
      <c r="G346" t="s">
        <v>3482</v>
      </c>
      <c r="H346" t="s">
        <v>2440</v>
      </c>
      <c r="I346" t="str">
        <f t="shared" si="20"/>
        <v>building voting systems for a fairer future: exploring blockchain based e-voting with ethereum for national elections</v>
      </c>
      <c r="J346">
        <f t="shared" si="21"/>
        <v>479</v>
      </c>
      <c r="K346" t="str">
        <f t="shared" si="22"/>
        <v>Conservar</v>
      </c>
    </row>
    <row r="347" spans="1:12" hidden="1" x14ac:dyDescent="0.3">
      <c r="A347">
        <v>220</v>
      </c>
      <c r="B347" t="s">
        <v>514</v>
      </c>
      <c r="C347" t="s">
        <v>2434</v>
      </c>
      <c r="D347" t="s">
        <v>2435</v>
      </c>
      <c r="E347" t="s">
        <v>2438</v>
      </c>
      <c r="F347">
        <v>2024</v>
      </c>
      <c r="G347" t="s">
        <v>3482</v>
      </c>
      <c r="H347" t="s">
        <v>2440</v>
      </c>
      <c r="I347" t="str">
        <f t="shared" si="20"/>
        <v>building voting systems for a fairer future: exploring blockchain based e-voting with ethereum for national elections</v>
      </c>
      <c r="J347">
        <f t="shared" si="21"/>
        <v>268</v>
      </c>
      <c r="K347" t="str">
        <f t="shared" si="22"/>
        <v>Descartar</v>
      </c>
    </row>
    <row r="348" spans="1:12" x14ac:dyDescent="0.3">
      <c r="A348">
        <v>534</v>
      </c>
      <c r="B348" t="s">
        <v>8556</v>
      </c>
      <c r="C348" s="6" t="s">
        <v>2636</v>
      </c>
      <c r="D348" t="s">
        <v>4244</v>
      </c>
      <c r="E348" t="s">
        <v>5239</v>
      </c>
      <c r="F348">
        <v>2023</v>
      </c>
      <c r="G348" t="s">
        <v>3482</v>
      </c>
      <c r="H348" t="s">
        <v>2640</v>
      </c>
      <c r="I348" t="str">
        <f t="shared" si="20"/>
        <v>bvkcs - a blockchain based e-voting system with key covering scheme</v>
      </c>
      <c r="J348">
        <f t="shared" si="21"/>
        <v>479</v>
      </c>
      <c r="K348" t="str">
        <f t="shared" si="22"/>
        <v>Conservar</v>
      </c>
    </row>
    <row r="349" spans="1:12" hidden="1" x14ac:dyDescent="0.3">
      <c r="A349">
        <v>239</v>
      </c>
      <c r="B349" t="s">
        <v>514</v>
      </c>
      <c r="C349" t="s">
        <v>2636</v>
      </c>
      <c r="D349" t="s">
        <v>2358</v>
      </c>
      <c r="E349" t="s">
        <v>2638</v>
      </c>
      <c r="F349">
        <v>2023</v>
      </c>
      <c r="G349" t="s">
        <v>3482</v>
      </c>
      <c r="H349" t="s">
        <v>2640</v>
      </c>
      <c r="I349" t="str">
        <f t="shared" si="20"/>
        <v>bvkcs - a blockchain based e-voting system with key covering scheme</v>
      </c>
      <c r="J349">
        <f t="shared" si="21"/>
        <v>268</v>
      </c>
      <c r="K349" t="str">
        <f t="shared" si="22"/>
        <v>Descartar</v>
      </c>
    </row>
    <row r="350" spans="1:12" x14ac:dyDescent="0.3">
      <c r="A350">
        <v>402</v>
      </c>
      <c r="B350" t="s">
        <v>8556</v>
      </c>
      <c r="C350" t="s">
        <v>4166</v>
      </c>
      <c r="D350" t="s">
        <v>4163</v>
      </c>
      <c r="E350" t="s">
        <v>4170</v>
      </c>
      <c r="F350">
        <v>2024</v>
      </c>
      <c r="G350" t="s">
        <v>3482</v>
      </c>
      <c r="H350" t="s">
        <v>4168</v>
      </c>
      <c r="I350" t="str">
        <f t="shared" si="20"/>
        <v>casting votes in the digital age: designing a blockchain-powered e-voting system</v>
      </c>
      <c r="J350">
        <f t="shared" si="21"/>
        <v>479</v>
      </c>
      <c r="K350" t="str">
        <f t="shared" si="22"/>
        <v>Conservar</v>
      </c>
    </row>
    <row r="351" spans="1:12" hidden="1" x14ac:dyDescent="0.3">
      <c r="A351">
        <v>17</v>
      </c>
      <c r="B351" t="s">
        <v>3385</v>
      </c>
      <c r="C351" t="s">
        <v>269</v>
      </c>
      <c r="D351" t="s">
        <v>268</v>
      </c>
      <c r="E351" t="s">
        <v>272</v>
      </c>
      <c r="F351">
        <v>2022</v>
      </c>
      <c r="G351" t="s">
        <v>3506</v>
      </c>
      <c r="H351" t="s">
        <v>270</v>
      </c>
      <c r="I351" t="str">
        <f t="shared" si="20"/>
        <v>chain-net: an internet-inspired framework for interoperable blockchains</v>
      </c>
      <c r="J351">
        <f t="shared" si="21"/>
        <v>29</v>
      </c>
      <c r="K351" t="str">
        <f t="shared" si="22"/>
        <v>Conservar</v>
      </c>
      <c r="L351" s="4" t="s">
        <v>8561</v>
      </c>
    </row>
    <row r="352" spans="1:12" hidden="1" x14ac:dyDescent="0.3">
      <c r="A352">
        <v>309</v>
      </c>
      <c r="B352" t="s">
        <v>8555</v>
      </c>
      <c r="C352" t="s">
        <v>3358</v>
      </c>
      <c r="D352" t="s">
        <v>3357</v>
      </c>
      <c r="E352" t="s">
        <v>93</v>
      </c>
      <c r="F352">
        <v>2022</v>
      </c>
      <c r="G352" t="s">
        <v>3506</v>
      </c>
      <c r="H352" t="s">
        <v>93</v>
      </c>
      <c r="I352" t="str">
        <f t="shared" si="20"/>
        <v>chronological progress of blockchain in science, technology, engineering and math (stem): a systematic analysis for emerging future directions</v>
      </c>
      <c r="J352">
        <f t="shared" si="21"/>
        <v>18</v>
      </c>
      <c r="K352" t="str">
        <f t="shared" si="22"/>
        <v>Conservar</v>
      </c>
      <c r="L352" s="4" t="s">
        <v>8561</v>
      </c>
    </row>
    <row r="353" spans="1:13" hidden="1" x14ac:dyDescent="0.3">
      <c r="A353">
        <v>833</v>
      </c>
      <c r="B353" t="s">
        <v>8557</v>
      </c>
      <c r="C353" t="s">
        <v>7999</v>
      </c>
      <c r="D353" t="s">
        <v>7997</v>
      </c>
      <c r="E353" t="s">
        <v>8002</v>
      </c>
      <c r="F353">
        <v>2024</v>
      </c>
      <c r="G353" t="s">
        <v>3506</v>
      </c>
      <c r="H353" t="s">
        <v>3800</v>
      </c>
      <c r="I353" t="str">
        <f t="shared" si="20"/>
        <v>citizens' perception of blockchain-based e-voting systems: focusing on tam</v>
      </c>
      <c r="J353">
        <f t="shared" si="21"/>
        <v>60</v>
      </c>
      <c r="K353" t="str">
        <f t="shared" si="22"/>
        <v>Descartar</v>
      </c>
    </row>
    <row r="354" spans="1:13" x14ac:dyDescent="0.3">
      <c r="A354">
        <v>359</v>
      </c>
      <c r="B354" t="s">
        <v>8556</v>
      </c>
      <c r="C354" s="6" t="s">
        <v>7999</v>
      </c>
      <c r="D354" t="s">
        <v>3794</v>
      </c>
      <c r="E354" t="s">
        <v>3802</v>
      </c>
      <c r="F354">
        <v>2024</v>
      </c>
      <c r="G354" t="s">
        <v>3506</v>
      </c>
      <c r="H354" t="s">
        <v>3800</v>
      </c>
      <c r="I354" t="str">
        <f t="shared" si="20"/>
        <v>citizens' perception of blockchain-based e-voting systems: focusing on tam</v>
      </c>
      <c r="J354">
        <f t="shared" si="21"/>
        <v>479</v>
      </c>
      <c r="K354" t="str">
        <f t="shared" si="22"/>
        <v>Conservar</v>
      </c>
    </row>
    <row r="355" spans="1:13" x14ac:dyDescent="0.3">
      <c r="A355">
        <v>548</v>
      </c>
      <c r="B355" t="s">
        <v>8556</v>
      </c>
      <c r="C355" s="6" t="s">
        <v>1302</v>
      </c>
      <c r="D355" t="s">
        <v>5341</v>
      </c>
      <c r="E355" t="s">
        <v>5346</v>
      </c>
      <c r="F355">
        <v>2023</v>
      </c>
      <c r="G355" t="s">
        <v>3482</v>
      </c>
      <c r="H355" t="s">
        <v>1309</v>
      </c>
      <c r="I355" t="str">
        <f t="shared" si="20"/>
        <v>cloud based voting system using blockchain technology</v>
      </c>
      <c r="J355">
        <f t="shared" si="21"/>
        <v>479</v>
      </c>
      <c r="K355" t="str">
        <f t="shared" si="22"/>
        <v>Conservar</v>
      </c>
    </row>
    <row r="356" spans="1:13" hidden="1" x14ac:dyDescent="0.3">
      <c r="A356">
        <v>111</v>
      </c>
      <c r="B356" t="s">
        <v>514</v>
      </c>
      <c r="C356" t="s">
        <v>1302</v>
      </c>
      <c r="D356" t="s">
        <v>1303</v>
      </c>
      <c r="E356" t="s">
        <v>1307</v>
      </c>
      <c r="F356">
        <v>2023</v>
      </c>
      <c r="G356" t="s">
        <v>3482</v>
      </c>
      <c r="H356" t="s">
        <v>1309</v>
      </c>
      <c r="I356" t="str">
        <f t="shared" si="20"/>
        <v>cloud based voting system using blockchain technology</v>
      </c>
      <c r="J356">
        <f t="shared" si="21"/>
        <v>268</v>
      </c>
      <c r="K356" t="str">
        <f t="shared" si="22"/>
        <v>Descartar</v>
      </c>
    </row>
    <row r="357" spans="1:13" hidden="1" x14ac:dyDescent="0.3">
      <c r="A357">
        <v>495</v>
      </c>
      <c r="B357" t="s">
        <v>8556</v>
      </c>
      <c r="C357" t="s">
        <v>4932</v>
      </c>
      <c r="D357" t="s">
        <v>4929</v>
      </c>
      <c r="E357" t="s">
        <v>4935</v>
      </c>
      <c r="F357">
        <v>2024</v>
      </c>
      <c r="G357" t="s">
        <v>3482</v>
      </c>
      <c r="H357" t="s">
        <v>4933</v>
      </c>
      <c r="I357" t="str">
        <f t="shared" si="20"/>
        <v>comparative analysis of electronic voting methods based on blockchain technology</v>
      </c>
      <c r="J357">
        <f t="shared" si="21"/>
        <v>479</v>
      </c>
      <c r="K357" t="str">
        <f t="shared" ref="K357" si="23">IF(J357=_xlfn.MAXIFS(J:J, I:I, I357), "Conservar", "Descartar")</f>
        <v>Conservar</v>
      </c>
      <c r="M357" t="s">
        <v>8573</v>
      </c>
    </row>
    <row r="358" spans="1:13" hidden="1" x14ac:dyDescent="0.3">
      <c r="A358">
        <v>602</v>
      </c>
      <c r="B358" t="s">
        <v>8556</v>
      </c>
      <c r="C358" t="s">
        <v>4932</v>
      </c>
      <c r="D358" t="s">
        <v>4929</v>
      </c>
      <c r="E358" t="s">
        <v>5738</v>
      </c>
      <c r="F358">
        <v>2023</v>
      </c>
      <c r="G358" t="s">
        <v>3667</v>
      </c>
      <c r="H358" t="s">
        <v>4933</v>
      </c>
      <c r="I358" t="str">
        <f t="shared" si="20"/>
        <v>comparative analysis of electronic voting methods based on blockchain technology</v>
      </c>
      <c r="J358">
        <f t="shared" si="21"/>
        <v>479</v>
      </c>
      <c r="K358" t="s">
        <v>8577</v>
      </c>
    </row>
    <row r="359" spans="1:13" x14ac:dyDescent="0.3">
      <c r="A359">
        <v>336</v>
      </c>
      <c r="B359" t="s">
        <v>8556</v>
      </c>
      <c r="C359" s="6" t="s">
        <v>1447</v>
      </c>
      <c r="D359" t="s">
        <v>3597</v>
      </c>
      <c r="E359" t="s">
        <v>3602</v>
      </c>
      <c r="F359">
        <v>2024</v>
      </c>
      <c r="G359" t="s">
        <v>3482</v>
      </c>
      <c r="H359" t="s">
        <v>1454</v>
      </c>
      <c r="I359" t="str">
        <f t="shared" si="20"/>
        <v>comparative e-voting security evaluation: multi-modal authentication approaches</v>
      </c>
      <c r="J359">
        <f t="shared" si="21"/>
        <v>479</v>
      </c>
      <c r="K359" t="str">
        <f t="shared" ref="K359:K422" si="24">IF(J359=_xlfn.MAXIFS(J:J, I:I, I359), "Conservar", "Descartar")</f>
        <v>Conservar</v>
      </c>
    </row>
    <row r="360" spans="1:13" hidden="1" x14ac:dyDescent="0.3">
      <c r="A360">
        <v>125</v>
      </c>
      <c r="B360" t="s">
        <v>514</v>
      </c>
      <c r="C360" t="s">
        <v>1447</v>
      </c>
      <c r="D360" t="s">
        <v>1448</v>
      </c>
      <c r="E360" t="s">
        <v>1452</v>
      </c>
      <c r="F360">
        <v>2024</v>
      </c>
      <c r="G360" t="s">
        <v>3482</v>
      </c>
      <c r="H360" t="s">
        <v>1454</v>
      </c>
      <c r="I360" t="str">
        <f t="shared" si="20"/>
        <v>comparative e-voting security evaluation: multi-modal authentication approaches</v>
      </c>
      <c r="J360">
        <f t="shared" si="21"/>
        <v>268</v>
      </c>
      <c r="K360" t="str">
        <f t="shared" si="24"/>
        <v>Descartar</v>
      </c>
    </row>
    <row r="361" spans="1:13" hidden="1" x14ac:dyDescent="0.3">
      <c r="A361">
        <v>760</v>
      </c>
      <c r="B361" t="s">
        <v>8556</v>
      </c>
      <c r="C361" s="6" t="s">
        <v>6967</v>
      </c>
      <c r="D361" t="s">
        <v>6964</v>
      </c>
      <c r="E361" t="s">
        <v>6971</v>
      </c>
      <c r="F361">
        <v>2022</v>
      </c>
      <c r="G361" t="s">
        <v>3482</v>
      </c>
      <c r="H361" t="s">
        <v>6969</v>
      </c>
      <c r="I361" t="str">
        <f t="shared" si="20"/>
        <v>comparative study of blockchain-based voting solutions</v>
      </c>
      <c r="J361">
        <f t="shared" si="21"/>
        <v>479</v>
      </c>
      <c r="K361" t="str">
        <f t="shared" si="24"/>
        <v>Conservar</v>
      </c>
      <c r="M361" t="s">
        <v>8574</v>
      </c>
    </row>
    <row r="362" spans="1:13" x14ac:dyDescent="0.3">
      <c r="A362">
        <v>272</v>
      </c>
      <c r="B362" t="s">
        <v>514</v>
      </c>
      <c r="C362" t="s">
        <v>2980</v>
      </c>
      <c r="D362" t="s">
        <v>2981</v>
      </c>
      <c r="E362" t="s">
        <v>2984</v>
      </c>
      <c r="F362">
        <v>2023</v>
      </c>
      <c r="G362" t="s">
        <v>3506</v>
      </c>
      <c r="H362" t="s">
        <v>2985</v>
      </c>
      <c r="I362" t="str">
        <f t="shared" si="20"/>
        <v>conceptual architecture of a blockchain solution for e-voting in elections at the university level</v>
      </c>
      <c r="J362">
        <f t="shared" si="21"/>
        <v>268</v>
      </c>
      <c r="K362" t="str">
        <f t="shared" si="24"/>
        <v>Conservar</v>
      </c>
    </row>
    <row r="363" spans="1:13" hidden="1" x14ac:dyDescent="0.3">
      <c r="A363">
        <v>283</v>
      </c>
      <c r="B363" t="s">
        <v>514</v>
      </c>
      <c r="C363" t="s">
        <v>3095</v>
      </c>
      <c r="D363" t="s">
        <v>3096</v>
      </c>
      <c r="E363" t="s">
        <v>3101</v>
      </c>
      <c r="F363">
        <v>2024</v>
      </c>
      <c r="G363" t="s">
        <v>3506</v>
      </c>
      <c r="H363" t="s">
        <v>3103</v>
      </c>
      <c r="I363" t="str">
        <f t="shared" si="20"/>
        <v>constant-size verifiable timed signatures from rsa group for bitcoin-based voting protocols</v>
      </c>
      <c r="J363">
        <f t="shared" si="21"/>
        <v>268</v>
      </c>
      <c r="K363" t="str">
        <f t="shared" si="24"/>
        <v>Conservar</v>
      </c>
      <c r="L363" s="4" t="s">
        <v>8561</v>
      </c>
    </row>
    <row r="364" spans="1:13" x14ac:dyDescent="0.3">
      <c r="A364">
        <v>570</v>
      </c>
      <c r="B364" t="s">
        <v>8556</v>
      </c>
      <c r="C364" s="6" t="s">
        <v>779</v>
      </c>
      <c r="D364" t="s">
        <v>5503</v>
      </c>
      <c r="E364" t="s">
        <v>5507</v>
      </c>
      <c r="F364">
        <v>2023</v>
      </c>
      <c r="G364" t="s">
        <v>3482</v>
      </c>
      <c r="H364" t="s">
        <v>786</v>
      </c>
      <c r="I364" t="str">
        <f t="shared" si="20"/>
        <v>cryptcast: e-voting system utilizing blockchain</v>
      </c>
      <c r="J364">
        <f t="shared" si="21"/>
        <v>479</v>
      </c>
      <c r="K364" t="str">
        <f t="shared" si="24"/>
        <v>Conservar</v>
      </c>
    </row>
    <row r="365" spans="1:13" hidden="1" x14ac:dyDescent="0.3">
      <c r="A365">
        <v>63</v>
      </c>
      <c r="B365" t="s">
        <v>514</v>
      </c>
      <c r="C365" t="s">
        <v>779</v>
      </c>
      <c r="D365" t="s">
        <v>780</v>
      </c>
      <c r="E365" t="s">
        <v>784</v>
      </c>
      <c r="F365">
        <v>2023</v>
      </c>
      <c r="G365" t="s">
        <v>3482</v>
      </c>
      <c r="H365" t="s">
        <v>786</v>
      </c>
      <c r="I365" t="str">
        <f t="shared" si="20"/>
        <v>cryptcast: e-voting system utilizing blockchain</v>
      </c>
      <c r="J365">
        <f t="shared" si="21"/>
        <v>268</v>
      </c>
      <c r="K365" t="str">
        <f t="shared" si="24"/>
        <v>Descartar</v>
      </c>
    </row>
    <row r="366" spans="1:13" x14ac:dyDescent="0.3">
      <c r="A366">
        <v>324</v>
      </c>
      <c r="B366" t="s">
        <v>8556</v>
      </c>
      <c r="C366" s="6" t="s">
        <v>1024</v>
      </c>
      <c r="D366" t="s">
        <v>3486</v>
      </c>
      <c r="E366" t="s">
        <v>3491</v>
      </c>
      <c r="F366">
        <v>2024</v>
      </c>
      <c r="G366" t="s">
        <v>3482</v>
      </c>
      <c r="H366" t="s">
        <v>1032</v>
      </c>
      <c r="I366" t="str">
        <f t="shared" si="20"/>
        <v>crypto ballot: safeguarding democracy with blockchain voting</v>
      </c>
      <c r="J366">
        <f t="shared" si="21"/>
        <v>479</v>
      </c>
      <c r="K366" t="str">
        <f t="shared" si="24"/>
        <v>Conservar</v>
      </c>
    </row>
    <row r="367" spans="1:13" hidden="1" x14ac:dyDescent="0.3">
      <c r="A367">
        <v>85</v>
      </c>
      <c r="B367" t="s">
        <v>514</v>
      </c>
      <c r="C367" t="s">
        <v>1024</v>
      </c>
      <c r="D367" t="s">
        <v>1025</v>
      </c>
      <c r="E367" t="s">
        <v>1029</v>
      </c>
      <c r="F367">
        <v>2024</v>
      </c>
      <c r="G367" t="s">
        <v>3482</v>
      </c>
      <c r="H367" t="s">
        <v>1032</v>
      </c>
      <c r="I367" t="str">
        <f t="shared" si="20"/>
        <v>crypto ballot: safeguarding democracy with blockchain voting</v>
      </c>
      <c r="J367">
        <f t="shared" si="21"/>
        <v>268</v>
      </c>
      <c r="K367" t="str">
        <f t="shared" si="24"/>
        <v>Descartar</v>
      </c>
    </row>
    <row r="368" spans="1:13" hidden="1" x14ac:dyDescent="0.3">
      <c r="A368">
        <v>30</v>
      </c>
      <c r="B368" t="s">
        <v>8554</v>
      </c>
      <c r="C368" t="s">
        <v>408</v>
      </c>
      <c r="D368" t="s">
        <v>407</v>
      </c>
      <c r="E368" t="s">
        <v>412</v>
      </c>
      <c r="F368">
        <v>2022</v>
      </c>
      <c r="G368" t="s">
        <v>3506</v>
      </c>
      <c r="H368" t="s">
        <v>93</v>
      </c>
      <c r="I368" t="str">
        <f t="shared" si="20"/>
        <v>crypto currencies and block chain system</v>
      </c>
      <c r="J368">
        <f t="shared" si="21"/>
        <v>7</v>
      </c>
      <c r="K368" t="str">
        <f t="shared" si="24"/>
        <v>Conservar</v>
      </c>
      <c r="L368" s="4" t="s">
        <v>8561</v>
      </c>
    </row>
    <row r="369" spans="1:12" hidden="1" x14ac:dyDescent="0.3">
      <c r="A369">
        <v>208</v>
      </c>
      <c r="B369" t="s">
        <v>514</v>
      </c>
      <c r="C369" t="s">
        <v>2316</v>
      </c>
      <c r="D369" t="s">
        <v>2317</v>
      </c>
      <c r="E369" t="s">
        <v>2321</v>
      </c>
      <c r="F369">
        <v>2023</v>
      </c>
      <c r="G369" t="s">
        <v>3482</v>
      </c>
      <c r="H369" t="s">
        <v>2324</v>
      </c>
      <c r="I369" t="str">
        <f t="shared" si="20"/>
        <v>cybersecurity and electoral processes. an analysis of block chain enabled biometric voter system and risk control in kenya’s 2022 electoral process and the united states election system infrastructure.</v>
      </c>
      <c r="J369">
        <f t="shared" si="21"/>
        <v>268</v>
      </c>
      <c r="K369" t="str">
        <f t="shared" si="24"/>
        <v>Conservar</v>
      </c>
      <c r="L369" s="4" t="s">
        <v>8561</v>
      </c>
    </row>
    <row r="370" spans="1:12" x14ac:dyDescent="0.3">
      <c r="A370">
        <v>545</v>
      </c>
      <c r="B370" t="s">
        <v>8556</v>
      </c>
      <c r="C370" s="6" t="s">
        <v>5320</v>
      </c>
      <c r="D370" t="s">
        <v>5317</v>
      </c>
      <c r="E370" t="s">
        <v>5323</v>
      </c>
      <c r="F370">
        <v>2023</v>
      </c>
      <c r="G370" t="s">
        <v>3482</v>
      </c>
      <c r="H370" t="s">
        <v>2324</v>
      </c>
      <c r="I370" t="str">
        <f t="shared" si="20"/>
        <v>cybersecurity and electoral processes. an analysis of block chain enabled biometric voter system and risk control in kenya's 2022 electoral process and the united states election system infrastructure.</v>
      </c>
      <c r="J370">
        <f t="shared" si="21"/>
        <v>479</v>
      </c>
      <c r="K370" t="str">
        <f t="shared" si="24"/>
        <v>Conservar</v>
      </c>
    </row>
    <row r="371" spans="1:12" x14ac:dyDescent="0.3">
      <c r="A371">
        <v>263</v>
      </c>
      <c r="B371" t="s">
        <v>514</v>
      </c>
      <c r="C371" t="s">
        <v>2882</v>
      </c>
      <c r="D371" t="s">
        <v>2883</v>
      </c>
      <c r="E371" t="s">
        <v>2886</v>
      </c>
      <c r="F371">
        <v>2023</v>
      </c>
      <c r="G371" t="s">
        <v>3482</v>
      </c>
      <c r="H371" t="s">
        <v>2889</v>
      </c>
      <c r="I371" t="str">
        <f t="shared" si="20"/>
        <v>d-baev: distributed blockchain-based anonymous electronic voting</v>
      </c>
      <c r="J371">
        <f t="shared" si="21"/>
        <v>268</v>
      </c>
      <c r="K371" t="str">
        <f t="shared" si="24"/>
        <v>Conservar</v>
      </c>
    </row>
    <row r="372" spans="1:12" x14ac:dyDescent="0.3">
      <c r="A372">
        <v>574</v>
      </c>
      <c r="B372" t="s">
        <v>8556</v>
      </c>
      <c r="C372" s="6" t="s">
        <v>2064</v>
      </c>
      <c r="D372" t="s">
        <v>5532</v>
      </c>
      <c r="E372" t="s">
        <v>5538</v>
      </c>
      <c r="F372">
        <v>2023</v>
      </c>
      <c r="G372" t="s">
        <v>3482</v>
      </c>
      <c r="H372" t="s">
        <v>2072</v>
      </c>
      <c r="I372" t="str">
        <f t="shared" si="20"/>
        <v>dbe-voting: a privacy-preserving and auditable blockchain-based e-voting system</v>
      </c>
      <c r="J372">
        <f t="shared" si="21"/>
        <v>479</v>
      </c>
      <c r="K372" t="str">
        <f t="shared" si="24"/>
        <v>Conservar</v>
      </c>
    </row>
    <row r="373" spans="1:12" hidden="1" x14ac:dyDescent="0.3">
      <c r="A373">
        <v>184</v>
      </c>
      <c r="B373" t="s">
        <v>514</v>
      </c>
      <c r="C373" t="s">
        <v>2064</v>
      </c>
      <c r="D373" t="s">
        <v>2065</v>
      </c>
      <c r="E373" t="s">
        <v>2069</v>
      </c>
      <c r="F373">
        <v>2023</v>
      </c>
      <c r="G373" t="s">
        <v>3482</v>
      </c>
      <c r="H373" t="s">
        <v>2072</v>
      </c>
      <c r="I373" t="str">
        <f t="shared" si="20"/>
        <v>dbe-voting: a privacy-preserving and auditable blockchain-based e-voting system</v>
      </c>
      <c r="J373">
        <f t="shared" si="21"/>
        <v>268</v>
      </c>
      <c r="K373" t="str">
        <f t="shared" si="24"/>
        <v>Descartar</v>
      </c>
    </row>
    <row r="374" spans="1:12" x14ac:dyDescent="0.3">
      <c r="A374">
        <v>546</v>
      </c>
      <c r="B374" t="s">
        <v>8556</v>
      </c>
      <c r="C374" s="6" t="s">
        <v>5328</v>
      </c>
      <c r="D374" t="s">
        <v>5325</v>
      </c>
      <c r="E374" t="s">
        <v>5332</v>
      </c>
      <c r="F374">
        <v>2023</v>
      </c>
      <c r="G374" t="s">
        <v>3482</v>
      </c>
      <c r="H374" t="s">
        <v>5330</v>
      </c>
      <c r="I374" t="str">
        <f t="shared" si="20"/>
        <v>decentralised blockchain-based framework for securing evoting system</v>
      </c>
      <c r="J374">
        <f t="shared" si="21"/>
        <v>479</v>
      </c>
      <c r="K374" t="str">
        <f t="shared" si="24"/>
        <v>Conservar</v>
      </c>
    </row>
    <row r="375" spans="1:12" x14ac:dyDescent="0.3">
      <c r="A375">
        <v>704</v>
      </c>
      <c r="B375" t="s">
        <v>8556</v>
      </c>
      <c r="C375" s="6" t="s">
        <v>1481</v>
      </c>
      <c r="D375" t="s">
        <v>6518</v>
      </c>
      <c r="E375" t="s">
        <v>6522</v>
      </c>
      <c r="F375">
        <v>2022</v>
      </c>
      <c r="G375" t="s">
        <v>3482</v>
      </c>
      <c r="H375" t="s">
        <v>1485</v>
      </c>
      <c r="I375" t="str">
        <f t="shared" si="20"/>
        <v>decentralize smart contract voting system</v>
      </c>
      <c r="J375">
        <f t="shared" si="21"/>
        <v>479</v>
      </c>
      <c r="K375" t="str">
        <f t="shared" si="24"/>
        <v>Conservar</v>
      </c>
    </row>
    <row r="376" spans="1:12" hidden="1" x14ac:dyDescent="0.3">
      <c r="A376">
        <v>128</v>
      </c>
      <c r="B376" t="s">
        <v>514</v>
      </c>
      <c r="C376" t="s">
        <v>1481</v>
      </c>
      <c r="D376" t="s">
        <v>1482</v>
      </c>
      <c r="E376" t="s">
        <v>1484</v>
      </c>
      <c r="F376">
        <v>2022</v>
      </c>
      <c r="G376" t="s">
        <v>3482</v>
      </c>
      <c r="H376" t="s">
        <v>1485</v>
      </c>
      <c r="I376" t="str">
        <f t="shared" si="20"/>
        <v>decentralize smart contract voting system</v>
      </c>
      <c r="J376">
        <f t="shared" si="21"/>
        <v>268</v>
      </c>
      <c r="K376" t="str">
        <f t="shared" si="24"/>
        <v>Descartar</v>
      </c>
    </row>
    <row r="377" spans="1:12" x14ac:dyDescent="0.3">
      <c r="A377">
        <v>490</v>
      </c>
      <c r="B377" t="s">
        <v>8556</v>
      </c>
      <c r="C377" s="6" t="s">
        <v>4891</v>
      </c>
      <c r="D377" t="s">
        <v>4888</v>
      </c>
      <c r="E377" t="s">
        <v>4897</v>
      </c>
      <c r="F377">
        <v>2023</v>
      </c>
      <c r="G377" t="s">
        <v>3482</v>
      </c>
      <c r="H377" t="s">
        <v>4895</v>
      </c>
      <c r="I377" t="str">
        <f t="shared" si="20"/>
        <v>decentralized and automated online voting system using blockchain technology</v>
      </c>
      <c r="J377">
        <f t="shared" si="21"/>
        <v>479</v>
      </c>
      <c r="K377" t="str">
        <f t="shared" si="24"/>
        <v>Conservar</v>
      </c>
    </row>
    <row r="378" spans="1:12" x14ac:dyDescent="0.3">
      <c r="A378">
        <v>587</v>
      </c>
      <c r="B378" t="s">
        <v>8556</v>
      </c>
      <c r="C378" s="6" t="s">
        <v>2655</v>
      </c>
      <c r="D378" t="s">
        <v>5628</v>
      </c>
      <c r="E378" t="s">
        <v>5633</v>
      </c>
      <c r="F378">
        <v>2023</v>
      </c>
      <c r="G378" t="s">
        <v>3482</v>
      </c>
      <c r="H378" t="s">
        <v>2662</v>
      </c>
      <c r="I378" t="str">
        <f t="shared" si="20"/>
        <v>decentralized and incentivized voting system with web3 technology ensuring anonymity and preventing double voting</v>
      </c>
      <c r="J378">
        <f t="shared" si="21"/>
        <v>479</v>
      </c>
      <c r="K378" t="str">
        <f t="shared" si="24"/>
        <v>Conservar</v>
      </c>
    </row>
    <row r="379" spans="1:12" hidden="1" x14ac:dyDescent="0.3">
      <c r="A379">
        <v>241</v>
      </c>
      <c r="B379" t="s">
        <v>514</v>
      </c>
      <c r="C379" t="s">
        <v>2655</v>
      </c>
      <c r="D379" t="s">
        <v>2656</v>
      </c>
      <c r="E379" t="s">
        <v>2660</v>
      </c>
      <c r="F379">
        <v>2023</v>
      </c>
      <c r="G379" t="s">
        <v>3482</v>
      </c>
      <c r="H379" t="s">
        <v>2662</v>
      </c>
      <c r="I379" t="str">
        <f t="shared" si="20"/>
        <v>decentralized and incentivized voting system with web3 technology ensuring anonymity and preventing double voting</v>
      </c>
      <c r="J379">
        <f t="shared" si="21"/>
        <v>268</v>
      </c>
      <c r="K379" t="str">
        <f t="shared" si="24"/>
        <v>Descartar</v>
      </c>
    </row>
    <row r="380" spans="1:12" x14ac:dyDescent="0.3">
      <c r="A380">
        <v>511</v>
      </c>
      <c r="B380" t="s">
        <v>8556</v>
      </c>
      <c r="C380" s="6" t="s">
        <v>5060</v>
      </c>
      <c r="D380" t="s">
        <v>5057</v>
      </c>
      <c r="E380" t="s">
        <v>5064</v>
      </c>
      <c r="F380">
        <v>2023</v>
      </c>
      <c r="G380" t="s">
        <v>3506</v>
      </c>
      <c r="H380" t="s">
        <v>5062</v>
      </c>
      <c r="I380" t="str">
        <f t="shared" si="20"/>
        <v>decentralized and secure blockchain-powered smart card-based cloud voting system</v>
      </c>
      <c r="J380">
        <f t="shared" si="21"/>
        <v>479</v>
      </c>
      <c r="K380" t="str">
        <f t="shared" si="24"/>
        <v>Conservar</v>
      </c>
    </row>
    <row r="381" spans="1:12" x14ac:dyDescent="0.3">
      <c r="A381">
        <v>798</v>
      </c>
      <c r="B381" t="s">
        <v>8556</v>
      </c>
      <c r="C381" s="6" t="s">
        <v>7265</v>
      </c>
      <c r="D381" t="s">
        <v>7262</v>
      </c>
      <c r="E381" t="s">
        <v>7269</v>
      </c>
      <c r="F381">
        <v>2022</v>
      </c>
      <c r="G381" t="s">
        <v>3482</v>
      </c>
      <c r="H381" t="s">
        <v>7267</v>
      </c>
      <c r="I381" t="str">
        <f t="shared" si="20"/>
        <v>decentralized and secured voting system with blockchain technology</v>
      </c>
      <c r="J381">
        <f t="shared" si="21"/>
        <v>479</v>
      </c>
      <c r="K381" t="str">
        <f t="shared" si="24"/>
        <v>Conservar</v>
      </c>
    </row>
    <row r="382" spans="1:12" x14ac:dyDescent="0.3">
      <c r="A382">
        <v>744</v>
      </c>
      <c r="B382" t="s">
        <v>8556</v>
      </c>
      <c r="C382" s="6" t="s">
        <v>735</v>
      </c>
      <c r="D382" t="s">
        <v>6840</v>
      </c>
      <c r="E382" t="s">
        <v>6845</v>
      </c>
      <c r="F382">
        <v>2022</v>
      </c>
      <c r="G382" t="s">
        <v>3482</v>
      </c>
      <c r="H382" t="s">
        <v>742</v>
      </c>
      <c r="I382" t="str">
        <f t="shared" si="20"/>
        <v>decentralized application (dapp) to enable e-voting system using blockchain technology</v>
      </c>
      <c r="J382">
        <f t="shared" si="21"/>
        <v>479</v>
      </c>
      <c r="K382" t="str">
        <f t="shared" si="24"/>
        <v>Conservar</v>
      </c>
    </row>
    <row r="383" spans="1:12" hidden="1" x14ac:dyDescent="0.3">
      <c r="A383">
        <v>59</v>
      </c>
      <c r="B383" t="s">
        <v>514</v>
      </c>
      <c r="C383" t="s">
        <v>735</v>
      </c>
      <c r="D383" t="s">
        <v>736</v>
      </c>
      <c r="E383" t="s">
        <v>740</v>
      </c>
      <c r="F383">
        <v>2022</v>
      </c>
      <c r="G383" t="s">
        <v>3482</v>
      </c>
      <c r="H383" t="s">
        <v>742</v>
      </c>
      <c r="I383" t="str">
        <f t="shared" si="20"/>
        <v>decentralized application (dapp) to enable e-voting system using blockchain technology</v>
      </c>
      <c r="J383">
        <f t="shared" si="21"/>
        <v>268</v>
      </c>
      <c r="K383" t="str">
        <f t="shared" si="24"/>
        <v>Descartar</v>
      </c>
    </row>
    <row r="384" spans="1:12" x14ac:dyDescent="0.3">
      <c r="A384">
        <v>357</v>
      </c>
      <c r="B384" t="s">
        <v>8556</v>
      </c>
      <c r="C384" s="6" t="s">
        <v>913</v>
      </c>
      <c r="D384" t="s">
        <v>3780</v>
      </c>
      <c r="E384" t="s">
        <v>3785</v>
      </c>
      <c r="F384">
        <v>2024</v>
      </c>
      <c r="G384" t="s">
        <v>3482</v>
      </c>
      <c r="H384" t="s">
        <v>920</v>
      </c>
      <c r="I384" t="str">
        <f t="shared" si="20"/>
        <v>decentralized based e-voting system using blockchain technology</v>
      </c>
      <c r="J384">
        <f t="shared" si="21"/>
        <v>479</v>
      </c>
      <c r="K384" t="str">
        <f t="shared" si="24"/>
        <v>Conservar</v>
      </c>
    </row>
    <row r="385" spans="1:13" hidden="1" x14ac:dyDescent="0.3">
      <c r="A385">
        <v>75</v>
      </c>
      <c r="B385" t="s">
        <v>514</v>
      </c>
      <c r="C385" t="s">
        <v>913</v>
      </c>
      <c r="D385" t="s">
        <v>914</v>
      </c>
      <c r="E385" t="s">
        <v>918</v>
      </c>
      <c r="F385">
        <v>2024</v>
      </c>
      <c r="G385" t="s">
        <v>3482</v>
      </c>
      <c r="H385" t="s">
        <v>920</v>
      </c>
      <c r="I385" t="str">
        <f t="shared" si="20"/>
        <v>decentralized based e-voting system using blockchain technology</v>
      </c>
      <c r="J385">
        <f t="shared" si="21"/>
        <v>268</v>
      </c>
      <c r="K385" t="str">
        <f t="shared" si="24"/>
        <v>Descartar</v>
      </c>
    </row>
    <row r="386" spans="1:13" x14ac:dyDescent="0.3">
      <c r="A386">
        <v>560</v>
      </c>
      <c r="B386" t="s">
        <v>8556</v>
      </c>
      <c r="C386" s="6" t="s">
        <v>1560</v>
      </c>
      <c r="D386" t="s">
        <v>5429</v>
      </c>
      <c r="E386" t="s">
        <v>5434</v>
      </c>
      <c r="F386">
        <v>2023</v>
      </c>
      <c r="G386" t="s">
        <v>3482</v>
      </c>
      <c r="H386" t="s">
        <v>1567</v>
      </c>
      <c r="I386" t="str">
        <f t="shared" si="20"/>
        <v>decentralized blockchain based online voting system with biometric authentication</v>
      </c>
      <c r="J386">
        <f t="shared" si="21"/>
        <v>479</v>
      </c>
      <c r="K386" t="str">
        <f t="shared" si="24"/>
        <v>Conservar</v>
      </c>
    </row>
    <row r="387" spans="1:13" hidden="1" x14ac:dyDescent="0.3">
      <c r="A387">
        <v>136</v>
      </c>
      <c r="B387" t="s">
        <v>514</v>
      </c>
      <c r="C387" t="s">
        <v>1560</v>
      </c>
      <c r="D387" t="s">
        <v>1561</v>
      </c>
      <c r="E387" t="s">
        <v>1565</v>
      </c>
      <c r="F387">
        <v>2023</v>
      </c>
      <c r="G387" t="s">
        <v>3482</v>
      </c>
      <c r="H387" t="s">
        <v>1567</v>
      </c>
      <c r="I387" t="str">
        <f t="shared" ref="I387:I450" si="25">LOWER(C387)</f>
        <v>decentralized blockchain based online voting system with biometric authentication</v>
      </c>
      <c r="J387">
        <f t="shared" ref="J387:J450" si="26">COUNTIF(B:B, B387)</f>
        <v>268</v>
      </c>
      <c r="K387" t="str">
        <f t="shared" si="24"/>
        <v>Descartar</v>
      </c>
    </row>
    <row r="388" spans="1:13" x14ac:dyDescent="0.3">
      <c r="A388">
        <v>777</v>
      </c>
      <c r="B388" t="s">
        <v>8556</v>
      </c>
      <c r="C388" s="6" t="s">
        <v>1654</v>
      </c>
      <c r="D388" t="s">
        <v>7100</v>
      </c>
      <c r="E388" t="s">
        <v>7105</v>
      </c>
      <c r="F388">
        <v>2022</v>
      </c>
      <c r="G388" t="s">
        <v>3482</v>
      </c>
      <c r="H388" t="s">
        <v>1662</v>
      </c>
      <c r="I388" t="str">
        <f t="shared" si="25"/>
        <v>decentralized electronic voting system using hyperledger fabric</v>
      </c>
      <c r="J388">
        <f t="shared" si="26"/>
        <v>479</v>
      </c>
      <c r="K388" t="str">
        <f t="shared" si="24"/>
        <v>Conservar</v>
      </c>
    </row>
    <row r="389" spans="1:13" hidden="1" x14ac:dyDescent="0.3">
      <c r="A389">
        <v>145</v>
      </c>
      <c r="B389" t="s">
        <v>514</v>
      </c>
      <c r="C389" t="s">
        <v>1654</v>
      </c>
      <c r="D389" t="s">
        <v>1655</v>
      </c>
      <c r="E389" t="s">
        <v>1659</v>
      </c>
      <c r="F389">
        <v>2022</v>
      </c>
      <c r="G389" t="s">
        <v>3482</v>
      </c>
      <c r="H389" t="s">
        <v>1662</v>
      </c>
      <c r="I389" t="str">
        <f t="shared" si="25"/>
        <v>decentralized electronic voting system using hyperledger fabric</v>
      </c>
      <c r="J389">
        <f t="shared" si="26"/>
        <v>268</v>
      </c>
      <c r="K389" t="str">
        <f t="shared" si="24"/>
        <v>Descartar</v>
      </c>
    </row>
    <row r="390" spans="1:13" x14ac:dyDescent="0.3">
      <c r="A390">
        <v>342</v>
      </c>
      <c r="B390" t="s">
        <v>8556</v>
      </c>
      <c r="C390" s="6" t="s">
        <v>3654</v>
      </c>
      <c r="D390" t="s">
        <v>3651</v>
      </c>
      <c r="E390" t="s">
        <v>3658</v>
      </c>
      <c r="F390">
        <v>2025</v>
      </c>
      <c r="G390" t="s">
        <v>3506</v>
      </c>
      <c r="H390" t="s">
        <v>3656</v>
      </c>
      <c r="I390" t="str">
        <f t="shared" si="25"/>
        <v>decentralized e-voting and governance system using blockchain</v>
      </c>
      <c r="J390">
        <f t="shared" si="26"/>
        <v>479</v>
      </c>
      <c r="K390" t="str">
        <f t="shared" si="24"/>
        <v>Conservar</v>
      </c>
    </row>
    <row r="391" spans="1:13" hidden="1" x14ac:dyDescent="0.3">
      <c r="A391">
        <v>532</v>
      </c>
      <c r="B391" t="s">
        <v>8556</v>
      </c>
      <c r="C391" t="s">
        <v>5222</v>
      </c>
      <c r="D391" t="s">
        <v>5219</v>
      </c>
      <c r="E391" t="s">
        <v>5227</v>
      </c>
      <c r="F391">
        <v>2023</v>
      </c>
      <c r="G391" t="s">
        <v>3482</v>
      </c>
      <c r="H391" t="s">
        <v>5225</v>
      </c>
      <c r="I391" t="str">
        <f t="shared" si="25"/>
        <v>decentralized e-voting system using ethereum blockchain technology</v>
      </c>
      <c r="J391">
        <f t="shared" si="26"/>
        <v>479</v>
      </c>
      <c r="K391" t="str">
        <f t="shared" si="24"/>
        <v>Conservar</v>
      </c>
      <c r="M391" t="s">
        <v>8573</v>
      </c>
    </row>
    <row r="392" spans="1:13" x14ac:dyDescent="0.3">
      <c r="A392">
        <v>750</v>
      </c>
      <c r="B392" t="s">
        <v>8556</v>
      </c>
      <c r="C392" s="6" t="s">
        <v>596</v>
      </c>
      <c r="D392" t="s">
        <v>6890</v>
      </c>
      <c r="E392" t="s">
        <v>6895</v>
      </c>
      <c r="F392">
        <v>2022</v>
      </c>
      <c r="G392" t="s">
        <v>3482</v>
      </c>
      <c r="H392" t="s">
        <v>603</v>
      </c>
      <c r="I392" t="str">
        <f t="shared" si="25"/>
        <v>decentralized online voting system using blockchain</v>
      </c>
      <c r="J392">
        <f t="shared" si="26"/>
        <v>479</v>
      </c>
      <c r="K392" t="str">
        <f t="shared" si="24"/>
        <v>Conservar</v>
      </c>
    </row>
    <row r="393" spans="1:13" hidden="1" x14ac:dyDescent="0.3">
      <c r="A393">
        <v>46</v>
      </c>
      <c r="B393" t="s">
        <v>514</v>
      </c>
      <c r="C393" t="s">
        <v>596</v>
      </c>
      <c r="D393" t="s">
        <v>597</v>
      </c>
      <c r="E393" t="s">
        <v>601</v>
      </c>
      <c r="F393">
        <v>2022</v>
      </c>
      <c r="G393" t="s">
        <v>3482</v>
      </c>
      <c r="H393" t="s">
        <v>603</v>
      </c>
      <c r="I393" t="str">
        <f t="shared" si="25"/>
        <v>decentralized online voting system using blockchain</v>
      </c>
      <c r="J393">
        <f t="shared" si="26"/>
        <v>268</v>
      </c>
      <c r="K393" t="str">
        <f t="shared" si="24"/>
        <v>Descartar</v>
      </c>
    </row>
    <row r="394" spans="1:13" hidden="1" x14ac:dyDescent="0.3">
      <c r="A394">
        <v>267</v>
      </c>
      <c r="B394" t="s">
        <v>514</v>
      </c>
      <c r="C394" t="s">
        <v>2924</v>
      </c>
      <c r="D394" t="s">
        <v>2925</v>
      </c>
      <c r="E394" t="s">
        <v>2929</v>
      </c>
      <c r="F394">
        <v>2024</v>
      </c>
      <c r="G394" t="s">
        <v>3482</v>
      </c>
      <c r="H394" t="s">
        <v>2931</v>
      </c>
      <c r="I394" t="str">
        <f t="shared" si="25"/>
        <v>decentralized trust: visual cryptography for transparent e-voting solutions</v>
      </c>
      <c r="J394">
        <f t="shared" si="26"/>
        <v>268</v>
      </c>
      <c r="K394" t="str">
        <f t="shared" si="24"/>
        <v>Conservar</v>
      </c>
      <c r="L394" s="4" t="s">
        <v>8561</v>
      </c>
    </row>
    <row r="395" spans="1:13" x14ac:dyDescent="0.3">
      <c r="A395">
        <v>855</v>
      </c>
      <c r="B395" t="s">
        <v>8557</v>
      </c>
      <c r="C395" t="s">
        <v>8397</v>
      </c>
      <c r="D395" t="s">
        <v>8395</v>
      </c>
      <c r="E395" t="s">
        <v>8400</v>
      </c>
      <c r="F395">
        <v>2025</v>
      </c>
      <c r="G395" t="s">
        <v>3506</v>
      </c>
      <c r="H395" t="s">
        <v>8418</v>
      </c>
      <c r="I395" t="str">
        <f t="shared" si="25"/>
        <v>decentralized universally verifiable stake voting system with perfect privacy</v>
      </c>
      <c r="J395">
        <f t="shared" si="26"/>
        <v>60</v>
      </c>
      <c r="K395" t="str">
        <f t="shared" si="24"/>
        <v>Conservar</v>
      </c>
    </row>
    <row r="396" spans="1:13" x14ac:dyDescent="0.3">
      <c r="A396">
        <v>649</v>
      </c>
      <c r="B396" t="s">
        <v>8556</v>
      </c>
      <c r="C396" s="6" t="s">
        <v>1925</v>
      </c>
      <c r="D396" t="s">
        <v>6087</v>
      </c>
      <c r="E396" t="s">
        <v>6091</v>
      </c>
      <c r="F396">
        <v>2022</v>
      </c>
      <c r="G396" t="s">
        <v>3482</v>
      </c>
      <c r="H396" t="s">
        <v>1929</v>
      </c>
      <c r="I396" t="str">
        <f t="shared" si="25"/>
        <v>decentralized voting system</v>
      </c>
      <c r="J396">
        <f t="shared" si="26"/>
        <v>479</v>
      </c>
      <c r="K396" t="str">
        <f t="shared" si="24"/>
        <v>Conservar</v>
      </c>
    </row>
    <row r="397" spans="1:13" hidden="1" x14ac:dyDescent="0.3">
      <c r="A397">
        <v>170</v>
      </c>
      <c r="B397" t="s">
        <v>514</v>
      </c>
      <c r="C397" t="s">
        <v>1925</v>
      </c>
      <c r="D397" t="s">
        <v>1926</v>
      </c>
      <c r="E397" t="s">
        <v>1928</v>
      </c>
      <c r="F397">
        <v>2022</v>
      </c>
      <c r="G397" t="s">
        <v>3482</v>
      </c>
      <c r="H397" t="s">
        <v>1929</v>
      </c>
      <c r="I397" t="str">
        <f t="shared" si="25"/>
        <v>decentralized voting system</v>
      </c>
      <c r="J397">
        <f t="shared" si="26"/>
        <v>268</v>
      </c>
      <c r="K397" t="str">
        <f t="shared" si="24"/>
        <v>Descartar</v>
      </c>
    </row>
    <row r="398" spans="1:13" x14ac:dyDescent="0.3">
      <c r="A398">
        <v>797</v>
      </c>
      <c r="B398" t="s">
        <v>8556</v>
      </c>
      <c r="C398" s="6" t="s">
        <v>1428</v>
      </c>
      <c r="D398" t="s">
        <v>7255</v>
      </c>
      <c r="E398" t="s">
        <v>7260</v>
      </c>
      <c r="F398">
        <v>2022</v>
      </c>
      <c r="G398" t="s">
        <v>3482</v>
      </c>
      <c r="H398" t="s">
        <v>1435</v>
      </c>
      <c r="I398" t="str">
        <f t="shared" si="25"/>
        <v>de-centralized voting system using blockchain</v>
      </c>
      <c r="J398">
        <f t="shared" si="26"/>
        <v>479</v>
      </c>
      <c r="K398" t="str">
        <f t="shared" si="24"/>
        <v>Conservar</v>
      </c>
    </row>
    <row r="399" spans="1:13" hidden="1" x14ac:dyDescent="0.3">
      <c r="A399">
        <v>123</v>
      </c>
      <c r="B399" t="s">
        <v>514</v>
      </c>
      <c r="C399" t="s">
        <v>1428</v>
      </c>
      <c r="D399" t="s">
        <v>1429</v>
      </c>
      <c r="E399" t="s">
        <v>1433</v>
      </c>
      <c r="F399">
        <v>2022</v>
      </c>
      <c r="G399" t="s">
        <v>3482</v>
      </c>
      <c r="H399" t="s">
        <v>1435</v>
      </c>
      <c r="I399" t="str">
        <f t="shared" si="25"/>
        <v>de-centralized voting system using blockchain</v>
      </c>
      <c r="J399">
        <f t="shared" si="26"/>
        <v>268</v>
      </c>
      <c r="K399" t="str">
        <f t="shared" si="24"/>
        <v>Descartar</v>
      </c>
    </row>
    <row r="400" spans="1:13" x14ac:dyDescent="0.3">
      <c r="A400">
        <v>340</v>
      </c>
      <c r="B400" t="s">
        <v>8556</v>
      </c>
      <c r="C400" s="6" t="s">
        <v>3635</v>
      </c>
      <c r="D400" t="s">
        <v>3632</v>
      </c>
      <c r="E400" t="s">
        <v>3640</v>
      </c>
      <c r="F400">
        <v>2024</v>
      </c>
      <c r="G400" t="s">
        <v>3506</v>
      </c>
      <c r="H400" t="s">
        <v>3638</v>
      </c>
      <c r="I400" t="str">
        <f t="shared" si="25"/>
        <v>decentralizing democracy: secure and transparent e-voting systems with blockchain technology in the context of palestine</v>
      </c>
      <c r="J400">
        <f t="shared" si="26"/>
        <v>479</v>
      </c>
      <c r="K400" t="str">
        <f t="shared" si="24"/>
        <v>Conservar</v>
      </c>
    </row>
    <row r="401" spans="1:12" hidden="1" x14ac:dyDescent="0.3">
      <c r="A401">
        <v>843</v>
      </c>
      <c r="B401" t="s">
        <v>8557</v>
      </c>
      <c r="C401" t="s">
        <v>3635</v>
      </c>
      <c r="D401" t="s">
        <v>8169</v>
      </c>
      <c r="E401" t="s">
        <v>8172</v>
      </c>
      <c r="F401">
        <v>2024</v>
      </c>
      <c r="G401" t="s">
        <v>3506</v>
      </c>
      <c r="H401" t="s">
        <v>3638</v>
      </c>
      <c r="I401" t="str">
        <f t="shared" si="25"/>
        <v>decentralizing democracy: secure and transparent e-voting systems with blockchain technology in the context of palestine</v>
      </c>
      <c r="J401">
        <f t="shared" si="26"/>
        <v>60</v>
      </c>
      <c r="K401" t="str">
        <f t="shared" si="24"/>
        <v>Descartar</v>
      </c>
    </row>
    <row r="402" spans="1:12" x14ac:dyDescent="0.3">
      <c r="A402">
        <v>457</v>
      </c>
      <c r="B402" t="s">
        <v>8556</v>
      </c>
      <c r="C402" s="6" t="s">
        <v>1335</v>
      </c>
      <c r="D402" t="s">
        <v>4623</v>
      </c>
      <c r="E402" t="s">
        <v>4627</v>
      </c>
      <c r="F402">
        <v>2024</v>
      </c>
      <c r="G402" t="s">
        <v>3482</v>
      </c>
      <c r="H402" t="s">
        <v>1339</v>
      </c>
      <c r="I402" t="str">
        <f t="shared" si="25"/>
        <v>decentralizing voting: block chain based e-voting system using ethereum smart contracts</v>
      </c>
      <c r="J402">
        <f t="shared" si="26"/>
        <v>479</v>
      </c>
      <c r="K402" t="str">
        <f t="shared" si="24"/>
        <v>Conservar</v>
      </c>
    </row>
    <row r="403" spans="1:12" hidden="1" x14ac:dyDescent="0.3">
      <c r="A403">
        <v>114</v>
      </c>
      <c r="B403" t="s">
        <v>514</v>
      </c>
      <c r="C403" t="s">
        <v>1335</v>
      </c>
      <c r="D403" t="s">
        <v>1336</v>
      </c>
      <c r="E403" t="s">
        <v>1338</v>
      </c>
      <c r="F403">
        <v>2024</v>
      </c>
      <c r="G403" t="s">
        <v>3482</v>
      </c>
      <c r="H403" t="s">
        <v>1339</v>
      </c>
      <c r="I403" t="str">
        <f t="shared" si="25"/>
        <v>decentralizing voting: block chain based e-voting system using ethereum smart contracts</v>
      </c>
      <c r="J403">
        <f t="shared" si="26"/>
        <v>268</v>
      </c>
      <c r="K403" t="str">
        <f t="shared" si="24"/>
        <v>Descartar</v>
      </c>
    </row>
    <row r="404" spans="1:12" hidden="1" x14ac:dyDescent="0.3">
      <c r="A404">
        <v>594</v>
      </c>
      <c r="B404" t="s">
        <v>8556</v>
      </c>
      <c r="C404" t="s">
        <v>5676</v>
      </c>
      <c r="D404" t="s">
        <v>5673</v>
      </c>
      <c r="E404" t="s">
        <v>5680</v>
      </c>
      <c r="F404">
        <v>2023</v>
      </c>
      <c r="G404" t="s">
        <v>3482</v>
      </c>
      <c r="H404" t="s">
        <v>5678</v>
      </c>
      <c r="I404" t="str">
        <f t="shared" si="25"/>
        <v>democracy in your hands!: practical multi-key homomorphic e-voting</v>
      </c>
      <c r="J404">
        <f t="shared" si="26"/>
        <v>479</v>
      </c>
      <c r="K404" t="str">
        <f t="shared" si="24"/>
        <v>Conservar</v>
      </c>
      <c r="L404" s="4" t="s">
        <v>8561</v>
      </c>
    </row>
    <row r="405" spans="1:12" x14ac:dyDescent="0.3">
      <c r="A405">
        <v>418</v>
      </c>
      <c r="B405" t="s">
        <v>8556</v>
      </c>
      <c r="C405" s="6" t="s">
        <v>4297</v>
      </c>
      <c r="D405" t="s">
        <v>4294</v>
      </c>
      <c r="E405" t="s">
        <v>4303</v>
      </c>
      <c r="F405">
        <v>2025</v>
      </c>
      <c r="G405" t="s">
        <v>3506</v>
      </c>
      <c r="H405" t="s">
        <v>4301</v>
      </c>
      <c r="I405" t="str">
        <f t="shared" si="25"/>
        <v>democracyguard: blockchain-based secure voting framework for digital democracy</v>
      </c>
      <c r="J405">
        <f t="shared" si="26"/>
        <v>479</v>
      </c>
      <c r="K405" t="str">
        <f t="shared" si="24"/>
        <v>Conservar</v>
      </c>
    </row>
    <row r="406" spans="1:12" hidden="1" x14ac:dyDescent="0.3">
      <c r="A406">
        <v>804</v>
      </c>
      <c r="B406" t="s">
        <v>8557</v>
      </c>
      <c r="C406" t="s">
        <v>4297</v>
      </c>
      <c r="D406" t="s">
        <v>7405</v>
      </c>
      <c r="E406" t="s">
        <v>7409</v>
      </c>
      <c r="F406">
        <v>2025</v>
      </c>
      <c r="G406" t="s">
        <v>3506</v>
      </c>
      <c r="H406" t="s">
        <v>4301</v>
      </c>
      <c r="I406" t="str">
        <f t="shared" si="25"/>
        <v>democracyguard: blockchain-based secure voting framework for digital democracy</v>
      </c>
      <c r="J406">
        <f t="shared" si="26"/>
        <v>60</v>
      </c>
      <c r="K406" t="str">
        <f t="shared" si="24"/>
        <v>Descartar</v>
      </c>
    </row>
    <row r="407" spans="1:12" hidden="1" x14ac:dyDescent="0.3">
      <c r="A407">
        <v>28</v>
      </c>
      <c r="B407" t="s">
        <v>3385</v>
      </c>
      <c r="C407" t="s">
        <v>388</v>
      </c>
      <c r="D407" t="s">
        <v>387</v>
      </c>
      <c r="E407" t="s">
        <v>392</v>
      </c>
      <c r="F407">
        <v>2025</v>
      </c>
      <c r="G407" t="s">
        <v>3506</v>
      </c>
      <c r="H407" t="s">
        <v>390</v>
      </c>
      <c r="I407" t="str">
        <f t="shared" si="25"/>
        <v>demystifying the relationship between digitalization of government services and public trust: a scoping review</v>
      </c>
      <c r="J407">
        <f t="shared" si="26"/>
        <v>29</v>
      </c>
      <c r="K407" t="str">
        <f t="shared" si="24"/>
        <v>Conservar</v>
      </c>
      <c r="L407" s="4" t="s">
        <v>8561</v>
      </c>
    </row>
    <row r="408" spans="1:12" x14ac:dyDescent="0.3">
      <c r="A408">
        <v>632</v>
      </c>
      <c r="B408" t="s">
        <v>8556</v>
      </c>
      <c r="C408" s="6" t="s">
        <v>641</v>
      </c>
      <c r="D408" t="s">
        <v>5951</v>
      </c>
      <c r="E408" t="s">
        <v>5957</v>
      </c>
      <c r="F408">
        <v>2022</v>
      </c>
      <c r="G408" t="s">
        <v>3482</v>
      </c>
      <c r="H408" t="s">
        <v>649</v>
      </c>
      <c r="I408" t="str">
        <f t="shared" si="25"/>
        <v>deploying electronic voting system use-case on ethereum public blockchain</v>
      </c>
      <c r="J408">
        <f t="shared" si="26"/>
        <v>479</v>
      </c>
      <c r="K408" t="str">
        <f t="shared" si="24"/>
        <v>Conservar</v>
      </c>
    </row>
    <row r="409" spans="1:12" hidden="1" x14ac:dyDescent="0.3">
      <c r="A409">
        <v>50</v>
      </c>
      <c r="B409" t="s">
        <v>514</v>
      </c>
      <c r="C409" t="s">
        <v>641</v>
      </c>
      <c r="D409" t="s">
        <v>642</v>
      </c>
      <c r="E409" t="s">
        <v>646</v>
      </c>
      <c r="F409">
        <v>2022</v>
      </c>
      <c r="G409" t="s">
        <v>3482</v>
      </c>
      <c r="H409" t="s">
        <v>649</v>
      </c>
      <c r="I409" t="str">
        <f t="shared" si="25"/>
        <v>deploying electronic voting system use-case on ethereum public blockchain</v>
      </c>
      <c r="J409">
        <f t="shared" si="26"/>
        <v>268</v>
      </c>
      <c r="K409" t="str">
        <f t="shared" si="24"/>
        <v>Descartar</v>
      </c>
    </row>
    <row r="410" spans="1:12" x14ac:dyDescent="0.3">
      <c r="A410">
        <v>413</v>
      </c>
      <c r="B410" t="s">
        <v>8556</v>
      </c>
      <c r="C410" s="6" t="s">
        <v>2365</v>
      </c>
      <c r="D410" t="s">
        <v>4255</v>
      </c>
      <c r="E410" t="s">
        <v>4259</v>
      </c>
      <c r="F410">
        <v>2024</v>
      </c>
      <c r="G410" t="s">
        <v>3482</v>
      </c>
      <c r="H410" t="s">
        <v>2369</v>
      </c>
      <c r="I410" t="str">
        <f t="shared" si="25"/>
        <v>design and development of block chain technology based small scale institutional voting system</v>
      </c>
      <c r="J410">
        <f t="shared" si="26"/>
        <v>479</v>
      </c>
      <c r="K410" t="str">
        <f t="shared" si="24"/>
        <v>Conservar</v>
      </c>
    </row>
    <row r="411" spans="1:12" hidden="1" x14ac:dyDescent="0.3">
      <c r="A411">
        <v>213</v>
      </c>
      <c r="B411" t="s">
        <v>514</v>
      </c>
      <c r="C411" t="s">
        <v>2365</v>
      </c>
      <c r="D411" t="s">
        <v>2366</v>
      </c>
      <c r="E411" t="s">
        <v>2368</v>
      </c>
      <c r="F411">
        <v>2024</v>
      </c>
      <c r="G411" t="s">
        <v>3482</v>
      </c>
      <c r="H411" t="s">
        <v>2369</v>
      </c>
      <c r="I411" t="str">
        <f t="shared" si="25"/>
        <v>design and development of block chain technology based small scale institutional voting system</v>
      </c>
      <c r="J411">
        <f t="shared" si="26"/>
        <v>268</v>
      </c>
      <c r="K411" t="str">
        <f t="shared" si="24"/>
        <v>Descartar</v>
      </c>
    </row>
    <row r="412" spans="1:12" x14ac:dyDescent="0.3">
      <c r="A412">
        <v>595</v>
      </c>
      <c r="B412" t="s">
        <v>8556</v>
      </c>
      <c r="C412" s="6" t="s">
        <v>1593</v>
      </c>
      <c r="D412" t="s">
        <v>5682</v>
      </c>
      <c r="E412" t="s">
        <v>5687</v>
      </c>
      <c r="F412">
        <v>2023</v>
      </c>
      <c r="G412" t="s">
        <v>3482</v>
      </c>
      <c r="H412" t="s">
        <v>1600</v>
      </c>
      <c r="I412" t="str">
        <f t="shared" si="25"/>
        <v>design and implementation of a block chain enabled e-voting with iot</v>
      </c>
      <c r="J412">
        <f t="shared" si="26"/>
        <v>479</v>
      </c>
      <c r="K412" t="str">
        <f t="shared" si="24"/>
        <v>Conservar</v>
      </c>
    </row>
    <row r="413" spans="1:12" hidden="1" x14ac:dyDescent="0.3">
      <c r="A413">
        <v>139</v>
      </c>
      <c r="B413" t="s">
        <v>514</v>
      </c>
      <c r="C413" t="s">
        <v>1593</v>
      </c>
      <c r="D413" t="s">
        <v>1594</v>
      </c>
      <c r="E413" t="s">
        <v>1598</v>
      </c>
      <c r="F413">
        <v>2023</v>
      </c>
      <c r="G413" t="s">
        <v>3482</v>
      </c>
      <c r="H413" t="s">
        <v>1600</v>
      </c>
      <c r="I413" t="str">
        <f t="shared" si="25"/>
        <v>design and implementation of a block chain enabled e-voting with iot</v>
      </c>
      <c r="J413">
        <f t="shared" si="26"/>
        <v>268</v>
      </c>
      <c r="K413" t="str">
        <f t="shared" si="24"/>
        <v>Descartar</v>
      </c>
    </row>
    <row r="414" spans="1:12" x14ac:dyDescent="0.3">
      <c r="A414">
        <v>481</v>
      </c>
      <c r="B414" t="s">
        <v>8556</v>
      </c>
      <c r="C414" s="6" t="s">
        <v>129</v>
      </c>
      <c r="D414" t="s">
        <v>4815</v>
      </c>
      <c r="E414" t="s">
        <v>4819</v>
      </c>
      <c r="F414">
        <v>2023</v>
      </c>
      <c r="G414" t="s">
        <v>3482</v>
      </c>
      <c r="H414" t="s">
        <v>132</v>
      </c>
      <c r="I414" t="str">
        <f t="shared" si="25"/>
        <v>design and implementation of a blockchain-based e-voting system by using the algorand platform</v>
      </c>
      <c r="J414">
        <f t="shared" si="26"/>
        <v>479</v>
      </c>
      <c r="K414" t="str">
        <f t="shared" si="24"/>
        <v>Conservar</v>
      </c>
    </row>
    <row r="415" spans="1:12" hidden="1" x14ac:dyDescent="0.3">
      <c r="A415">
        <v>4</v>
      </c>
      <c r="B415" t="s">
        <v>3385</v>
      </c>
      <c r="C415" t="s">
        <v>129</v>
      </c>
      <c r="D415" t="s">
        <v>128</v>
      </c>
      <c r="E415" t="s">
        <v>134</v>
      </c>
      <c r="F415">
        <v>2023</v>
      </c>
      <c r="G415" t="s">
        <v>3482</v>
      </c>
      <c r="H415" t="s">
        <v>132</v>
      </c>
      <c r="I415" t="str">
        <f t="shared" si="25"/>
        <v>design and implementation of a blockchain-based e-voting system by using the algorand platform</v>
      </c>
      <c r="J415">
        <f t="shared" si="26"/>
        <v>29</v>
      </c>
      <c r="K415" t="str">
        <f t="shared" si="24"/>
        <v>Descartar</v>
      </c>
    </row>
    <row r="416" spans="1:12" x14ac:dyDescent="0.3">
      <c r="A416">
        <v>338</v>
      </c>
      <c r="B416" t="s">
        <v>8556</v>
      </c>
      <c r="C416" s="6" t="s">
        <v>1439</v>
      </c>
      <c r="D416" t="s">
        <v>3615</v>
      </c>
      <c r="E416" t="s">
        <v>3620</v>
      </c>
      <c r="F416">
        <v>2024</v>
      </c>
      <c r="G416" t="s">
        <v>3482</v>
      </c>
      <c r="H416" t="s">
        <v>1443</v>
      </c>
      <c r="I416" t="str">
        <f t="shared" si="25"/>
        <v>design and implementation of a secure and transparent e-voting system using blockchain technology and hybrid encryption; the case of africa</v>
      </c>
      <c r="J416">
        <f t="shared" si="26"/>
        <v>479</v>
      </c>
      <c r="K416" t="str">
        <f t="shared" si="24"/>
        <v>Conservar</v>
      </c>
    </row>
    <row r="417" spans="1:12" hidden="1" x14ac:dyDescent="0.3">
      <c r="A417">
        <v>124</v>
      </c>
      <c r="B417" t="s">
        <v>514</v>
      </c>
      <c r="C417" t="s">
        <v>1439</v>
      </c>
      <c r="D417" t="s">
        <v>1440</v>
      </c>
      <c r="E417" t="s">
        <v>1442</v>
      </c>
      <c r="F417">
        <v>2024</v>
      </c>
      <c r="G417" t="s">
        <v>3482</v>
      </c>
      <c r="H417" t="s">
        <v>1443</v>
      </c>
      <c r="I417" t="str">
        <f t="shared" si="25"/>
        <v>design and implementation of a secure and transparent e-voting system using blockchain technology and hybrid encryption; the case of africa</v>
      </c>
      <c r="J417">
        <f t="shared" si="26"/>
        <v>268</v>
      </c>
      <c r="K417" t="str">
        <f t="shared" si="24"/>
        <v>Descartar</v>
      </c>
    </row>
    <row r="418" spans="1:12" x14ac:dyDescent="0.3">
      <c r="A418">
        <v>581</v>
      </c>
      <c r="B418" t="s">
        <v>8556</v>
      </c>
      <c r="C418" s="6" t="s">
        <v>880</v>
      </c>
      <c r="D418" t="s">
        <v>5581</v>
      </c>
      <c r="E418" t="s">
        <v>5586</v>
      </c>
      <c r="F418">
        <v>2023</v>
      </c>
      <c r="G418" t="s">
        <v>3482</v>
      </c>
      <c r="H418" t="s">
        <v>888</v>
      </c>
      <c r="I418" t="str">
        <f t="shared" si="25"/>
        <v>design and implementation of blockchain-based anonymous electronic voting system</v>
      </c>
      <c r="J418">
        <f t="shared" si="26"/>
        <v>479</v>
      </c>
      <c r="K418" t="str">
        <f t="shared" si="24"/>
        <v>Conservar</v>
      </c>
    </row>
    <row r="419" spans="1:12" hidden="1" x14ac:dyDescent="0.3">
      <c r="A419">
        <v>72</v>
      </c>
      <c r="B419" t="s">
        <v>514</v>
      </c>
      <c r="C419" t="s">
        <v>880</v>
      </c>
      <c r="D419" t="s">
        <v>881</v>
      </c>
      <c r="E419" t="s">
        <v>885</v>
      </c>
      <c r="F419">
        <v>2023</v>
      </c>
      <c r="G419" t="s">
        <v>3482</v>
      </c>
      <c r="H419" t="s">
        <v>888</v>
      </c>
      <c r="I419" t="str">
        <f t="shared" si="25"/>
        <v>design and implementation of blockchain-based anonymous electronic voting system</v>
      </c>
      <c r="J419">
        <f t="shared" si="26"/>
        <v>268</v>
      </c>
      <c r="K419" t="str">
        <f t="shared" si="24"/>
        <v>Descartar</v>
      </c>
    </row>
    <row r="420" spans="1:12" x14ac:dyDescent="0.3">
      <c r="A420">
        <v>641</v>
      </c>
      <c r="B420" t="s">
        <v>8556</v>
      </c>
      <c r="C420" s="6" t="s">
        <v>6025</v>
      </c>
      <c r="D420" t="s">
        <v>6022</v>
      </c>
      <c r="E420" t="s">
        <v>6029</v>
      </c>
      <c r="F420">
        <v>2023</v>
      </c>
      <c r="G420" t="s">
        <v>3482</v>
      </c>
      <c r="H420" t="s">
        <v>6027</v>
      </c>
      <c r="I420" t="str">
        <f t="shared" si="25"/>
        <v>design and implementation of verifiable blockchain-based e-voting system</v>
      </c>
      <c r="J420">
        <f t="shared" si="26"/>
        <v>479</v>
      </c>
      <c r="K420" t="str">
        <f t="shared" si="24"/>
        <v>Conservar</v>
      </c>
    </row>
    <row r="421" spans="1:12" hidden="1" x14ac:dyDescent="0.3">
      <c r="A421">
        <v>216</v>
      </c>
      <c r="B421" t="s">
        <v>514</v>
      </c>
      <c r="C421" t="s">
        <v>2396</v>
      </c>
      <c r="D421" t="s">
        <v>2397</v>
      </c>
      <c r="E421" t="s">
        <v>2401</v>
      </c>
      <c r="F421">
        <v>2023</v>
      </c>
      <c r="G421" t="s">
        <v>3482</v>
      </c>
      <c r="H421" t="s">
        <v>2403</v>
      </c>
      <c r="I421" t="str">
        <f t="shared" si="25"/>
        <v>design and web development of e-voting system</v>
      </c>
      <c r="J421">
        <f t="shared" si="26"/>
        <v>268</v>
      </c>
      <c r="K421" t="str">
        <f t="shared" si="24"/>
        <v>Conservar</v>
      </c>
      <c r="L421" s="4" t="s">
        <v>8561</v>
      </c>
    </row>
    <row r="422" spans="1:12" x14ac:dyDescent="0.3">
      <c r="A422">
        <v>657</v>
      </c>
      <c r="B422" t="s">
        <v>8556</v>
      </c>
      <c r="C422" s="6" t="s">
        <v>6152</v>
      </c>
      <c r="D422" t="s">
        <v>6149</v>
      </c>
      <c r="E422" t="s">
        <v>6156</v>
      </c>
      <c r="F422">
        <v>2023</v>
      </c>
      <c r="G422" t="s">
        <v>3482</v>
      </c>
      <c r="H422" t="s">
        <v>6154</v>
      </c>
      <c r="I422" t="str">
        <f t="shared" si="25"/>
        <v>design of a novel side chaining model for improving the performance of security aware e-voting applications</v>
      </c>
      <c r="J422">
        <f t="shared" si="26"/>
        <v>479</v>
      </c>
      <c r="K422" t="str">
        <f t="shared" si="24"/>
        <v>Conservar</v>
      </c>
    </row>
    <row r="423" spans="1:12" x14ac:dyDescent="0.3">
      <c r="A423">
        <v>767</v>
      </c>
      <c r="B423" t="s">
        <v>8556</v>
      </c>
      <c r="C423" s="6" t="s">
        <v>7020</v>
      </c>
      <c r="D423" t="s">
        <v>7017</v>
      </c>
      <c r="E423" t="s">
        <v>7024</v>
      </c>
      <c r="F423">
        <v>2022</v>
      </c>
      <c r="G423" t="s">
        <v>3482</v>
      </c>
      <c r="H423" t="s">
        <v>7022</v>
      </c>
      <c r="I423" t="str">
        <f t="shared" si="25"/>
        <v>design of a secure blockchain based privacy preserving electronic voting system</v>
      </c>
      <c r="J423">
        <f t="shared" si="26"/>
        <v>479</v>
      </c>
      <c r="K423" t="str">
        <f t="shared" ref="K423:K486" si="27">IF(J423=_xlfn.MAXIFS(J:J, I:I, I423), "Conservar", "Descartar")</f>
        <v>Conservar</v>
      </c>
    </row>
    <row r="424" spans="1:12" x14ac:dyDescent="0.3">
      <c r="A424">
        <v>403</v>
      </c>
      <c r="B424" t="s">
        <v>8556</v>
      </c>
      <c r="C424" s="6" t="s">
        <v>680</v>
      </c>
      <c r="D424" t="s">
        <v>4172</v>
      </c>
      <c r="E424" t="s">
        <v>4176</v>
      </c>
      <c r="F424">
        <v>2024</v>
      </c>
      <c r="G424" t="s">
        <v>3482</v>
      </c>
      <c r="H424" t="s">
        <v>687</v>
      </c>
      <c r="I424" t="str">
        <f t="shared" si="25"/>
        <v>design of a secured and trusted e-voting system using blockchain technology</v>
      </c>
      <c r="J424">
        <f t="shared" si="26"/>
        <v>479</v>
      </c>
      <c r="K424" t="str">
        <f t="shared" si="27"/>
        <v>Conservar</v>
      </c>
    </row>
    <row r="425" spans="1:12" hidden="1" x14ac:dyDescent="0.3">
      <c r="A425">
        <v>54</v>
      </c>
      <c r="B425" t="s">
        <v>514</v>
      </c>
      <c r="C425" t="s">
        <v>680</v>
      </c>
      <c r="D425" t="s">
        <v>681</v>
      </c>
      <c r="E425" t="s">
        <v>685</v>
      </c>
      <c r="F425">
        <v>2024</v>
      </c>
      <c r="G425" t="s">
        <v>3482</v>
      </c>
      <c r="H425" t="s">
        <v>687</v>
      </c>
      <c r="I425" t="str">
        <f t="shared" si="25"/>
        <v>design of a secured and trusted e-voting system using blockchain technology</v>
      </c>
      <c r="J425">
        <f t="shared" si="26"/>
        <v>268</v>
      </c>
      <c r="K425" t="str">
        <f t="shared" si="27"/>
        <v>Descartar</v>
      </c>
    </row>
    <row r="426" spans="1:12" x14ac:dyDescent="0.3">
      <c r="A426">
        <v>705</v>
      </c>
      <c r="B426" t="s">
        <v>8556</v>
      </c>
      <c r="C426" s="6" t="s">
        <v>1406</v>
      </c>
      <c r="D426" t="s">
        <v>6524</v>
      </c>
      <c r="E426" t="s">
        <v>6529</v>
      </c>
      <c r="F426">
        <v>2023</v>
      </c>
      <c r="G426" t="s">
        <v>3482</v>
      </c>
      <c r="H426" t="s">
        <v>1412</v>
      </c>
      <c r="I426" t="str">
        <f t="shared" si="25"/>
        <v>design of an elliptic curve cryptography encrypted blockchain-based electoral system</v>
      </c>
      <c r="J426">
        <f t="shared" si="26"/>
        <v>479</v>
      </c>
      <c r="K426" t="str">
        <f t="shared" si="27"/>
        <v>Conservar</v>
      </c>
    </row>
    <row r="427" spans="1:12" hidden="1" x14ac:dyDescent="0.3">
      <c r="A427">
        <v>121</v>
      </c>
      <c r="B427" t="s">
        <v>514</v>
      </c>
      <c r="C427" t="s">
        <v>1406</v>
      </c>
      <c r="D427" t="s">
        <v>1407</v>
      </c>
      <c r="E427" t="s">
        <v>1410</v>
      </c>
      <c r="F427">
        <v>2023</v>
      </c>
      <c r="G427" t="s">
        <v>3482</v>
      </c>
      <c r="H427" t="s">
        <v>1412</v>
      </c>
      <c r="I427" t="str">
        <f t="shared" si="25"/>
        <v>design of an elliptic curve cryptography encrypted blockchain-based electoral system</v>
      </c>
      <c r="J427">
        <f t="shared" si="26"/>
        <v>268</v>
      </c>
      <c r="K427" t="str">
        <f t="shared" si="27"/>
        <v>Descartar</v>
      </c>
    </row>
    <row r="428" spans="1:12" x14ac:dyDescent="0.3">
      <c r="A428">
        <v>494</v>
      </c>
      <c r="B428" t="s">
        <v>8556</v>
      </c>
      <c r="C428" s="6" t="s">
        <v>2601</v>
      </c>
      <c r="D428" t="s">
        <v>4922</v>
      </c>
      <c r="E428" t="s">
        <v>4927</v>
      </c>
      <c r="F428">
        <v>2024</v>
      </c>
      <c r="G428" t="s">
        <v>3482</v>
      </c>
      <c r="H428" t="s">
        <v>2609</v>
      </c>
      <c r="I428" t="str">
        <f t="shared" si="25"/>
        <v>design of blockchain-based secured election voting system</v>
      </c>
      <c r="J428">
        <f t="shared" si="26"/>
        <v>479</v>
      </c>
      <c r="K428" t="str">
        <f t="shared" si="27"/>
        <v>Conservar</v>
      </c>
    </row>
    <row r="429" spans="1:12" hidden="1" x14ac:dyDescent="0.3">
      <c r="A429">
        <v>236</v>
      </c>
      <c r="B429" t="s">
        <v>514</v>
      </c>
      <c r="C429" t="s">
        <v>2601</v>
      </c>
      <c r="D429" t="s">
        <v>2602</v>
      </c>
      <c r="E429" t="s">
        <v>2606</v>
      </c>
      <c r="F429">
        <v>2024</v>
      </c>
      <c r="G429" t="s">
        <v>3482</v>
      </c>
      <c r="H429" t="s">
        <v>2609</v>
      </c>
      <c r="I429" t="str">
        <f t="shared" si="25"/>
        <v>design of blockchain-based secured election voting system</v>
      </c>
      <c r="J429">
        <f t="shared" si="26"/>
        <v>268</v>
      </c>
      <c r="K429" t="str">
        <f t="shared" si="27"/>
        <v>Descartar</v>
      </c>
    </row>
    <row r="430" spans="1:12" x14ac:dyDescent="0.3">
      <c r="A430">
        <v>653</v>
      </c>
      <c r="B430" t="s">
        <v>8556</v>
      </c>
      <c r="C430" s="6" t="s">
        <v>503</v>
      </c>
      <c r="D430" t="s">
        <v>6120</v>
      </c>
      <c r="E430" t="s">
        <v>6125</v>
      </c>
      <c r="F430">
        <v>2023</v>
      </c>
      <c r="G430" t="s">
        <v>3482</v>
      </c>
      <c r="H430" t="s">
        <v>510</v>
      </c>
      <c r="I430" t="str">
        <f t="shared" si="25"/>
        <v>designing a blockchain-enabled methodology for secure online voting system</v>
      </c>
      <c r="J430">
        <f t="shared" si="26"/>
        <v>479</v>
      </c>
      <c r="K430" t="str">
        <f t="shared" si="27"/>
        <v>Conservar</v>
      </c>
    </row>
    <row r="431" spans="1:12" hidden="1" x14ac:dyDescent="0.3">
      <c r="A431">
        <v>37</v>
      </c>
      <c r="B431" t="s">
        <v>514</v>
      </c>
      <c r="C431" t="s">
        <v>503</v>
      </c>
      <c r="D431" t="s">
        <v>504</v>
      </c>
      <c r="E431" t="s">
        <v>508</v>
      </c>
      <c r="F431">
        <v>2023</v>
      </c>
      <c r="G431" t="s">
        <v>3482</v>
      </c>
      <c r="H431" t="s">
        <v>510</v>
      </c>
      <c r="I431" t="str">
        <f t="shared" si="25"/>
        <v>designing a blockchain-enabled methodology for secure online voting system</v>
      </c>
      <c r="J431">
        <f t="shared" si="26"/>
        <v>268</v>
      </c>
      <c r="K431" t="str">
        <f t="shared" si="27"/>
        <v>Descartar</v>
      </c>
    </row>
    <row r="432" spans="1:12" x14ac:dyDescent="0.3">
      <c r="A432">
        <v>644</v>
      </c>
      <c r="B432" t="s">
        <v>8556</v>
      </c>
      <c r="C432" s="6" t="s">
        <v>6052</v>
      </c>
      <c r="D432" t="s">
        <v>6049</v>
      </c>
      <c r="E432" t="s">
        <v>6056</v>
      </c>
      <c r="F432">
        <v>2023</v>
      </c>
      <c r="G432" t="s">
        <v>3482</v>
      </c>
      <c r="H432" t="s">
        <v>6054</v>
      </c>
      <c r="I432" t="str">
        <f t="shared" si="25"/>
        <v>designing a secure e voting system using blockchain with efficient smart contract and consensus mechanism</v>
      </c>
      <c r="J432">
        <f t="shared" si="26"/>
        <v>479</v>
      </c>
      <c r="K432" t="str">
        <f t="shared" si="27"/>
        <v>Conservar</v>
      </c>
    </row>
    <row r="433" spans="1:13" x14ac:dyDescent="0.3">
      <c r="A433">
        <v>471</v>
      </c>
      <c r="B433" t="s">
        <v>8556</v>
      </c>
      <c r="C433" s="6" t="s">
        <v>1383</v>
      </c>
      <c r="D433" t="s">
        <v>4734</v>
      </c>
      <c r="E433" t="s">
        <v>4739</v>
      </c>
      <c r="F433">
        <v>2024</v>
      </c>
      <c r="G433" t="s">
        <v>3482</v>
      </c>
      <c r="H433" t="s">
        <v>1390</v>
      </c>
      <c r="I433" t="str">
        <f t="shared" si="25"/>
        <v>designing a secure large scale e -voting system leveraging sharding blockchain with interoperability protocol and consensus mechanism</v>
      </c>
      <c r="J433">
        <f t="shared" si="26"/>
        <v>479</v>
      </c>
      <c r="K433" t="str">
        <f t="shared" si="27"/>
        <v>Conservar</v>
      </c>
    </row>
    <row r="434" spans="1:13" hidden="1" x14ac:dyDescent="0.3">
      <c r="A434">
        <v>119</v>
      </c>
      <c r="B434" t="s">
        <v>514</v>
      </c>
      <c r="C434" t="s">
        <v>1383</v>
      </c>
      <c r="D434" t="s">
        <v>1384</v>
      </c>
      <c r="E434" t="s">
        <v>1388</v>
      </c>
      <c r="F434">
        <v>2024</v>
      </c>
      <c r="G434" t="s">
        <v>3482</v>
      </c>
      <c r="H434" t="s">
        <v>1390</v>
      </c>
      <c r="I434" t="str">
        <f t="shared" si="25"/>
        <v>designing a secure large scale e -voting system leveraging sharding blockchain with interoperability protocol and consensus mechanism</v>
      </c>
      <c r="J434">
        <f t="shared" si="26"/>
        <v>268</v>
      </c>
      <c r="K434" t="str">
        <f t="shared" si="27"/>
        <v>Descartar</v>
      </c>
    </row>
    <row r="435" spans="1:13" hidden="1" x14ac:dyDescent="0.3">
      <c r="A435">
        <v>478</v>
      </c>
      <c r="B435" t="s">
        <v>8556</v>
      </c>
      <c r="C435" t="s">
        <v>4792</v>
      </c>
      <c r="D435" t="s">
        <v>4789</v>
      </c>
      <c r="E435" t="s">
        <v>4797</v>
      </c>
      <c r="F435">
        <v>2024</v>
      </c>
      <c r="G435" t="s">
        <v>3667</v>
      </c>
      <c r="H435" t="s">
        <v>4795</v>
      </c>
      <c r="I435" t="str">
        <f t="shared" si="25"/>
        <v>designing a secure environment for ehr in ethereum by employing rsa and ntru</v>
      </c>
      <c r="J435">
        <f t="shared" si="26"/>
        <v>479</v>
      </c>
      <c r="K435" t="str">
        <f t="shared" si="27"/>
        <v>Conservar</v>
      </c>
      <c r="L435" s="4" t="s">
        <v>8561</v>
      </c>
    </row>
    <row r="436" spans="1:13" x14ac:dyDescent="0.3">
      <c r="A436">
        <v>775</v>
      </c>
      <c r="B436" t="s">
        <v>8556</v>
      </c>
      <c r="C436" t="s">
        <v>7088</v>
      </c>
      <c r="D436" t="s">
        <v>7085</v>
      </c>
      <c r="E436" t="s">
        <v>7092</v>
      </c>
      <c r="F436">
        <v>2022</v>
      </c>
      <c r="G436" t="s">
        <v>3506</v>
      </c>
      <c r="H436" t="s">
        <v>7090</v>
      </c>
      <c r="I436" t="str">
        <f t="shared" si="25"/>
        <v>designing an e-voting framework using blockchain technology: a case study of oman</v>
      </c>
      <c r="J436">
        <f t="shared" si="26"/>
        <v>479</v>
      </c>
      <c r="K436" t="str">
        <f t="shared" si="27"/>
        <v>Conservar</v>
      </c>
    </row>
    <row r="437" spans="1:13" hidden="1" x14ac:dyDescent="0.3">
      <c r="A437">
        <v>806</v>
      </c>
      <c r="B437" t="s">
        <v>8557</v>
      </c>
      <c r="C437" t="s">
        <v>7088</v>
      </c>
      <c r="D437" t="s">
        <v>7450</v>
      </c>
      <c r="E437" t="s">
        <v>7455</v>
      </c>
      <c r="F437">
        <v>2022</v>
      </c>
      <c r="G437" t="s">
        <v>3506</v>
      </c>
      <c r="H437" t="s">
        <v>7090</v>
      </c>
      <c r="I437" t="str">
        <f t="shared" si="25"/>
        <v>designing an e-voting framework using blockchain technology: a case study of oman</v>
      </c>
      <c r="J437">
        <f t="shared" si="26"/>
        <v>60</v>
      </c>
      <c r="K437" t="str">
        <f t="shared" si="27"/>
        <v>Descartar</v>
      </c>
    </row>
    <row r="438" spans="1:13" x14ac:dyDescent="0.3">
      <c r="A438">
        <v>605</v>
      </c>
      <c r="B438" t="s">
        <v>8556</v>
      </c>
      <c r="C438" s="6" t="s">
        <v>2373</v>
      </c>
      <c r="D438" t="s">
        <v>5756</v>
      </c>
      <c r="E438" t="s">
        <v>5761</v>
      </c>
      <c r="F438">
        <v>2023</v>
      </c>
      <c r="G438" t="s">
        <v>3482</v>
      </c>
      <c r="H438" t="s">
        <v>2380</v>
      </c>
      <c r="I438" t="str">
        <f t="shared" si="25"/>
        <v>designing an e-voting framework using blockchain: a secure and transparent attendance approach</v>
      </c>
      <c r="J438">
        <f t="shared" si="26"/>
        <v>479</v>
      </c>
      <c r="K438" t="str">
        <f t="shared" si="27"/>
        <v>Conservar</v>
      </c>
    </row>
    <row r="439" spans="1:13" hidden="1" x14ac:dyDescent="0.3">
      <c r="A439">
        <v>214</v>
      </c>
      <c r="B439" t="s">
        <v>514</v>
      </c>
      <c r="C439" t="s">
        <v>2373</v>
      </c>
      <c r="D439" t="s">
        <v>2374</v>
      </c>
      <c r="E439" t="s">
        <v>2378</v>
      </c>
      <c r="F439">
        <v>2023</v>
      </c>
      <c r="G439" t="s">
        <v>3482</v>
      </c>
      <c r="H439" t="s">
        <v>2380</v>
      </c>
      <c r="I439" t="str">
        <f t="shared" si="25"/>
        <v>designing an e-voting framework using blockchain: a secure and transparent attendance approach</v>
      </c>
      <c r="J439">
        <f t="shared" si="26"/>
        <v>268</v>
      </c>
      <c r="K439" t="str">
        <f t="shared" si="27"/>
        <v>Descartar</v>
      </c>
    </row>
    <row r="440" spans="1:13" hidden="1" x14ac:dyDescent="0.3">
      <c r="A440">
        <v>424</v>
      </c>
      <c r="B440" t="s">
        <v>8556</v>
      </c>
      <c r="C440" t="s">
        <v>4350</v>
      </c>
      <c r="D440" t="s">
        <v>4347</v>
      </c>
      <c r="E440" t="s">
        <v>4354</v>
      </c>
      <c r="F440">
        <v>2023</v>
      </c>
      <c r="G440" t="s">
        <v>3506</v>
      </c>
      <c r="H440" t="s">
        <v>4352</v>
      </c>
      <c r="I440" t="str">
        <f t="shared" si="25"/>
        <v>designing an information system for ensuring electronic voting integrity to prevent corrupted electoral processes</v>
      </c>
      <c r="J440">
        <f t="shared" si="26"/>
        <v>479</v>
      </c>
      <c r="K440" t="str">
        <f t="shared" si="27"/>
        <v>Conservar</v>
      </c>
      <c r="M440" t="s">
        <v>8573</v>
      </c>
    </row>
    <row r="441" spans="1:13" hidden="1" x14ac:dyDescent="0.3">
      <c r="A441">
        <v>343</v>
      </c>
      <c r="B441" t="s">
        <v>8556</v>
      </c>
      <c r="C441" t="s">
        <v>3663</v>
      </c>
      <c r="D441" t="s">
        <v>3660</v>
      </c>
      <c r="E441" t="s">
        <v>3666</v>
      </c>
      <c r="F441">
        <v>2024</v>
      </c>
      <c r="G441" t="s">
        <v>3667</v>
      </c>
      <c r="H441" t="s">
        <v>93</v>
      </c>
      <c r="I441" t="str">
        <f t="shared" si="25"/>
        <v>designing e-voting systems for smart cities using blockchain technology</v>
      </c>
      <c r="J441">
        <f t="shared" si="26"/>
        <v>479</v>
      </c>
      <c r="K441" t="str">
        <f t="shared" si="27"/>
        <v>Conservar</v>
      </c>
      <c r="M441" t="s">
        <v>8573</v>
      </c>
    </row>
    <row r="442" spans="1:13" x14ac:dyDescent="0.3">
      <c r="A442">
        <v>539</v>
      </c>
      <c r="B442" t="s">
        <v>8556</v>
      </c>
      <c r="C442" s="6" t="s">
        <v>5274</v>
      </c>
      <c r="D442" t="s">
        <v>5271</v>
      </c>
      <c r="E442" t="s">
        <v>5278</v>
      </c>
      <c r="F442">
        <v>2023</v>
      </c>
      <c r="G442" t="s">
        <v>3482</v>
      </c>
      <c r="H442" t="s">
        <v>5276</v>
      </c>
      <c r="I442" t="str">
        <f t="shared" si="25"/>
        <v>developing a system based on block chain technology for e-voting mechanism</v>
      </c>
      <c r="J442">
        <f t="shared" si="26"/>
        <v>479</v>
      </c>
      <c r="K442" t="str">
        <f t="shared" si="27"/>
        <v>Conservar</v>
      </c>
    </row>
    <row r="443" spans="1:13" x14ac:dyDescent="0.3">
      <c r="A443">
        <v>791</v>
      </c>
      <c r="B443" t="s">
        <v>8556</v>
      </c>
      <c r="C443" s="6" t="s">
        <v>3189</v>
      </c>
      <c r="D443" t="s">
        <v>7207</v>
      </c>
      <c r="E443" t="s">
        <v>7211</v>
      </c>
      <c r="F443">
        <v>2022</v>
      </c>
      <c r="G443" t="s">
        <v>3482</v>
      </c>
      <c r="H443" t="s">
        <v>3193</v>
      </c>
      <c r="I443" t="str">
        <f t="shared" si="25"/>
        <v>development and performance evaluation of a blockchain associated e-voting system in iot-enabled smart-cities</v>
      </c>
      <c r="J443">
        <f t="shared" si="26"/>
        <v>479</v>
      </c>
      <c r="K443" t="str">
        <f t="shared" si="27"/>
        <v>Conservar</v>
      </c>
    </row>
    <row r="444" spans="1:13" hidden="1" x14ac:dyDescent="0.3">
      <c r="A444">
        <v>292</v>
      </c>
      <c r="B444" t="s">
        <v>514</v>
      </c>
      <c r="C444" t="s">
        <v>3189</v>
      </c>
      <c r="D444" t="s">
        <v>3190</v>
      </c>
      <c r="E444" t="s">
        <v>3192</v>
      </c>
      <c r="F444">
        <v>2022</v>
      </c>
      <c r="G444" t="s">
        <v>3482</v>
      </c>
      <c r="H444" t="s">
        <v>3193</v>
      </c>
      <c r="I444" t="str">
        <f t="shared" si="25"/>
        <v>development and performance evaluation of a blockchain associated e-voting system in iot-enabled smart-cities</v>
      </c>
      <c r="J444">
        <f t="shared" si="26"/>
        <v>268</v>
      </c>
      <c r="K444" t="str">
        <f t="shared" si="27"/>
        <v>Descartar</v>
      </c>
    </row>
    <row r="445" spans="1:13" x14ac:dyDescent="0.3">
      <c r="A445">
        <v>639</v>
      </c>
      <c r="B445" t="s">
        <v>8556</v>
      </c>
      <c r="C445" s="6" t="s">
        <v>6008</v>
      </c>
      <c r="D445" t="s">
        <v>6005</v>
      </c>
      <c r="E445" t="s">
        <v>6013</v>
      </c>
      <c r="F445">
        <v>2022</v>
      </c>
      <c r="G445" t="s">
        <v>3506</v>
      </c>
      <c r="H445" t="s">
        <v>6011</v>
      </c>
      <c r="I445" t="str">
        <f t="shared" si="25"/>
        <v>development of a blockchain-based online secret electronic voting system</v>
      </c>
      <c r="J445">
        <f t="shared" si="26"/>
        <v>479</v>
      </c>
      <c r="K445" t="str">
        <f t="shared" si="27"/>
        <v>Conservar</v>
      </c>
    </row>
    <row r="446" spans="1:13" hidden="1" x14ac:dyDescent="0.3">
      <c r="A446">
        <v>803</v>
      </c>
      <c r="B446" t="s">
        <v>8557</v>
      </c>
      <c r="C446" t="s">
        <v>6008</v>
      </c>
      <c r="D446" t="s">
        <v>7380</v>
      </c>
      <c r="E446" t="s">
        <v>7384</v>
      </c>
      <c r="F446">
        <v>2022</v>
      </c>
      <c r="G446" t="s">
        <v>3506</v>
      </c>
      <c r="H446" t="s">
        <v>6011</v>
      </c>
      <c r="I446" t="str">
        <f t="shared" si="25"/>
        <v>development of a blockchain-based online secret electronic voting system</v>
      </c>
      <c r="J446">
        <f t="shared" si="26"/>
        <v>60</v>
      </c>
      <c r="K446" t="str">
        <f t="shared" si="27"/>
        <v>Descartar</v>
      </c>
    </row>
    <row r="447" spans="1:13" hidden="1" x14ac:dyDescent="0.3">
      <c r="A447">
        <v>274</v>
      </c>
      <c r="B447" t="s">
        <v>514</v>
      </c>
      <c r="C447" t="s">
        <v>3001</v>
      </c>
      <c r="D447" t="s">
        <v>3002</v>
      </c>
      <c r="E447" t="s">
        <v>3005</v>
      </c>
      <c r="F447">
        <v>2024</v>
      </c>
      <c r="G447" t="s">
        <v>3482</v>
      </c>
      <c r="H447" t="s">
        <v>3007</v>
      </c>
      <c r="I447" t="str">
        <f t="shared" si="25"/>
        <v>development of a secure framework for electronic voting in nigeria using paillier cryptosystem</v>
      </c>
      <c r="J447">
        <f t="shared" si="26"/>
        <v>268</v>
      </c>
      <c r="K447" t="str">
        <f t="shared" si="27"/>
        <v>Conservar</v>
      </c>
      <c r="L447" s="4" t="s">
        <v>8561</v>
      </c>
    </row>
    <row r="448" spans="1:13" x14ac:dyDescent="0.3">
      <c r="A448">
        <v>646</v>
      </c>
      <c r="B448" t="s">
        <v>8556</v>
      </c>
      <c r="C448" s="6" t="s">
        <v>746</v>
      </c>
      <c r="D448" t="s">
        <v>6064</v>
      </c>
      <c r="E448" t="s">
        <v>6069</v>
      </c>
      <c r="F448">
        <v>2022</v>
      </c>
      <c r="G448" t="s">
        <v>3482</v>
      </c>
      <c r="H448" t="s">
        <v>754</v>
      </c>
      <c r="I448" t="str">
        <f t="shared" si="25"/>
        <v>development of blockchain-based e-voting system: requirements, design and security perspective</v>
      </c>
      <c r="J448">
        <f t="shared" si="26"/>
        <v>479</v>
      </c>
      <c r="K448" t="str">
        <f t="shared" si="27"/>
        <v>Conservar</v>
      </c>
    </row>
    <row r="449" spans="1:12" hidden="1" x14ac:dyDescent="0.3">
      <c r="A449">
        <v>60</v>
      </c>
      <c r="B449" t="s">
        <v>514</v>
      </c>
      <c r="C449" t="s">
        <v>746</v>
      </c>
      <c r="D449" t="s">
        <v>747</v>
      </c>
      <c r="E449" t="s">
        <v>751</v>
      </c>
      <c r="F449">
        <v>2022</v>
      </c>
      <c r="G449" t="s">
        <v>3482</v>
      </c>
      <c r="H449" t="s">
        <v>754</v>
      </c>
      <c r="I449" t="str">
        <f t="shared" si="25"/>
        <v>development of blockchain-based e-voting system: requirements, design and security perspective</v>
      </c>
      <c r="J449">
        <f t="shared" si="26"/>
        <v>268</v>
      </c>
      <c r="K449" t="str">
        <f t="shared" si="27"/>
        <v>Descartar</v>
      </c>
    </row>
    <row r="450" spans="1:12" x14ac:dyDescent="0.3">
      <c r="A450">
        <v>527</v>
      </c>
      <c r="B450" t="s">
        <v>8556</v>
      </c>
      <c r="C450" s="6" t="s">
        <v>3173</v>
      </c>
      <c r="D450" t="s">
        <v>5181</v>
      </c>
      <c r="E450" t="s">
        <v>5186</v>
      </c>
      <c r="F450">
        <v>2023</v>
      </c>
      <c r="G450" t="s">
        <v>3482</v>
      </c>
      <c r="H450" t="s">
        <v>3177</v>
      </c>
      <c r="I450" t="str">
        <f t="shared" si="25"/>
        <v>digital democratic elections: leveraging blockchain for government voting</v>
      </c>
      <c r="J450">
        <f t="shared" si="26"/>
        <v>479</v>
      </c>
      <c r="K450" t="str">
        <f t="shared" si="27"/>
        <v>Conservar</v>
      </c>
    </row>
    <row r="451" spans="1:12" hidden="1" x14ac:dyDescent="0.3">
      <c r="A451">
        <v>290</v>
      </c>
      <c r="B451" t="s">
        <v>514</v>
      </c>
      <c r="C451" t="s">
        <v>3173</v>
      </c>
      <c r="D451" t="s">
        <v>3174</v>
      </c>
      <c r="E451" t="s">
        <v>3176</v>
      </c>
      <c r="F451">
        <v>2023</v>
      </c>
      <c r="G451" t="s">
        <v>3482</v>
      </c>
      <c r="H451" t="s">
        <v>3177</v>
      </c>
      <c r="I451" t="str">
        <f t="shared" ref="I451:I514" si="28">LOWER(C451)</f>
        <v>digital democratic elections: leveraging blockchain for government voting</v>
      </c>
      <c r="J451">
        <f t="shared" ref="J451:J514" si="29">COUNTIF(B:B, B451)</f>
        <v>268</v>
      </c>
      <c r="K451" t="str">
        <f t="shared" si="27"/>
        <v>Descartar</v>
      </c>
    </row>
    <row r="452" spans="1:12" x14ac:dyDescent="0.3">
      <c r="A452">
        <v>585</v>
      </c>
      <c r="B452" t="s">
        <v>8556</v>
      </c>
      <c r="C452" s="6" t="s">
        <v>5616</v>
      </c>
      <c r="D452" t="s">
        <v>5613</v>
      </c>
      <c r="E452" t="s">
        <v>5619</v>
      </c>
      <c r="F452">
        <v>2023</v>
      </c>
      <c r="G452" t="s">
        <v>3482</v>
      </c>
      <c r="H452" t="s">
        <v>93</v>
      </c>
      <c r="I452" t="str">
        <f t="shared" si="28"/>
        <v>digital forensic readiness model for internet voting</v>
      </c>
      <c r="J452">
        <f t="shared" si="29"/>
        <v>479</v>
      </c>
      <c r="K452" t="str">
        <f t="shared" si="27"/>
        <v>Conservar</v>
      </c>
    </row>
    <row r="453" spans="1:12" x14ac:dyDescent="0.3">
      <c r="A453">
        <v>379</v>
      </c>
      <c r="B453" t="s">
        <v>8556</v>
      </c>
      <c r="C453" s="6" t="s">
        <v>3977</v>
      </c>
      <c r="D453" t="s">
        <v>3974</v>
      </c>
      <c r="E453" t="s">
        <v>3981</v>
      </c>
      <c r="F453">
        <v>2024</v>
      </c>
      <c r="G453" t="s">
        <v>3506</v>
      </c>
      <c r="H453" t="s">
        <v>3979</v>
      </c>
      <c r="I453" t="str">
        <f t="shared" si="28"/>
        <v>digital voting with blockchain using interplanetary file system and practical byzantine fault tolerance</v>
      </c>
      <c r="J453">
        <f t="shared" si="29"/>
        <v>479</v>
      </c>
      <c r="K453" t="str">
        <f t="shared" si="27"/>
        <v>Conservar</v>
      </c>
    </row>
    <row r="454" spans="1:12" x14ac:dyDescent="0.3">
      <c r="A454">
        <v>571</v>
      </c>
      <c r="B454" t="s">
        <v>8556</v>
      </c>
      <c r="C454" s="6" t="s">
        <v>5512</v>
      </c>
      <c r="D454" t="s">
        <v>5509</v>
      </c>
      <c r="E454" t="s">
        <v>5516</v>
      </c>
      <c r="F454">
        <v>2023</v>
      </c>
      <c r="G454" t="s">
        <v>3482</v>
      </c>
      <c r="H454" t="s">
        <v>5514</v>
      </c>
      <c r="I454" t="str">
        <f t="shared" si="28"/>
        <v>dispute-free scalable open vote network using zk-snarks</v>
      </c>
      <c r="J454">
        <f t="shared" si="29"/>
        <v>479</v>
      </c>
      <c r="K454" t="str">
        <f t="shared" si="27"/>
        <v>Conservar</v>
      </c>
    </row>
    <row r="455" spans="1:12" x14ac:dyDescent="0.3">
      <c r="A455">
        <v>464</v>
      </c>
      <c r="B455" t="s">
        <v>8556</v>
      </c>
      <c r="C455" s="6" t="s">
        <v>3041</v>
      </c>
      <c r="D455" t="s">
        <v>4677</v>
      </c>
      <c r="E455" t="s">
        <v>4682</v>
      </c>
      <c r="F455">
        <v>2024</v>
      </c>
      <c r="G455" t="s">
        <v>3482</v>
      </c>
      <c r="H455" t="s">
        <v>3048</v>
      </c>
      <c r="I455" t="str">
        <f t="shared" si="28"/>
        <v>disrupting the ballot box: blockchain as a catalyst for innovation in electoral processes</v>
      </c>
      <c r="J455">
        <f t="shared" si="29"/>
        <v>479</v>
      </c>
      <c r="K455" t="str">
        <f t="shared" si="27"/>
        <v>Conservar</v>
      </c>
    </row>
    <row r="456" spans="1:12" hidden="1" x14ac:dyDescent="0.3">
      <c r="A456">
        <v>278</v>
      </c>
      <c r="B456" t="s">
        <v>514</v>
      </c>
      <c r="C456" t="s">
        <v>3041</v>
      </c>
      <c r="D456" t="s">
        <v>3042</v>
      </c>
      <c r="E456" t="s">
        <v>3046</v>
      </c>
      <c r="F456">
        <v>2024</v>
      </c>
      <c r="G456" t="s">
        <v>3482</v>
      </c>
      <c r="H456" t="s">
        <v>3048</v>
      </c>
      <c r="I456" t="str">
        <f t="shared" si="28"/>
        <v>disrupting the ballot box: blockchain as a catalyst for innovation in electoral processes</v>
      </c>
      <c r="J456">
        <f t="shared" si="29"/>
        <v>268</v>
      </c>
      <c r="K456" t="str">
        <f t="shared" si="27"/>
        <v>Descartar</v>
      </c>
    </row>
    <row r="457" spans="1:12" x14ac:dyDescent="0.3">
      <c r="A457">
        <v>711</v>
      </c>
      <c r="B457" t="s">
        <v>8556</v>
      </c>
      <c r="C457" s="6" t="s">
        <v>6577</v>
      </c>
      <c r="D457" t="s">
        <v>6574</v>
      </c>
      <c r="E457" t="s">
        <v>6582</v>
      </c>
      <c r="F457">
        <v>2022</v>
      </c>
      <c r="G457" t="s">
        <v>3506</v>
      </c>
      <c r="H457" t="s">
        <v>6580</v>
      </c>
      <c r="I457" t="str">
        <f t="shared" si="28"/>
        <v>distributed-ledger-based blockchain technology for reliable electronic voting system with statistical analysis</v>
      </c>
      <c r="J457">
        <f t="shared" si="29"/>
        <v>479</v>
      </c>
      <c r="K457" t="str">
        <f t="shared" si="27"/>
        <v>Conservar</v>
      </c>
    </row>
    <row r="458" spans="1:12" hidden="1" x14ac:dyDescent="0.3">
      <c r="A458">
        <v>824</v>
      </c>
      <c r="B458" t="s">
        <v>8557</v>
      </c>
      <c r="C458" t="s">
        <v>6577</v>
      </c>
      <c r="D458" t="s">
        <v>7848</v>
      </c>
      <c r="E458" t="s">
        <v>7852</v>
      </c>
      <c r="F458">
        <v>2022</v>
      </c>
      <c r="G458" t="s">
        <v>3506</v>
      </c>
      <c r="H458" t="s">
        <v>6580</v>
      </c>
      <c r="I458" t="str">
        <f t="shared" si="28"/>
        <v>distributed-ledger-based blockchain technology for reliable electronic voting system with statistical analysis</v>
      </c>
      <c r="J458">
        <f t="shared" si="29"/>
        <v>60</v>
      </c>
      <c r="K458" t="str">
        <f t="shared" si="27"/>
        <v>Descartar</v>
      </c>
    </row>
    <row r="459" spans="1:12" hidden="1" x14ac:dyDescent="0.3">
      <c r="A459">
        <v>234</v>
      </c>
      <c r="B459" t="s">
        <v>514</v>
      </c>
      <c r="C459" t="s">
        <v>2580</v>
      </c>
      <c r="D459" t="s">
        <v>2581</v>
      </c>
      <c r="E459" t="s">
        <v>2584</v>
      </c>
      <c r="F459">
        <v>2023</v>
      </c>
      <c r="G459" t="s">
        <v>3482</v>
      </c>
      <c r="H459" t="s">
        <v>2586</v>
      </c>
      <c r="I459" t="str">
        <f t="shared" si="28"/>
        <v>dual authentication voting system with facial recognition and fingerprint using cnn</v>
      </c>
      <c r="J459">
        <f t="shared" si="29"/>
        <v>268</v>
      </c>
      <c r="K459" t="str">
        <f t="shared" si="27"/>
        <v>Conservar</v>
      </c>
      <c r="L459" s="4" t="s">
        <v>8561</v>
      </c>
    </row>
    <row r="460" spans="1:12" x14ac:dyDescent="0.3">
      <c r="A460">
        <v>683</v>
      </c>
      <c r="B460" t="s">
        <v>8556</v>
      </c>
      <c r="C460" s="6" t="s">
        <v>6361</v>
      </c>
      <c r="D460" t="s">
        <v>6358</v>
      </c>
      <c r="E460" t="s">
        <v>6366</v>
      </c>
      <c r="F460">
        <v>2022</v>
      </c>
      <c r="G460" t="s">
        <v>3506</v>
      </c>
      <c r="H460" t="s">
        <v>6364</v>
      </c>
      <c r="I460" t="str">
        <f t="shared" si="28"/>
        <v>dvtchain: a blockchain-based decentralized mechanism to ensure the security of digital voting system voting system</v>
      </c>
      <c r="J460">
        <f t="shared" si="29"/>
        <v>479</v>
      </c>
      <c r="K460" t="str">
        <f t="shared" si="27"/>
        <v>Conservar</v>
      </c>
    </row>
    <row r="461" spans="1:12" hidden="1" x14ac:dyDescent="0.3">
      <c r="A461">
        <v>847</v>
      </c>
      <c r="B461" t="s">
        <v>8557</v>
      </c>
      <c r="C461" t="s">
        <v>6361</v>
      </c>
      <c r="D461" t="s">
        <v>8246</v>
      </c>
      <c r="E461" t="s">
        <v>8250</v>
      </c>
      <c r="F461">
        <v>2022</v>
      </c>
      <c r="G461" t="s">
        <v>3506</v>
      </c>
      <c r="H461" t="s">
        <v>6364</v>
      </c>
      <c r="I461" t="str">
        <f t="shared" si="28"/>
        <v>dvtchain: a blockchain-based decentralized mechanism to ensure the security of digital voting system voting system</v>
      </c>
      <c r="J461">
        <f t="shared" si="29"/>
        <v>60</v>
      </c>
      <c r="K461" t="str">
        <f t="shared" si="27"/>
        <v>Descartar</v>
      </c>
    </row>
    <row r="462" spans="1:12" x14ac:dyDescent="0.3">
      <c r="A462">
        <v>611</v>
      </c>
      <c r="B462" t="s">
        <v>8556</v>
      </c>
      <c r="C462" s="6" t="s">
        <v>846</v>
      </c>
      <c r="D462" t="s">
        <v>5799</v>
      </c>
      <c r="E462" t="s">
        <v>5804</v>
      </c>
      <c r="F462">
        <v>2023</v>
      </c>
      <c r="G462" t="s">
        <v>3482</v>
      </c>
      <c r="H462" t="s">
        <v>853</v>
      </c>
      <c r="I462" t="str">
        <f t="shared" si="28"/>
        <v>e - voting using blockchain</v>
      </c>
      <c r="J462">
        <f t="shared" si="29"/>
        <v>479</v>
      </c>
      <c r="K462" t="str">
        <f t="shared" si="27"/>
        <v>Conservar</v>
      </c>
    </row>
    <row r="463" spans="1:12" hidden="1" x14ac:dyDescent="0.3">
      <c r="A463">
        <v>69</v>
      </c>
      <c r="B463" t="s">
        <v>514</v>
      </c>
      <c r="C463" t="s">
        <v>846</v>
      </c>
      <c r="D463" t="s">
        <v>847</v>
      </c>
      <c r="E463" t="s">
        <v>851</v>
      </c>
      <c r="F463">
        <v>2023</v>
      </c>
      <c r="G463" t="s">
        <v>3482</v>
      </c>
      <c r="H463" t="s">
        <v>853</v>
      </c>
      <c r="I463" t="str">
        <f t="shared" si="28"/>
        <v>e - voting using blockchain</v>
      </c>
      <c r="J463">
        <f t="shared" si="29"/>
        <v>268</v>
      </c>
      <c r="K463" t="str">
        <f t="shared" si="27"/>
        <v>Descartar</v>
      </c>
    </row>
    <row r="464" spans="1:12" x14ac:dyDescent="0.3">
      <c r="A464">
        <v>579</v>
      </c>
      <c r="B464" t="s">
        <v>8556</v>
      </c>
      <c r="C464" s="6" t="s">
        <v>2544</v>
      </c>
      <c r="D464" t="s">
        <v>5569</v>
      </c>
      <c r="E464" t="s">
        <v>5573</v>
      </c>
      <c r="F464">
        <v>2023</v>
      </c>
      <c r="G464" t="s">
        <v>3482</v>
      </c>
      <c r="H464" t="s">
        <v>2552</v>
      </c>
      <c r="I464" t="str">
        <f t="shared" si="28"/>
        <v>easy e-vote: an ethereum-based voting system using ipfs and metamask for student government election</v>
      </c>
      <c r="J464">
        <f t="shared" si="29"/>
        <v>479</v>
      </c>
      <c r="K464" t="str">
        <f t="shared" si="27"/>
        <v>Conservar</v>
      </c>
    </row>
    <row r="465" spans="1:12" hidden="1" x14ac:dyDescent="0.3">
      <c r="A465">
        <v>230</v>
      </c>
      <c r="B465" t="s">
        <v>514</v>
      </c>
      <c r="C465" t="s">
        <v>2544</v>
      </c>
      <c r="D465" t="s">
        <v>2545</v>
      </c>
      <c r="E465" t="s">
        <v>2549</v>
      </c>
      <c r="F465">
        <v>2023</v>
      </c>
      <c r="G465" t="s">
        <v>3482</v>
      </c>
      <c r="H465" t="s">
        <v>2552</v>
      </c>
      <c r="I465" t="str">
        <f t="shared" si="28"/>
        <v>easy e-vote: an ethereum-based voting system using ipfs and metamask for student government election</v>
      </c>
      <c r="J465">
        <f t="shared" si="29"/>
        <v>268</v>
      </c>
      <c r="K465" t="str">
        <f t="shared" si="27"/>
        <v>Descartar</v>
      </c>
    </row>
    <row r="466" spans="1:12" x14ac:dyDescent="0.3">
      <c r="A466">
        <v>493</v>
      </c>
      <c r="B466" t="s">
        <v>8556</v>
      </c>
      <c r="C466" s="6" t="s">
        <v>445</v>
      </c>
      <c r="D466" t="s">
        <v>4916</v>
      </c>
      <c r="E466" t="s">
        <v>4920</v>
      </c>
      <c r="F466">
        <v>2024</v>
      </c>
      <c r="G466" t="s">
        <v>3506</v>
      </c>
      <c r="H466" t="s">
        <v>448</v>
      </c>
      <c r="I466" t="str">
        <f t="shared" si="28"/>
        <v>ecc-exonum-evoting: a novel signature-based e-voting scheme using blockchain and zero knowledge property</v>
      </c>
      <c r="J466">
        <f t="shared" si="29"/>
        <v>479</v>
      </c>
      <c r="K466" t="str">
        <f t="shared" si="27"/>
        <v>Conservar</v>
      </c>
    </row>
    <row r="467" spans="1:12" hidden="1" x14ac:dyDescent="0.3">
      <c r="A467">
        <v>33</v>
      </c>
      <c r="B467" t="s">
        <v>8554</v>
      </c>
      <c r="C467" t="s">
        <v>445</v>
      </c>
      <c r="D467" t="s">
        <v>444</v>
      </c>
      <c r="E467" t="s">
        <v>450</v>
      </c>
      <c r="F467">
        <v>2024</v>
      </c>
      <c r="G467" t="s">
        <v>3506</v>
      </c>
      <c r="H467" t="s">
        <v>448</v>
      </c>
      <c r="I467" t="str">
        <f t="shared" si="28"/>
        <v>ecc-exonum-evoting: a novel signature-based e-voting scheme using blockchain and zero knowledge property</v>
      </c>
      <c r="J467">
        <f t="shared" si="29"/>
        <v>7</v>
      </c>
      <c r="K467" t="str">
        <f t="shared" si="27"/>
        <v>Descartar</v>
      </c>
    </row>
    <row r="468" spans="1:12" hidden="1" x14ac:dyDescent="0.3">
      <c r="A468">
        <v>209</v>
      </c>
      <c r="B468" t="s">
        <v>514</v>
      </c>
      <c r="C468" t="s">
        <v>445</v>
      </c>
      <c r="D468" t="s">
        <v>2328</v>
      </c>
      <c r="E468" t="s">
        <v>2330</v>
      </c>
      <c r="F468">
        <v>2024</v>
      </c>
      <c r="G468" t="s">
        <v>3506</v>
      </c>
      <c r="H468" t="s">
        <v>448</v>
      </c>
      <c r="I468" t="str">
        <f t="shared" si="28"/>
        <v>ecc-exonum-evoting: a novel signature-based e-voting scheme using blockchain and zero knowledge property</v>
      </c>
      <c r="J468">
        <f t="shared" si="29"/>
        <v>268</v>
      </c>
      <c r="K468" t="str">
        <f t="shared" si="27"/>
        <v>Descartar</v>
      </c>
    </row>
    <row r="469" spans="1:12" hidden="1" x14ac:dyDescent="0.3">
      <c r="A469">
        <v>814</v>
      </c>
      <c r="B469" t="s">
        <v>8557</v>
      </c>
      <c r="C469" t="s">
        <v>445</v>
      </c>
      <c r="D469" t="s">
        <v>7620</v>
      </c>
      <c r="E469" t="s">
        <v>2330</v>
      </c>
      <c r="F469">
        <v>2024</v>
      </c>
      <c r="G469" t="s">
        <v>3506</v>
      </c>
      <c r="H469" t="s">
        <v>448</v>
      </c>
      <c r="I469" t="str">
        <f t="shared" si="28"/>
        <v>ecc-exonum-evoting: a novel signature-based e-voting scheme using blockchain and zero knowledge property</v>
      </c>
      <c r="J469">
        <f t="shared" si="29"/>
        <v>60</v>
      </c>
      <c r="K469" t="str">
        <f t="shared" si="27"/>
        <v>Descartar</v>
      </c>
    </row>
    <row r="470" spans="1:12" x14ac:dyDescent="0.3">
      <c r="A470">
        <v>160</v>
      </c>
      <c r="B470" t="s">
        <v>514</v>
      </c>
      <c r="C470" t="s">
        <v>1812</v>
      </c>
      <c r="D470" t="s">
        <v>1813</v>
      </c>
      <c r="E470" t="s">
        <v>1817</v>
      </c>
      <c r="F470">
        <v>2024</v>
      </c>
      <c r="G470" t="s">
        <v>3482</v>
      </c>
      <c r="H470" t="s">
        <v>1820</v>
      </c>
      <c r="I470" t="str">
        <f t="shared" si="28"/>
        <v>effective e-voting mechanism using blockchain and iot</v>
      </c>
      <c r="J470">
        <f t="shared" si="29"/>
        <v>268</v>
      </c>
      <c r="K470" t="str">
        <f t="shared" si="27"/>
        <v>Conservar</v>
      </c>
    </row>
    <row r="471" spans="1:12" hidden="1" x14ac:dyDescent="0.3">
      <c r="A471">
        <v>743</v>
      </c>
      <c r="B471" t="s">
        <v>8556</v>
      </c>
      <c r="C471" t="s">
        <v>6834</v>
      </c>
      <c r="D471" t="s">
        <v>6831</v>
      </c>
      <c r="E471" t="s">
        <v>6838</v>
      </c>
      <c r="F471">
        <v>2022</v>
      </c>
      <c r="G471" t="s">
        <v>3482</v>
      </c>
      <c r="H471" t="s">
        <v>6836</v>
      </c>
      <c r="I471" t="str">
        <f t="shared" si="28"/>
        <v>efficient unique ring signatures from lattices</v>
      </c>
      <c r="J471">
        <f t="shared" si="29"/>
        <v>479</v>
      </c>
      <c r="K471" t="str">
        <f t="shared" si="27"/>
        <v>Conservar</v>
      </c>
      <c r="L471" s="4" t="s">
        <v>8561</v>
      </c>
    </row>
    <row r="472" spans="1:12" x14ac:dyDescent="0.3">
      <c r="A472">
        <v>8</v>
      </c>
      <c r="B472" t="s">
        <v>3385</v>
      </c>
      <c r="C472" t="s">
        <v>178</v>
      </c>
      <c r="D472" t="s">
        <v>177</v>
      </c>
      <c r="E472" t="s">
        <v>182</v>
      </c>
      <c r="F472">
        <v>2023</v>
      </c>
      <c r="G472" t="s">
        <v>3506</v>
      </c>
      <c r="H472" t="s">
        <v>180</v>
      </c>
      <c r="I472" t="str">
        <f t="shared" si="28"/>
        <v>electanon: a blockchain-based, anonymous, robust, and scalable ranked-choice voting protocol</v>
      </c>
      <c r="J472">
        <f t="shared" si="29"/>
        <v>29</v>
      </c>
      <c r="K472" t="str">
        <f t="shared" si="27"/>
        <v>Conservar</v>
      </c>
    </row>
    <row r="473" spans="1:12" x14ac:dyDescent="0.3">
      <c r="A473">
        <v>551</v>
      </c>
      <c r="B473" t="s">
        <v>8556</v>
      </c>
      <c r="C473" s="6" t="s">
        <v>2872</v>
      </c>
      <c r="D473" t="s">
        <v>5363</v>
      </c>
      <c r="E473" t="s">
        <v>5368</v>
      </c>
      <c r="F473">
        <v>2023</v>
      </c>
      <c r="G473" t="s">
        <v>3482</v>
      </c>
      <c r="H473" t="s">
        <v>2878</v>
      </c>
      <c r="I473" t="str">
        <f t="shared" si="28"/>
        <v>electra-decentralized voting application</v>
      </c>
      <c r="J473">
        <f t="shared" si="29"/>
        <v>479</v>
      </c>
      <c r="K473" t="str">
        <f t="shared" si="27"/>
        <v>Conservar</v>
      </c>
    </row>
    <row r="474" spans="1:12" hidden="1" x14ac:dyDescent="0.3">
      <c r="A474">
        <v>262</v>
      </c>
      <c r="B474" t="s">
        <v>514</v>
      </c>
      <c r="C474" t="s">
        <v>2872</v>
      </c>
      <c r="D474" t="s">
        <v>2873</v>
      </c>
      <c r="E474" t="s">
        <v>2876</v>
      </c>
      <c r="F474">
        <v>2023</v>
      </c>
      <c r="G474" t="s">
        <v>3482</v>
      </c>
      <c r="H474" t="s">
        <v>2878</v>
      </c>
      <c r="I474" t="str">
        <f t="shared" si="28"/>
        <v>electra-decentralized voting application</v>
      </c>
      <c r="J474">
        <f t="shared" si="29"/>
        <v>268</v>
      </c>
      <c r="K474" t="str">
        <f t="shared" si="27"/>
        <v>Descartar</v>
      </c>
    </row>
    <row r="475" spans="1:12" x14ac:dyDescent="0.3">
      <c r="A475">
        <v>696</v>
      </c>
      <c r="B475" t="s">
        <v>8556</v>
      </c>
      <c r="C475" s="6" t="s">
        <v>869</v>
      </c>
      <c r="D475" t="s">
        <v>6457</v>
      </c>
      <c r="E475" t="s">
        <v>6462</v>
      </c>
      <c r="F475">
        <v>2023</v>
      </c>
      <c r="G475" t="s">
        <v>3482</v>
      </c>
      <c r="H475" t="s">
        <v>876</v>
      </c>
      <c r="I475" t="str">
        <f t="shared" si="28"/>
        <v>electronic matadan: blockchain based e-voting system</v>
      </c>
      <c r="J475">
        <f t="shared" si="29"/>
        <v>479</v>
      </c>
      <c r="K475" t="str">
        <f t="shared" si="27"/>
        <v>Conservar</v>
      </c>
    </row>
    <row r="476" spans="1:12" hidden="1" x14ac:dyDescent="0.3">
      <c r="A476">
        <v>71</v>
      </c>
      <c r="B476" t="s">
        <v>514</v>
      </c>
      <c r="C476" t="s">
        <v>869</v>
      </c>
      <c r="D476" t="s">
        <v>870</v>
      </c>
      <c r="E476" t="s">
        <v>874</v>
      </c>
      <c r="F476">
        <v>2023</v>
      </c>
      <c r="G476" t="s">
        <v>3482</v>
      </c>
      <c r="H476" t="s">
        <v>876</v>
      </c>
      <c r="I476" t="str">
        <f t="shared" si="28"/>
        <v>electronic matadan: blockchain based e-voting system</v>
      </c>
      <c r="J476">
        <f t="shared" si="29"/>
        <v>268</v>
      </c>
      <c r="K476" t="str">
        <f t="shared" si="27"/>
        <v>Descartar</v>
      </c>
    </row>
    <row r="477" spans="1:12" x14ac:dyDescent="0.3">
      <c r="A477">
        <v>739</v>
      </c>
      <c r="B477" t="s">
        <v>8556</v>
      </c>
      <c r="C477" s="6" t="s">
        <v>6802</v>
      </c>
      <c r="D477" t="s">
        <v>6799</v>
      </c>
      <c r="E477" t="s">
        <v>6806</v>
      </c>
      <c r="F477">
        <v>2022</v>
      </c>
      <c r="G477" t="s">
        <v>3482</v>
      </c>
      <c r="H477" t="s">
        <v>6804</v>
      </c>
      <c r="I477" t="str">
        <f t="shared" si="28"/>
        <v>electronic voting scheme based on blockchain and sm2 cryptographic algorithm zero-knowledge proof</v>
      </c>
      <c r="J477">
        <f t="shared" si="29"/>
        <v>479</v>
      </c>
      <c r="K477" t="str">
        <f t="shared" si="27"/>
        <v>Conservar</v>
      </c>
    </row>
    <row r="478" spans="1:12" x14ac:dyDescent="0.3">
      <c r="A478">
        <v>530</v>
      </c>
      <c r="B478" t="s">
        <v>8556</v>
      </c>
      <c r="C478" s="6" t="s">
        <v>1549</v>
      </c>
      <c r="D478" t="s">
        <v>5204</v>
      </c>
      <c r="E478" t="s">
        <v>5209</v>
      </c>
      <c r="F478">
        <v>2023</v>
      </c>
      <c r="G478" t="s">
        <v>3482</v>
      </c>
      <c r="H478" t="s">
        <v>1556</v>
      </c>
      <c r="I478" t="str">
        <f t="shared" si="28"/>
        <v>electronic voting system based on the blockchain technology</v>
      </c>
      <c r="J478">
        <f t="shared" si="29"/>
        <v>479</v>
      </c>
      <c r="K478" t="str">
        <f t="shared" si="27"/>
        <v>Conservar</v>
      </c>
    </row>
    <row r="479" spans="1:12" hidden="1" x14ac:dyDescent="0.3">
      <c r="A479">
        <v>135</v>
      </c>
      <c r="B479" t="s">
        <v>514</v>
      </c>
      <c r="C479" t="s">
        <v>1549</v>
      </c>
      <c r="D479" t="s">
        <v>1550</v>
      </c>
      <c r="E479" t="s">
        <v>1554</v>
      </c>
      <c r="F479">
        <v>2023</v>
      </c>
      <c r="G479" t="s">
        <v>3482</v>
      </c>
      <c r="H479" t="s">
        <v>1556</v>
      </c>
      <c r="I479" t="str">
        <f t="shared" si="28"/>
        <v>electronic voting system based on the blockchain technology</v>
      </c>
      <c r="J479">
        <f t="shared" si="29"/>
        <v>268</v>
      </c>
      <c r="K479" t="str">
        <f t="shared" si="27"/>
        <v>Descartar</v>
      </c>
    </row>
    <row r="480" spans="1:12" x14ac:dyDescent="0.3">
      <c r="A480">
        <v>728</v>
      </c>
      <c r="B480" t="s">
        <v>8556</v>
      </c>
      <c r="C480" s="6" t="s">
        <v>6713</v>
      </c>
      <c r="D480" t="s">
        <v>6710</v>
      </c>
      <c r="E480" t="s">
        <v>6717</v>
      </c>
      <c r="F480">
        <v>2022</v>
      </c>
      <c r="G480" t="s">
        <v>3506</v>
      </c>
      <c r="H480" t="s">
        <v>6715</v>
      </c>
      <c r="I480" t="str">
        <f t="shared" si="28"/>
        <v>electronic voting system using an enterprise blockchain</v>
      </c>
      <c r="J480">
        <f t="shared" si="29"/>
        <v>479</v>
      </c>
      <c r="K480" t="str">
        <f t="shared" si="27"/>
        <v>Conservar</v>
      </c>
    </row>
    <row r="481" spans="1:13" hidden="1" x14ac:dyDescent="0.3">
      <c r="A481">
        <v>842</v>
      </c>
      <c r="B481" t="s">
        <v>8557</v>
      </c>
      <c r="C481" t="s">
        <v>6713</v>
      </c>
      <c r="D481" t="s">
        <v>8149</v>
      </c>
      <c r="E481" t="s">
        <v>8153</v>
      </c>
      <c r="F481">
        <v>2022</v>
      </c>
      <c r="G481" t="s">
        <v>3506</v>
      </c>
      <c r="H481" t="s">
        <v>6715</v>
      </c>
      <c r="I481" t="str">
        <f t="shared" si="28"/>
        <v>electronic voting system using an enterprise blockchain</v>
      </c>
      <c r="J481">
        <f t="shared" si="29"/>
        <v>60</v>
      </c>
      <c r="K481" t="str">
        <f t="shared" si="27"/>
        <v>Descartar</v>
      </c>
    </row>
    <row r="482" spans="1:13" x14ac:dyDescent="0.3">
      <c r="A482">
        <v>503</v>
      </c>
      <c r="B482" t="s">
        <v>8556</v>
      </c>
      <c r="C482" t="s">
        <v>4992</v>
      </c>
      <c r="D482" t="s">
        <v>4989</v>
      </c>
      <c r="E482" t="s">
        <v>4996</v>
      </c>
      <c r="F482">
        <v>2024</v>
      </c>
      <c r="G482" t="s">
        <v>3482</v>
      </c>
      <c r="H482" t="s">
        <v>4994</v>
      </c>
      <c r="I482" t="str">
        <f t="shared" si="28"/>
        <v>electronic voting system using blockchain</v>
      </c>
      <c r="J482">
        <f t="shared" si="29"/>
        <v>479</v>
      </c>
      <c r="K482" t="str">
        <f t="shared" si="27"/>
        <v>Conservar</v>
      </c>
    </row>
    <row r="483" spans="1:13" x14ac:dyDescent="0.3">
      <c r="A483">
        <v>423</v>
      </c>
      <c r="B483" t="s">
        <v>8556</v>
      </c>
      <c r="C483" s="6" t="s">
        <v>1763</v>
      </c>
      <c r="D483" t="s">
        <v>4340</v>
      </c>
      <c r="E483" t="s">
        <v>4345</v>
      </c>
      <c r="F483">
        <v>2024</v>
      </c>
      <c r="G483" t="s">
        <v>3482</v>
      </c>
      <c r="H483" t="s">
        <v>1767</v>
      </c>
      <c r="I483" t="str">
        <f t="shared" si="28"/>
        <v>electronic voting system using blockchain and machine learning</v>
      </c>
      <c r="J483">
        <f t="shared" si="29"/>
        <v>479</v>
      </c>
      <c r="K483" t="str">
        <f t="shared" si="27"/>
        <v>Conservar</v>
      </c>
    </row>
    <row r="484" spans="1:13" hidden="1" x14ac:dyDescent="0.3">
      <c r="A484">
        <v>155</v>
      </c>
      <c r="B484" t="s">
        <v>514</v>
      </c>
      <c r="C484" t="s">
        <v>1763</v>
      </c>
      <c r="D484" t="s">
        <v>1764</v>
      </c>
      <c r="E484" t="s">
        <v>1766</v>
      </c>
      <c r="F484">
        <v>2024</v>
      </c>
      <c r="G484" t="s">
        <v>3482</v>
      </c>
      <c r="H484" t="s">
        <v>1767</v>
      </c>
      <c r="I484" t="str">
        <f t="shared" si="28"/>
        <v>electronic voting system using blockchain and machine learning</v>
      </c>
      <c r="J484">
        <f t="shared" si="29"/>
        <v>268</v>
      </c>
      <c r="K484" t="str">
        <f t="shared" si="27"/>
        <v>Descartar</v>
      </c>
    </row>
    <row r="485" spans="1:13" x14ac:dyDescent="0.3">
      <c r="A485">
        <v>619</v>
      </c>
      <c r="B485" t="s">
        <v>8556</v>
      </c>
      <c r="C485" s="6" t="s">
        <v>1537</v>
      </c>
      <c r="D485" t="s">
        <v>5855</v>
      </c>
      <c r="E485" t="s">
        <v>5859</v>
      </c>
      <c r="F485">
        <v>2023</v>
      </c>
      <c r="G485" t="s">
        <v>3482</v>
      </c>
      <c r="H485" t="s">
        <v>1545</v>
      </c>
      <c r="I485" t="str">
        <f t="shared" si="28"/>
        <v>electronic voting system using blockchain technology</v>
      </c>
      <c r="J485">
        <f t="shared" si="29"/>
        <v>479</v>
      </c>
      <c r="K485" t="str">
        <f t="shared" si="27"/>
        <v>Conservar</v>
      </c>
      <c r="M485" s="4"/>
    </row>
    <row r="486" spans="1:13" hidden="1" x14ac:dyDescent="0.3">
      <c r="A486">
        <v>134</v>
      </c>
      <c r="B486" t="s">
        <v>514</v>
      </c>
      <c r="C486" t="s">
        <v>1537</v>
      </c>
      <c r="D486" t="s">
        <v>1538</v>
      </c>
      <c r="E486" t="s">
        <v>1542</v>
      </c>
      <c r="F486">
        <v>2023</v>
      </c>
      <c r="G486" t="s">
        <v>3482</v>
      </c>
      <c r="H486" t="s">
        <v>1545</v>
      </c>
      <c r="I486" t="str">
        <f t="shared" si="28"/>
        <v>electronic voting system using blockchain technology</v>
      </c>
      <c r="J486">
        <f t="shared" si="29"/>
        <v>268</v>
      </c>
      <c r="K486" t="str">
        <f t="shared" si="27"/>
        <v>Descartar</v>
      </c>
    </row>
    <row r="487" spans="1:13" hidden="1" x14ac:dyDescent="0.3">
      <c r="A487">
        <v>410</v>
      </c>
      <c r="B487" t="s">
        <v>8556</v>
      </c>
      <c r="C487" t="s">
        <v>4232</v>
      </c>
      <c r="D487" t="s">
        <v>4229</v>
      </c>
      <c r="E487" t="s">
        <v>4236</v>
      </c>
      <c r="F487">
        <v>2025</v>
      </c>
      <c r="G487" t="s">
        <v>3667</v>
      </c>
      <c r="H487" t="s">
        <v>4234</v>
      </c>
      <c r="I487" t="str">
        <f t="shared" si="28"/>
        <v>electronic voting systems using a blockchain-based encrypted identity management</v>
      </c>
      <c r="J487">
        <f t="shared" si="29"/>
        <v>479</v>
      </c>
      <c r="K487" t="str">
        <f t="shared" ref="K487:K550" si="30">IF(J487=_xlfn.MAXIFS(J:J, I:I, I487), "Conservar", "Descartar")</f>
        <v>Conservar</v>
      </c>
      <c r="M487" t="s">
        <v>8573</v>
      </c>
    </row>
    <row r="488" spans="1:13" hidden="1" x14ac:dyDescent="0.3">
      <c r="A488">
        <v>623</v>
      </c>
      <c r="B488" t="s">
        <v>8556</v>
      </c>
      <c r="C488" t="s">
        <v>1632</v>
      </c>
      <c r="D488" t="s">
        <v>5884</v>
      </c>
      <c r="E488" t="s">
        <v>5889</v>
      </c>
      <c r="F488">
        <v>2023</v>
      </c>
      <c r="G488" t="s">
        <v>3482</v>
      </c>
      <c r="H488" t="s">
        <v>1639</v>
      </c>
      <c r="I488" t="str">
        <f t="shared" si="28"/>
        <v>electronic voting through blockchain: a survey</v>
      </c>
      <c r="J488">
        <f t="shared" si="29"/>
        <v>479</v>
      </c>
      <c r="K488" t="str">
        <f t="shared" si="30"/>
        <v>Conservar</v>
      </c>
      <c r="L488" t="s">
        <v>8562</v>
      </c>
    </row>
    <row r="489" spans="1:13" hidden="1" x14ac:dyDescent="0.3">
      <c r="A489">
        <v>143</v>
      </c>
      <c r="B489" t="s">
        <v>514</v>
      </c>
      <c r="C489" t="s">
        <v>1632</v>
      </c>
      <c r="D489" t="s">
        <v>1633</v>
      </c>
      <c r="E489" t="s">
        <v>1637</v>
      </c>
      <c r="F489">
        <v>2023</v>
      </c>
      <c r="G489" t="s">
        <v>3482</v>
      </c>
      <c r="H489" t="s">
        <v>1639</v>
      </c>
      <c r="I489" t="str">
        <f t="shared" si="28"/>
        <v>electronic voting through blockchain: a survey</v>
      </c>
      <c r="J489">
        <f t="shared" si="29"/>
        <v>268</v>
      </c>
      <c r="K489" t="str">
        <f t="shared" si="30"/>
        <v>Descartar</v>
      </c>
    </row>
    <row r="490" spans="1:13" hidden="1" x14ac:dyDescent="0.3">
      <c r="A490">
        <v>515</v>
      </c>
      <c r="B490" t="s">
        <v>8556</v>
      </c>
      <c r="C490" s="6" t="s">
        <v>1729</v>
      </c>
      <c r="D490" t="s">
        <v>5089</v>
      </c>
      <c r="E490" t="s">
        <v>5094</v>
      </c>
      <c r="F490">
        <v>2024</v>
      </c>
      <c r="G490" t="s">
        <v>3482</v>
      </c>
      <c r="H490" t="s">
        <v>1736</v>
      </c>
      <c r="I490" t="str">
        <f t="shared" si="28"/>
        <v>elegant techniques and methods for blockchain-powered electronic voting systems</v>
      </c>
      <c r="J490">
        <f t="shared" si="29"/>
        <v>479</v>
      </c>
      <c r="K490" t="str">
        <f t="shared" si="30"/>
        <v>Conservar</v>
      </c>
      <c r="M490" t="s">
        <v>8574</v>
      </c>
    </row>
    <row r="491" spans="1:13" hidden="1" x14ac:dyDescent="0.3">
      <c r="A491">
        <v>152</v>
      </c>
      <c r="B491" t="s">
        <v>514</v>
      </c>
      <c r="C491" t="s">
        <v>1729</v>
      </c>
      <c r="D491" t="s">
        <v>1730</v>
      </c>
      <c r="E491" t="s">
        <v>1734</v>
      </c>
      <c r="F491">
        <v>2024</v>
      </c>
      <c r="G491" t="s">
        <v>3482</v>
      </c>
      <c r="H491" t="s">
        <v>1736</v>
      </c>
      <c r="I491" t="str">
        <f t="shared" si="28"/>
        <v>elegant techniques and methods for blockchain-powered electronic voting systems</v>
      </c>
      <c r="J491">
        <f t="shared" si="29"/>
        <v>268</v>
      </c>
      <c r="K491" t="str">
        <f t="shared" si="30"/>
        <v>Descartar</v>
      </c>
    </row>
    <row r="492" spans="1:13" x14ac:dyDescent="0.3">
      <c r="A492">
        <v>779</v>
      </c>
      <c r="B492" t="s">
        <v>8556</v>
      </c>
      <c r="C492" s="6" t="s">
        <v>924</v>
      </c>
      <c r="D492" t="s">
        <v>7114</v>
      </c>
      <c r="E492" t="s">
        <v>7119</v>
      </c>
      <c r="F492">
        <v>2022</v>
      </c>
      <c r="G492" t="s">
        <v>3482</v>
      </c>
      <c r="H492" t="s">
        <v>931</v>
      </c>
      <c r="I492" t="str">
        <f t="shared" si="28"/>
        <v>e-matdaan: a blockchain based decentralized e-voting system</v>
      </c>
      <c r="J492">
        <f t="shared" si="29"/>
        <v>479</v>
      </c>
      <c r="K492" t="str">
        <f t="shared" si="30"/>
        <v>Conservar</v>
      </c>
    </row>
    <row r="493" spans="1:13" hidden="1" x14ac:dyDescent="0.3">
      <c r="A493">
        <v>76</v>
      </c>
      <c r="B493" t="s">
        <v>514</v>
      </c>
      <c r="C493" t="s">
        <v>924</v>
      </c>
      <c r="D493" t="s">
        <v>925</v>
      </c>
      <c r="E493" t="s">
        <v>929</v>
      </c>
      <c r="F493">
        <v>2022</v>
      </c>
      <c r="G493" t="s">
        <v>3482</v>
      </c>
      <c r="H493" t="s">
        <v>931</v>
      </c>
      <c r="I493" t="str">
        <f t="shared" si="28"/>
        <v>e-matdaan: a blockchain based decentralized e-voting system</v>
      </c>
      <c r="J493">
        <f t="shared" si="29"/>
        <v>268</v>
      </c>
      <c r="K493" t="str">
        <f t="shared" si="30"/>
        <v>Descartar</v>
      </c>
    </row>
    <row r="494" spans="1:13" x14ac:dyDescent="0.3">
      <c r="A494">
        <v>204</v>
      </c>
      <c r="B494" t="s">
        <v>514</v>
      </c>
      <c r="C494" t="s">
        <v>2272</v>
      </c>
      <c r="D494" t="s">
        <v>2273</v>
      </c>
      <c r="E494" t="s">
        <v>2277</v>
      </c>
      <c r="F494">
        <v>2024</v>
      </c>
      <c r="G494" t="s">
        <v>3482</v>
      </c>
      <c r="H494" t="s">
        <v>2279</v>
      </c>
      <c r="I494" t="str">
        <f t="shared" si="28"/>
        <v>embedded c based smart voting system with biometric</v>
      </c>
      <c r="J494">
        <f t="shared" si="29"/>
        <v>268</v>
      </c>
      <c r="K494" t="str">
        <f t="shared" si="30"/>
        <v>Conservar</v>
      </c>
    </row>
    <row r="495" spans="1:13" x14ac:dyDescent="0.3">
      <c r="A495">
        <v>564</v>
      </c>
      <c r="B495" t="s">
        <v>8556</v>
      </c>
      <c r="C495" s="6" t="s">
        <v>2564</v>
      </c>
      <c r="D495" t="s">
        <v>5459</v>
      </c>
      <c r="E495" t="s">
        <v>5464</v>
      </c>
      <c r="F495">
        <v>2023</v>
      </c>
      <c r="G495" t="s">
        <v>3482</v>
      </c>
      <c r="H495" t="s">
        <v>2569</v>
      </c>
      <c r="I495" t="str">
        <f t="shared" si="28"/>
        <v>empowering secure and cost-efficient blockchain electronic voting by optimized zk-snark algorithm</v>
      </c>
      <c r="J495">
        <f t="shared" si="29"/>
        <v>479</v>
      </c>
      <c r="K495" t="str">
        <f t="shared" si="30"/>
        <v>Conservar</v>
      </c>
    </row>
    <row r="496" spans="1:13" hidden="1" x14ac:dyDescent="0.3">
      <c r="A496">
        <v>232</v>
      </c>
      <c r="B496" t="s">
        <v>514</v>
      </c>
      <c r="C496" t="s">
        <v>2564</v>
      </c>
      <c r="D496" t="s">
        <v>1722</v>
      </c>
      <c r="E496" t="s">
        <v>2566</v>
      </c>
      <c r="F496">
        <v>2023</v>
      </c>
      <c r="G496" t="s">
        <v>3482</v>
      </c>
      <c r="H496" t="s">
        <v>2569</v>
      </c>
      <c r="I496" t="str">
        <f t="shared" si="28"/>
        <v>empowering secure and cost-efficient blockchain electronic voting by optimized zk-snark algorithm</v>
      </c>
      <c r="J496">
        <f t="shared" si="29"/>
        <v>268</v>
      </c>
      <c r="K496" t="str">
        <f t="shared" si="30"/>
        <v>Descartar</v>
      </c>
    </row>
    <row r="497" spans="1:13" x14ac:dyDescent="0.3">
      <c r="A497">
        <v>732</v>
      </c>
      <c r="B497" t="s">
        <v>8556</v>
      </c>
      <c r="C497" s="6" t="s">
        <v>6745</v>
      </c>
      <c r="D497" t="s">
        <v>6742</v>
      </c>
      <c r="E497" t="s">
        <v>6749</v>
      </c>
      <c r="F497">
        <v>2022</v>
      </c>
      <c r="G497" t="s">
        <v>3482</v>
      </c>
      <c r="H497" t="s">
        <v>6747</v>
      </c>
      <c r="I497" t="str">
        <f t="shared" si="28"/>
        <v>enabling data security in electronic voting system using blockchain</v>
      </c>
      <c r="J497">
        <f t="shared" si="29"/>
        <v>479</v>
      </c>
      <c r="K497" t="str">
        <f t="shared" si="30"/>
        <v>Conservar</v>
      </c>
    </row>
    <row r="498" spans="1:13" x14ac:dyDescent="0.3">
      <c r="A498">
        <v>708</v>
      </c>
      <c r="B498" t="s">
        <v>8556</v>
      </c>
      <c r="C498" s="6" t="s">
        <v>6549</v>
      </c>
      <c r="D498" t="s">
        <v>6546</v>
      </c>
      <c r="E498" t="s">
        <v>6554</v>
      </c>
      <c r="F498">
        <v>2023</v>
      </c>
      <c r="G498" t="s">
        <v>3506</v>
      </c>
      <c r="H498" t="s">
        <v>6552</v>
      </c>
      <c r="I498" t="str">
        <f t="shared" si="28"/>
        <v>end to end secure e-voting using blockchain &amp; quantum key distribution</v>
      </c>
      <c r="J498">
        <f t="shared" si="29"/>
        <v>479</v>
      </c>
      <c r="K498" t="str">
        <f t="shared" si="30"/>
        <v>Conservar</v>
      </c>
    </row>
    <row r="499" spans="1:13" hidden="1" x14ac:dyDescent="0.3">
      <c r="A499">
        <v>598</v>
      </c>
      <c r="B499" t="s">
        <v>8556</v>
      </c>
      <c r="C499" s="6" t="s">
        <v>5710</v>
      </c>
      <c r="D499" t="s">
        <v>5707</v>
      </c>
      <c r="E499" t="s">
        <v>5713</v>
      </c>
      <c r="F499">
        <v>2023</v>
      </c>
      <c r="G499" t="s">
        <v>3482</v>
      </c>
      <c r="H499" t="s">
        <v>93</v>
      </c>
      <c r="I499" t="str">
        <f t="shared" si="28"/>
        <v>enforcing confidentiality in tornado cash-based e-voting systems</v>
      </c>
      <c r="J499">
        <f t="shared" si="29"/>
        <v>479</v>
      </c>
      <c r="K499" t="str">
        <f t="shared" si="30"/>
        <v>Conservar</v>
      </c>
      <c r="M499" s="4" t="s">
        <v>8561</v>
      </c>
    </row>
    <row r="500" spans="1:13" hidden="1" x14ac:dyDescent="0.3">
      <c r="A500">
        <v>266</v>
      </c>
      <c r="B500" t="s">
        <v>514</v>
      </c>
      <c r="C500" t="s">
        <v>2913</v>
      </c>
      <c r="D500" t="s">
        <v>2914</v>
      </c>
      <c r="E500" t="s">
        <v>2918</v>
      </c>
      <c r="F500">
        <v>2024</v>
      </c>
      <c r="G500" t="s">
        <v>3482</v>
      </c>
      <c r="H500" t="s">
        <v>2920</v>
      </c>
      <c r="I500" t="str">
        <f t="shared" si="28"/>
        <v>enhanced intelligent voting system with identification, one-time password verification, and robust data encryption</v>
      </c>
      <c r="J500">
        <f t="shared" si="29"/>
        <v>268</v>
      </c>
      <c r="K500" t="str">
        <f t="shared" si="30"/>
        <v>Conservar</v>
      </c>
      <c r="L500" s="4" t="s">
        <v>8561</v>
      </c>
    </row>
    <row r="501" spans="1:13" hidden="1" x14ac:dyDescent="0.3">
      <c r="A501">
        <v>407</v>
      </c>
      <c r="B501" t="s">
        <v>8556</v>
      </c>
      <c r="C501" s="6" t="s">
        <v>1394</v>
      </c>
      <c r="D501" t="s">
        <v>4205</v>
      </c>
      <c r="E501" t="s">
        <v>4209</v>
      </c>
      <c r="F501">
        <v>2025</v>
      </c>
      <c r="G501" t="s">
        <v>3506</v>
      </c>
      <c r="H501" t="s">
        <v>1399</v>
      </c>
      <c r="I501" t="str">
        <f t="shared" si="28"/>
        <v>enhancing democratic processes: a survey of dre, internet, and blockchain in electronic voting systems</v>
      </c>
      <c r="J501">
        <f t="shared" si="29"/>
        <v>479</v>
      </c>
      <c r="K501" t="str">
        <f t="shared" si="30"/>
        <v>Conservar</v>
      </c>
      <c r="M501" t="s">
        <v>8574</v>
      </c>
    </row>
    <row r="502" spans="1:13" hidden="1" x14ac:dyDescent="0.3">
      <c r="A502">
        <v>120</v>
      </c>
      <c r="B502" t="s">
        <v>514</v>
      </c>
      <c r="C502" t="s">
        <v>1394</v>
      </c>
      <c r="D502" t="s">
        <v>1395</v>
      </c>
      <c r="E502" t="s">
        <v>1398</v>
      </c>
      <c r="F502">
        <v>2025</v>
      </c>
      <c r="G502" t="s">
        <v>3506</v>
      </c>
      <c r="H502" t="s">
        <v>1399</v>
      </c>
      <c r="I502" t="str">
        <f t="shared" si="28"/>
        <v>enhancing democratic processes: a survey of dre, internet, and blockchain in electronic voting systems</v>
      </c>
      <c r="J502">
        <f t="shared" si="29"/>
        <v>268</v>
      </c>
      <c r="K502" t="str">
        <f t="shared" si="30"/>
        <v>Descartar</v>
      </c>
    </row>
    <row r="503" spans="1:13" x14ac:dyDescent="0.3">
      <c r="A503">
        <v>365</v>
      </c>
      <c r="B503" t="s">
        <v>8556</v>
      </c>
      <c r="C503" t="s">
        <v>3848</v>
      </c>
      <c r="D503" t="s">
        <v>3845</v>
      </c>
      <c r="E503" t="s">
        <v>3853</v>
      </c>
      <c r="F503">
        <v>2025</v>
      </c>
      <c r="G503" t="s">
        <v>3482</v>
      </c>
      <c r="H503" t="s">
        <v>3851</v>
      </c>
      <c r="I503" t="str">
        <f t="shared" si="28"/>
        <v>enhancing election security through blockchain: an in-depth study of encrypted nfts and smart contracts</v>
      </c>
      <c r="J503">
        <f t="shared" si="29"/>
        <v>479</v>
      </c>
      <c r="K503" t="str">
        <f t="shared" si="30"/>
        <v>Conservar</v>
      </c>
    </row>
    <row r="504" spans="1:13" x14ac:dyDescent="0.3">
      <c r="A504">
        <v>522</v>
      </c>
      <c r="B504" t="s">
        <v>8556</v>
      </c>
      <c r="C504" t="s">
        <v>5143</v>
      </c>
      <c r="D504" t="s">
        <v>5140</v>
      </c>
      <c r="E504" t="s">
        <v>5147</v>
      </c>
      <c r="F504">
        <v>2024</v>
      </c>
      <c r="G504" t="s">
        <v>3482</v>
      </c>
      <c r="H504" t="s">
        <v>5145</v>
      </c>
      <c r="I504" t="str">
        <f t="shared" si="28"/>
        <v>enhancing electoral integrity: a comprehensive study of blockchain-enabled voting on evm platforms</v>
      </c>
      <c r="J504">
        <f t="shared" si="29"/>
        <v>479</v>
      </c>
      <c r="K504" t="str">
        <f t="shared" si="30"/>
        <v>Conservar</v>
      </c>
    </row>
    <row r="505" spans="1:13" x14ac:dyDescent="0.3">
      <c r="A505">
        <v>374</v>
      </c>
      <c r="B505" t="s">
        <v>8556</v>
      </c>
      <c r="C505" t="s">
        <v>3936</v>
      </c>
      <c r="D505" t="s">
        <v>3933</v>
      </c>
      <c r="E505" t="s">
        <v>3940</v>
      </c>
      <c r="F505">
        <v>2025</v>
      </c>
      <c r="G505" t="s">
        <v>3482</v>
      </c>
      <c r="H505" t="s">
        <v>3938</v>
      </c>
      <c r="I505" t="str">
        <f t="shared" si="28"/>
        <v>enhancing electoral integrity: a hybrid blockchain-based e-voting system with deep learning and post-quantum cryptography</v>
      </c>
      <c r="J505">
        <f t="shared" si="29"/>
        <v>479</v>
      </c>
      <c r="K505" t="str">
        <f t="shared" si="30"/>
        <v>Conservar</v>
      </c>
    </row>
    <row r="506" spans="1:13" hidden="1" x14ac:dyDescent="0.3">
      <c r="A506">
        <v>363</v>
      </c>
      <c r="B506" t="s">
        <v>8556</v>
      </c>
      <c r="C506" t="s">
        <v>3830</v>
      </c>
      <c r="D506" t="s">
        <v>3827</v>
      </c>
      <c r="E506" t="s">
        <v>3834</v>
      </c>
      <c r="F506">
        <v>2025</v>
      </c>
      <c r="G506" t="s">
        <v>3667</v>
      </c>
      <c r="H506" t="s">
        <v>3832</v>
      </c>
      <c r="I506" t="str">
        <f t="shared" si="28"/>
        <v>enhancing electoral processes: the role of "smart voting systems"</v>
      </c>
      <c r="J506">
        <f t="shared" si="29"/>
        <v>479</v>
      </c>
      <c r="K506" t="str">
        <f t="shared" si="30"/>
        <v>Conservar</v>
      </c>
      <c r="M506" t="s">
        <v>8573</v>
      </c>
    </row>
    <row r="507" spans="1:13" x14ac:dyDescent="0.3">
      <c r="A507">
        <v>537</v>
      </c>
      <c r="B507" t="s">
        <v>8556</v>
      </c>
      <c r="C507" s="6" t="s">
        <v>2776</v>
      </c>
      <c r="D507" t="s">
        <v>5257</v>
      </c>
      <c r="E507" t="s">
        <v>5262</v>
      </c>
      <c r="F507">
        <v>2023</v>
      </c>
      <c r="G507" t="s">
        <v>3482</v>
      </c>
      <c r="H507" t="s">
        <v>2783</v>
      </c>
      <c r="I507" t="str">
        <f t="shared" si="28"/>
        <v>enhancing e-voting security with blockchain-backed decentralized authorization</v>
      </c>
      <c r="J507">
        <f t="shared" si="29"/>
        <v>479</v>
      </c>
      <c r="K507" t="str">
        <f t="shared" si="30"/>
        <v>Conservar</v>
      </c>
    </row>
    <row r="508" spans="1:13" hidden="1" x14ac:dyDescent="0.3">
      <c r="A508">
        <v>253</v>
      </c>
      <c r="B508" t="s">
        <v>514</v>
      </c>
      <c r="C508" t="s">
        <v>2776</v>
      </c>
      <c r="D508" t="s">
        <v>2777</v>
      </c>
      <c r="E508" t="s">
        <v>2781</v>
      </c>
      <c r="F508">
        <v>2023</v>
      </c>
      <c r="G508" t="s">
        <v>3482</v>
      </c>
      <c r="H508" t="s">
        <v>2783</v>
      </c>
      <c r="I508" t="str">
        <f t="shared" si="28"/>
        <v>enhancing e-voting security with blockchain-backed decentralized authorization</v>
      </c>
      <c r="J508">
        <f t="shared" si="29"/>
        <v>268</v>
      </c>
      <c r="K508" t="str">
        <f t="shared" si="30"/>
        <v>Descartar</v>
      </c>
    </row>
    <row r="509" spans="1:13" x14ac:dyDescent="0.3">
      <c r="A509">
        <v>447</v>
      </c>
      <c r="B509" t="s">
        <v>8556</v>
      </c>
      <c r="C509" s="6" t="s">
        <v>4544</v>
      </c>
      <c r="D509" t="s">
        <v>4541</v>
      </c>
      <c r="E509" t="s">
        <v>4548</v>
      </c>
      <c r="F509">
        <v>2023</v>
      </c>
      <c r="G509" t="s">
        <v>3506</v>
      </c>
      <c r="H509" t="s">
        <v>4546</v>
      </c>
      <c r="I509" t="str">
        <f t="shared" si="28"/>
        <v>enhancing e-voting security with quantum-resistant encryption: a blockchain-based approach utilizing elliptic curve diffie–hellman and decentralized storage</v>
      </c>
      <c r="J509">
        <f t="shared" si="29"/>
        <v>479</v>
      </c>
      <c r="K509" t="str">
        <f t="shared" si="30"/>
        <v>Conservar</v>
      </c>
    </row>
    <row r="510" spans="1:13" hidden="1" x14ac:dyDescent="0.3">
      <c r="A510">
        <v>180</v>
      </c>
      <c r="B510" t="s">
        <v>514</v>
      </c>
      <c r="C510" t="s">
        <v>2023</v>
      </c>
      <c r="D510" t="s">
        <v>2024</v>
      </c>
      <c r="E510" t="s">
        <v>2027</v>
      </c>
      <c r="F510">
        <v>2024</v>
      </c>
      <c r="G510" t="s">
        <v>3482</v>
      </c>
      <c r="H510" t="s">
        <v>2029</v>
      </c>
      <c r="I510" t="str">
        <f t="shared" si="28"/>
        <v>enhancing e-voting with retinal authentication</v>
      </c>
      <c r="J510">
        <f t="shared" si="29"/>
        <v>268</v>
      </c>
      <c r="K510" t="str">
        <f t="shared" si="30"/>
        <v>Conservar</v>
      </c>
      <c r="L510" s="4" t="s">
        <v>8561</v>
      </c>
    </row>
    <row r="511" spans="1:13" x14ac:dyDescent="0.3">
      <c r="A511">
        <v>500</v>
      </c>
      <c r="B511" t="s">
        <v>8556</v>
      </c>
      <c r="C511" s="6" t="s">
        <v>2384</v>
      </c>
      <c r="D511" t="s">
        <v>4967</v>
      </c>
      <c r="E511" t="s">
        <v>4971</v>
      </c>
      <c r="F511">
        <v>2024</v>
      </c>
      <c r="G511" t="s">
        <v>3482</v>
      </c>
      <c r="H511" t="s">
        <v>2392</v>
      </c>
      <c r="I511" t="str">
        <f t="shared" si="28"/>
        <v>enhancing security and scalability in electronic voting through privacy-preserving cryptography and efficient data structures</v>
      </c>
      <c r="J511">
        <f t="shared" si="29"/>
        <v>479</v>
      </c>
      <c r="K511" t="str">
        <f t="shared" si="30"/>
        <v>Conservar</v>
      </c>
    </row>
    <row r="512" spans="1:13" hidden="1" x14ac:dyDescent="0.3">
      <c r="A512">
        <v>215</v>
      </c>
      <c r="B512" t="s">
        <v>514</v>
      </c>
      <c r="C512" t="s">
        <v>2384</v>
      </c>
      <c r="D512" t="s">
        <v>2385</v>
      </c>
      <c r="E512" t="s">
        <v>2389</v>
      </c>
      <c r="F512">
        <v>2024</v>
      </c>
      <c r="G512" t="s">
        <v>3482</v>
      </c>
      <c r="H512" t="s">
        <v>2392</v>
      </c>
      <c r="I512" t="str">
        <f t="shared" si="28"/>
        <v>enhancing security and scalability in electronic voting through privacy-preserving cryptography and efficient data structures</v>
      </c>
      <c r="J512">
        <f t="shared" si="29"/>
        <v>268</v>
      </c>
      <c r="K512" t="str">
        <f t="shared" si="30"/>
        <v>Descartar</v>
      </c>
    </row>
    <row r="513" spans="1:13" x14ac:dyDescent="0.3">
      <c r="A513">
        <v>364</v>
      </c>
      <c r="B513" t="s">
        <v>8556</v>
      </c>
      <c r="C513" s="6" t="s">
        <v>3839</v>
      </c>
      <c r="D513" t="s">
        <v>3836</v>
      </c>
      <c r="E513" t="s">
        <v>3843</v>
      </c>
      <c r="F513">
        <v>2024</v>
      </c>
      <c r="G513" t="s">
        <v>3506</v>
      </c>
      <c r="H513" t="s">
        <v>3841</v>
      </c>
      <c r="I513" t="str">
        <f t="shared" si="28"/>
        <v>enhancing security and transparency in online voting through blockchain decentralization</v>
      </c>
      <c r="J513">
        <f t="shared" si="29"/>
        <v>479</v>
      </c>
      <c r="K513" t="str">
        <f t="shared" si="30"/>
        <v>Conservar</v>
      </c>
    </row>
    <row r="514" spans="1:13" x14ac:dyDescent="0.3">
      <c r="A514">
        <v>652</v>
      </c>
      <c r="B514" t="s">
        <v>8556</v>
      </c>
      <c r="C514" s="6" t="s">
        <v>6114</v>
      </c>
      <c r="D514" t="s">
        <v>6111</v>
      </c>
      <c r="E514" t="s">
        <v>6118</v>
      </c>
      <c r="F514">
        <v>2023</v>
      </c>
      <c r="G514" t="s">
        <v>3482</v>
      </c>
      <c r="H514" t="s">
        <v>6116</v>
      </c>
      <c r="I514" t="str">
        <f t="shared" si="28"/>
        <v>enhancing the protection of information in digital voting using application of block chain technology</v>
      </c>
      <c r="J514">
        <f t="shared" si="29"/>
        <v>479</v>
      </c>
      <c r="K514" t="str">
        <f t="shared" si="30"/>
        <v>Conservar</v>
      </c>
    </row>
    <row r="515" spans="1:13" hidden="1" x14ac:dyDescent="0.3">
      <c r="A515">
        <v>113</v>
      </c>
      <c r="B515" t="s">
        <v>514</v>
      </c>
      <c r="C515" t="s">
        <v>1324</v>
      </c>
      <c r="D515" t="s">
        <v>1325</v>
      </c>
      <c r="E515" t="s">
        <v>1329</v>
      </c>
      <c r="F515">
        <v>2023</v>
      </c>
      <c r="G515" t="s">
        <v>3482</v>
      </c>
      <c r="H515" t="s">
        <v>1331</v>
      </c>
      <c r="I515" t="str">
        <f t="shared" ref="I515:I578" si="31">LOWER(C515)</f>
        <v>enhancing the security of online voting system using defined biometrics</v>
      </c>
      <c r="J515">
        <f t="shared" ref="J515:J578" si="32">COUNTIF(B:B, B515)</f>
        <v>268</v>
      </c>
      <c r="K515" t="str">
        <f t="shared" si="30"/>
        <v>Conservar</v>
      </c>
      <c r="L515" s="4" t="s">
        <v>8561</v>
      </c>
    </row>
    <row r="516" spans="1:13" x14ac:dyDescent="0.3">
      <c r="A516">
        <v>489</v>
      </c>
      <c r="B516" t="s">
        <v>8556</v>
      </c>
      <c r="C516" s="6" t="s">
        <v>4882</v>
      </c>
      <c r="D516" t="s">
        <v>4879</v>
      </c>
      <c r="E516" t="s">
        <v>4886</v>
      </c>
      <c r="F516">
        <v>2023</v>
      </c>
      <c r="G516" t="s">
        <v>3506</v>
      </c>
      <c r="H516" t="s">
        <v>4884</v>
      </c>
      <c r="I516" t="str">
        <f t="shared" si="31"/>
        <v>enhancing trustworthiness and interoperability of electronic voting systems through blockchain bridges</v>
      </c>
      <c r="J516">
        <f t="shared" si="32"/>
        <v>479</v>
      </c>
      <c r="K516" t="str">
        <f t="shared" si="30"/>
        <v>Conservar</v>
      </c>
    </row>
    <row r="517" spans="1:13" hidden="1" x14ac:dyDescent="0.3">
      <c r="A517">
        <v>14</v>
      </c>
      <c r="B517" t="s">
        <v>3385</v>
      </c>
      <c r="C517" t="s">
        <v>242</v>
      </c>
      <c r="D517" t="s">
        <v>241</v>
      </c>
      <c r="E517" t="s">
        <v>245</v>
      </c>
      <c r="F517">
        <v>2025</v>
      </c>
      <c r="G517" t="s">
        <v>3506</v>
      </c>
      <c r="H517" t="s">
        <v>243</v>
      </c>
      <c r="I517" t="str">
        <f t="shared" si="31"/>
        <v>enhancing visual homing in robotics: a study on blockchain integration and consensus algorithms</v>
      </c>
      <c r="J517">
        <f t="shared" si="32"/>
        <v>29</v>
      </c>
      <c r="K517" t="str">
        <f t="shared" si="30"/>
        <v>Conservar</v>
      </c>
      <c r="L517" s="4" t="s">
        <v>8561</v>
      </c>
    </row>
    <row r="518" spans="1:13" hidden="1" x14ac:dyDescent="0.3">
      <c r="A518">
        <v>400</v>
      </c>
      <c r="B518" t="s">
        <v>8556</v>
      </c>
      <c r="C518" t="s">
        <v>4149</v>
      </c>
      <c r="D518" t="s">
        <v>4146</v>
      </c>
      <c r="E518" t="s">
        <v>4153</v>
      </c>
      <c r="F518">
        <v>2024</v>
      </c>
      <c r="G518" t="s">
        <v>3667</v>
      </c>
      <c r="H518" t="s">
        <v>4151</v>
      </c>
      <c r="I518" t="str">
        <f t="shared" si="31"/>
        <v>enhancing voting/e-voting through blockchain</v>
      </c>
      <c r="J518">
        <f t="shared" si="32"/>
        <v>479</v>
      </c>
      <c r="K518" t="str">
        <f t="shared" si="30"/>
        <v>Conservar</v>
      </c>
      <c r="M518" t="s">
        <v>8573</v>
      </c>
    </row>
    <row r="519" spans="1:13" x14ac:dyDescent="0.3">
      <c r="A519">
        <v>769</v>
      </c>
      <c r="B519" t="s">
        <v>8556</v>
      </c>
      <c r="C519" s="6" t="s">
        <v>7038</v>
      </c>
      <c r="D519" t="s">
        <v>7035</v>
      </c>
      <c r="E519" t="s">
        <v>7043</v>
      </c>
      <c r="F519">
        <v>2022</v>
      </c>
      <c r="G519" t="s">
        <v>3667</v>
      </c>
      <c r="H519" t="s">
        <v>7041</v>
      </c>
      <c r="I519" t="str">
        <f t="shared" si="31"/>
        <v>ensuring security of digital voting through blockchain technology</v>
      </c>
      <c r="J519">
        <f t="shared" si="32"/>
        <v>479</v>
      </c>
      <c r="K519" t="str">
        <f t="shared" si="30"/>
        <v>Conservar</v>
      </c>
    </row>
    <row r="520" spans="1:13" hidden="1" x14ac:dyDescent="0.3">
      <c r="A520">
        <v>320</v>
      </c>
      <c r="B520" t="s">
        <v>8555</v>
      </c>
      <c r="C520" t="s">
        <v>3439</v>
      </c>
      <c r="D520" t="s">
        <v>3438</v>
      </c>
      <c r="E520" t="s">
        <v>93</v>
      </c>
      <c r="F520">
        <v>2023</v>
      </c>
      <c r="G520" t="s">
        <v>3506</v>
      </c>
      <c r="H520" t="s">
        <v>93</v>
      </c>
      <c r="I520" t="str">
        <f t="shared" si="31"/>
        <v>enterprise information security risks: a systematic review of the literature</v>
      </c>
      <c r="J520">
        <f t="shared" si="32"/>
        <v>18</v>
      </c>
      <c r="K520" t="str">
        <f t="shared" si="30"/>
        <v>Conservar</v>
      </c>
      <c r="L520" s="4" t="s">
        <v>8561</v>
      </c>
    </row>
    <row r="521" spans="1:13" x14ac:dyDescent="0.3">
      <c r="A521">
        <v>325</v>
      </c>
      <c r="B521" t="s">
        <v>8556</v>
      </c>
      <c r="C521" s="6" t="s">
        <v>979</v>
      </c>
      <c r="D521" t="s">
        <v>3493</v>
      </c>
      <c r="E521" t="s">
        <v>3498</v>
      </c>
      <c r="F521">
        <v>2024</v>
      </c>
      <c r="G521" t="s">
        <v>3482</v>
      </c>
      <c r="H521" t="s">
        <v>987</v>
      </c>
      <c r="I521" t="str">
        <f t="shared" si="31"/>
        <v>eos blockchain-based electronic voting system</v>
      </c>
      <c r="J521">
        <f t="shared" si="32"/>
        <v>479</v>
      </c>
      <c r="K521" t="str">
        <f t="shared" si="30"/>
        <v>Conservar</v>
      </c>
    </row>
    <row r="522" spans="1:13" hidden="1" x14ac:dyDescent="0.3">
      <c r="A522">
        <v>81</v>
      </c>
      <c r="B522" t="s">
        <v>514</v>
      </c>
      <c r="C522" t="s">
        <v>979</v>
      </c>
      <c r="D522" t="s">
        <v>980</v>
      </c>
      <c r="E522" t="s">
        <v>984</v>
      </c>
      <c r="F522">
        <v>2024</v>
      </c>
      <c r="G522" t="s">
        <v>3482</v>
      </c>
      <c r="H522" t="s">
        <v>987</v>
      </c>
      <c r="I522" t="str">
        <f t="shared" si="31"/>
        <v>eos blockchain-based electronic voting system</v>
      </c>
      <c r="J522">
        <f t="shared" si="32"/>
        <v>268</v>
      </c>
      <c r="K522" t="str">
        <f t="shared" si="30"/>
        <v>Descartar</v>
      </c>
    </row>
    <row r="523" spans="1:13" hidden="1" x14ac:dyDescent="0.3">
      <c r="A523">
        <v>298</v>
      </c>
      <c r="B523" t="s">
        <v>514</v>
      </c>
      <c r="C523" t="s">
        <v>3247</v>
      </c>
      <c r="D523" t="s">
        <v>3248</v>
      </c>
      <c r="E523" t="s">
        <v>3251</v>
      </c>
      <c r="F523">
        <v>2023</v>
      </c>
      <c r="G523" t="s">
        <v>3482</v>
      </c>
      <c r="H523" t="s">
        <v>3254</v>
      </c>
      <c r="I523" t="str">
        <f t="shared" si="31"/>
        <v>e-participation system: leveraging blockchain technology to enhance democratic engagement</v>
      </c>
      <c r="J523">
        <f t="shared" si="32"/>
        <v>268</v>
      </c>
      <c r="K523" t="str">
        <f t="shared" si="30"/>
        <v>Conservar</v>
      </c>
      <c r="M523" s="4" t="s">
        <v>8561</v>
      </c>
    </row>
    <row r="524" spans="1:13" x14ac:dyDescent="0.3">
      <c r="A524">
        <v>601</v>
      </c>
      <c r="B524" t="s">
        <v>8556</v>
      </c>
      <c r="C524" s="6" t="s">
        <v>669</v>
      </c>
      <c r="D524" t="s">
        <v>5729</v>
      </c>
      <c r="E524" t="s">
        <v>5734</v>
      </c>
      <c r="F524">
        <v>2023</v>
      </c>
      <c r="G524" t="s">
        <v>3482</v>
      </c>
      <c r="H524" t="s">
        <v>676</v>
      </c>
      <c r="I524" t="str">
        <f t="shared" si="31"/>
        <v>ether vote: revolutionizing elections with blockchain-powered electronic voting system</v>
      </c>
      <c r="J524">
        <f t="shared" si="32"/>
        <v>479</v>
      </c>
      <c r="K524" t="str">
        <f t="shared" si="30"/>
        <v>Conservar</v>
      </c>
    </row>
    <row r="525" spans="1:13" hidden="1" x14ac:dyDescent="0.3">
      <c r="A525">
        <v>53</v>
      </c>
      <c r="B525" t="s">
        <v>514</v>
      </c>
      <c r="C525" t="s">
        <v>669</v>
      </c>
      <c r="D525" t="s">
        <v>670</v>
      </c>
      <c r="E525" t="s">
        <v>674</v>
      </c>
      <c r="F525">
        <v>2023</v>
      </c>
      <c r="G525" t="s">
        <v>3482</v>
      </c>
      <c r="H525" t="s">
        <v>676</v>
      </c>
      <c r="I525" t="str">
        <f t="shared" si="31"/>
        <v>ether vote: revolutionizing elections with blockchain-powered electronic voting system</v>
      </c>
      <c r="J525">
        <f t="shared" si="32"/>
        <v>268</v>
      </c>
      <c r="K525" t="str">
        <f t="shared" si="30"/>
        <v>Descartar</v>
      </c>
    </row>
    <row r="526" spans="1:13" x14ac:dyDescent="0.3">
      <c r="A526">
        <v>710</v>
      </c>
      <c r="B526" t="s">
        <v>8556</v>
      </c>
      <c r="C526" s="6" t="s">
        <v>6568</v>
      </c>
      <c r="D526" t="s">
        <v>6565</v>
      </c>
      <c r="E526" t="s">
        <v>6572</v>
      </c>
      <c r="F526">
        <v>2023</v>
      </c>
      <c r="G526" t="s">
        <v>3506</v>
      </c>
      <c r="H526" t="s">
        <v>6570</v>
      </c>
      <c r="I526" t="str">
        <f t="shared" si="31"/>
        <v>ethereum blockchain based e-voting system for jordan parliament elections</v>
      </c>
      <c r="J526">
        <f t="shared" si="32"/>
        <v>479</v>
      </c>
      <c r="K526" t="str">
        <f t="shared" si="30"/>
        <v>Conservar</v>
      </c>
    </row>
    <row r="527" spans="1:13" x14ac:dyDescent="0.3">
      <c r="A527">
        <v>366</v>
      </c>
      <c r="B527" t="s">
        <v>8556</v>
      </c>
      <c r="C527" s="6" t="s">
        <v>3858</v>
      </c>
      <c r="D527" t="s">
        <v>3855</v>
      </c>
      <c r="E527" t="s">
        <v>3862</v>
      </c>
      <c r="F527">
        <v>2025</v>
      </c>
      <c r="G527" t="s">
        <v>3506</v>
      </c>
      <c r="H527" t="s">
        <v>3860</v>
      </c>
      <c r="I527" t="str">
        <f t="shared" si="31"/>
        <v>ethervote: a secure smart contract-based e-voting system</v>
      </c>
      <c r="J527">
        <f t="shared" si="32"/>
        <v>479</v>
      </c>
      <c r="K527" t="str">
        <f t="shared" si="30"/>
        <v>Conservar</v>
      </c>
    </row>
    <row r="528" spans="1:13" hidden="1" x14ac:dyDescent="0.3">
      <c r="A528">
        <v>810</v>
      </c>
      <c r="B528" t="s">
        <v>8557</v>
      </c>
      <c r="C528" t="s">
        <v>3858</v>
      </c>
      <c r="D528" t="s">
        <v>7535</v>
      </c>
      <c r="E528" t="s">
        <v>7539</v>
      </c>
      <c r="F528">
        <v>2025</v>
      </c>
      <c r="G528" t="s">
        <v>3506</v>
      </c>
      <c r="H528" t="s">
        <v>3860</v>
      </c>
      <c r="I528" t="str">
        <f t="shared" si="31"/>
        <v>ethervote: a secure smart contract-based e-voting system</v>
      </c>
      <c r="J528">
        <f t="shared" si="32"/>
        <v>60</v>
      </c>
      <c r="K528" t="str">
        <f t="shared" si="30"/>
        <v>Descartar</v>
      </c>
    </row>
    <row r="529" spans="1:13" x14ac:dyDescent="0.3">
      <c r="A529">
        <v>498</v>
      </c>
      <c r="B529" t="s">
        <v>8556</v>
      </c>
      <c r="C529" s="6" t="s">
        <v>277</v>
      </c>
      <c r="D529" t="s">
        <v>4950</v>
      </c>
      <c r="E529" t="s">
        <v>4955</v>
      </c>
      <c r="F529">
        <v>2023</v>
      </c>
      <c r="G529" t="s">
        <v>3482</v>
      </c>
      <c r="H529" t="s">
        <v>280</v>
      </c>
      <c r="I529" t="str">
        <f t="shared" si="31"/>
        <v>evaluating the public perception of a blockchain-based election</v>
      </c>
      <c r="J529">
        <f t="shared" si="32"/>
        <v>479</v>
      </c>
      <c r="K529" t="str">
        <f t="shared" si="30"/>
        <v>Conservar</v>
      </c>
    </row>
    <row r="530" spans="1:13" hidden="1" x14ac:dyDescent="0.3">
      <c r="A530">
        <v>18</v>
      </c>
      <c r="B530" t="s">
        <v>3385</v>
      </c>
      <c r="C530" t="s">
        <v>277</v>
      </c>
      <c r="D530" t="s">
        <v>276</v>
      </c>
      <c r="E530" t="s">
        <v>282</v>
      </c>
      <c r="F530">
        <v>2023</v>
      </c>
      <c r="G530" t="s">
        <v>3482</v>
      </c>
      <c r="H530" t="s">
        <v>280</v>
      </c>
      <c r="I530" t="str">
        <f t="shared" si="31"/>
        <v>evaluating the public perception of a blockchain-based election</v>
      </c>
      <c r="J530">
        <f t="shared" si="32"/>
        <v>29</v>
      </c>
      <c r="K530" t="str">
        <f t="shared" si="30"/>
        <v>Descartar</v>
      </c>
    </row>
    <row r="531" spans="1:13" x14ac:dyDescent="0.3">
      <c r="A531">
        <v>414</v>
      </c>
      <c r="B531" t="s">
        <v>8556</v>
      </c>
      <c r="C531" s="6" t="s">
        <v>1914</v>
      </c>
      <c r="D531" t="s">
        <v>4261</v>
      </c>
      <c r="E531" t="s">
        <v>4266</v>
      </c>
      <c r="F531">
        <v>2024</v>
      </c>
      <c r="G531" t="s">
        <v>3482</v>
      </c>
      <c r="H531" t="s">
        <v>1921</v>
      </c>
      <c r="I531" t="str">
        <f t="shared" si="31"/>
        <v>evaluating the security impact of face recognition and iot-enabled blockchain on electronic voting machines</v>
      </c>
      <c r="J531">
        <f t="shared" si="32"/>
        <v>479</v>
      </c>
      <c r="K531" t="str">
        <f t="shared" si="30"/>
        <v>Conservar</v>
      </c>
    </row>
    <row r="532" spans="1:13" hidden="1" x14ac:dyDescent="0.3">
      <c r="A532">
        <v>169</v>
      </c>
      <c r="B532" t="s">
        <v>514</v>
      </c>
      <c r="C532" t="s">
        <v>1914</v>
      </c>
      <c r="D532" t="s">
        <v>1915</v>
      </c>
      <c r="E532" t="s">
        <v>1919</v>
      </c>
      <c r="F532">
        <v>2024</v>
      </c>
      <c r="G532" t="s">
        <v>3482</v>
      </c>
      <c r="H532" t="s">
        <v>1921</v>
      </c>
      <c r="I532" t="str">
        <f t="shared" si="31"/>
        <v>evaluating the security impact of face recognition and iot-enabled blockchain on electronic voting machines</v>
      </c>
      <c r="J532">
        <f t="shared" si="32"/>
        <v>268</v>
      </c>
      <c r="K532" t="str">
        <f t="shared" si="30"/>
        <v>Descartar</v>
      </c>
    </row>
    <row r="533" spans="1:13" x14ac:dyDescent="0.3">
      <c r="A533">
        <v>554</v>
      </c>
      <c r="B533" t="s">
        <v>8556</v>
      </c>
      <c r="C533" s="6" t="s">
        <v>5387</v>
      </c>
      <c r="D533" t="s">
        <v>5384</v>
      </c>
      <c r="E533" t="s">
        <v>5391</v>
      </c>
      <c r="F533">
        <v>2023</v>
      </c>
      <c r="G533" t="s">
        <v>3667</v>
      </c>
      <c r="H533" t="s">
        <v>5389</v>
      </c>
      <c r="I533" t="str">
        <f t="shared" si="31"/>
        <v>evb - electronic voting system based on blockchain technology</v>
      </c>
      <c r="J533">
        <f t="shared" si="32"/>
        <v>479</v>
      </c>
      <c r="K533" t="str">
        <f t="shared" si="30"/>
        <v>Conservar</v>
      </c>
    </row>
    <row r="534" spans="1:13" hidden="1" x14ac:dyDescent="0.3">
      <c r="A534">
        <v>157</v>
      </c>
      <c r="B534" t="s">
        <v>514</v>
      </c>
      <c r="C534" t="s">
        <v>1781</v>
      </c>
      <c r="D534" t="s">
        <v>1782</v>
      </c>
      <c r="E534" t="s">
        <v>1786</v>
      </c>
      <c r="F534">
        <v>2022</v>
      </c>
      <c r="G534" t="s">
        <v>3482</v>
      </c>
      <c r="H534" t="s">
        <v>1788</v>
      </c>
      <c r="I534" t="str">
        <f t="shared" si="31"/>
        <v>evmffr: electronic voting machine with fingerprint and facial recognition</v>
      </c>
      <c r="J534">
        <f t="shared" si="32"/>
        <v>268</v>
      </c>
      <c r="K534" t="str">
        <f t="shared" si="30"/>
        <v>Conservar</v>
      </c>
      <c r="L534" s="4" t="s">
        <v>8561</v>
      </c>
    </row>
    <row r="535" spans="1:13" x14ac:dyDescent="0.3">
      <c r="A535">
        <v>328</v>
      </c>
      <c r="B535" t="s">
        <v>8556</v>
      </c>
      <c r="C535" s="6" t="s">
        <v>3522</v>
      </c>
      <c r="D535" t="s">
        <v>3519</v>
      </c>
      <c r="E535" t="s">
        <v>3526</v>
      </c>
      <c r="F535">
        <v>2024</v>
      </c>
      <c r="G535" t="s">
        <v>3482</v>
      </c>
      <c r="H535" t="s">
        <v>3524</v>
      </c>
      <c r="I535" t="str">
        <f t="shared" si="31"/>
        <v>evote: a decentralized blockchain - based electoral platformfor upcoming elections</v>
      </c>
      <c r="J535">
        <f t="shared" si="32"/>
        <v>479</v>
      </c>
      <c r="K535" t="str">
        <f t="shared" si="30"/>
        <v>Conservar</v>
      </c>
    </row>
    <row r="536" spans="1:13" x14ac:dyDescent="0.3">
      <c r="A536">
        <v>462</v>
      </c>
      <c r="B536" t="s">
        <v>8556</v>
      </c>
      <c r="C536" t="s">
        <v>4664</v>
      </c>
      <c r="D536" t="s">
        <v>4661</v>
      </c>
      <c r="E536" t="s">
        <v>4668</v>
      </c>
      <c r="F536">
        <v>2024</v>
      </c>
      <c r="G536" t="s">
        <v>3482</v>
      </c>
      <c r="H536" t="s">
        <v>4666</v>
      </c>
      <c r="I536" t="str">
        <f t="shared" si="31"/>
        <v>e-voting and e-recapitulation system using smart cards and smart contracts on the ethereum blockchain</v>
      </c>
      <c r="J536">
        <f t="shared" si="32"/>
        <v>479</v>
      </c>
      <c r="K536" t="str">
        <f t="shared" si="30"/>
        <v>Conservar</v>
      </c>
    </row>
    <row r="537" spans="1:13" x14ac:dyDescent="0.3">
      <c r="A537">
        <v>396</v>
      </c>
      <c r="B537" t="s">
        <v>8556</v>
      </c>
      <c r="C537" s="6" t="s">
        <v>4116</v>
      </c>
      <c r="D537" t="s">
        <v>4113</v>
      </c>
      <c r="E537" t="s">
        <v>4120</v>
      </c>
      <c r="F537">
        <v>2024</v>
      </c>
      <c r="G537" t="s">
        <v>3506</v>
      </c>
      <c r="H537" t="s">
        <v>93</v>
      </c>
      <c r="I537" t="str">
        <f t="shared" si="31"/>
        <v>e-voting based blockchain mechanism using feature selection based machine learning</v>
      </c>
      <c r="J537">
        <f t="shared" si="32"/>
        <v>479</v>
      </c>
      <c r="K537" t="str">
        <f t="shared" si="30"/>
        <v>Conservar</v>
      </c>
    </row>
    <row r="538" spans="1:13" x14ac:dyDescent="0.3">
      <c r="A538">
        <v>453</v>
      </c>
      <c r="B538" t="s">
        <v>8556</v>
      </c>
      <c r="C538" s="6" t="s">
        <v>1869</v>
      </c>
      <c r="D538" t="s">
        <v>4593</v>
      </c>
      <c r="E538" t="s">
        <v>4598</v>
      </c>
      <c r="F538">
        <v>2024</v>
      </c>
      <c r="G538" t="s">
        <v>3482</v>
      </c>
      <c r="H538" t="s">
        <v>1876</v>
      </c>
      <c r="I538" t="str">
        <f t="shared" si="31"/>
        <v>e-voting based upon blockchain system</v>
      </c>
      <c r="J538">
        <f t="shared" si="32"/>
        <v>479</v>
      </c>
      <c r="K538" t="str">
        <f t="shared" si="30"/>
        <v>Conservar</v>
      </c>
    </row>
    <row r="539" spans="1:13" hidden="1" x14ac:dyDescent="0.3">
      <c r="A539">
        <v>165</v>
      </c>
      <c r="B539" t="s">
        <v>514</v>
      </c>
      <c r="C539" t="s">
        <v>1869</v>
      </c>
      <c r="D539" t="s">
        <v>1870</v>
      </c>
      <c r="E539" t="s">
        <v>1874</v>
      </c>
      <c r="F539">
        <v>2024</v>
      </c>
      <c r="G539" t="s">
        <v>3482</v>
      </c>
      <c r="H539" t="s">
        <v>1876</v>
      </c>
      <c r="I539" t="str">
        <f t="shared" si="31"/>
        <v>e-voting based upon blockchain system</v>
      </c>
      <c r="J539">
        <f t="shared" si="32"/>
        <v>268</v>
      </c>
      <c r="K539" t="str">
        <f t="shared" si="30"/>
        <v>Descartar</v>
      </c>
    </row>
    <row r="540" spans="1:13" hidden="1" x14ac:dyDescent="0.3">
      <c r="A540">
        <v>5</v>
      </c>
      <c r="B540" t="s">
        <v>3385</v>
      </c>
      <c r="C540" t="s">
        <v>141</v>
      </c>
      <c r="D540" t="s">
        <v>140</v>
      </c>
      <c r="E540" t="s">
        <v>146</v>
      </c>
      <c r="F540">
        <v>2023</v>
      </c>
      <c r="G540" t="s">
        <v>3482</v>
      </c>
      <c r="H540" t="s">
        <v>144</v>
      </c>
      <c r="I540" t="str">
        <f t="shared" si="31"/>
        <v>e-voting in literature: analyzing nations’ interest</v>
      </c>
      <c r="J540">
        <f t="shared" si="32"/>
        <v>29</v>
      </c>
      <c r="K540" t="str">
        <f t="shared" si="30"/>
        <v>Conservar</v>
      </c>
      <c r="M540" t="s">
        <v>8576</v>
      </c>
    </row>
    <row r="541" spans="1:13" hidden="1" x14ac:dyDescent="0.3">
      <c r="A541">
        <v>673</v>
      </c>
      <c r="B541" t="s">
        <v>8556</v>
      </c>
      <c r="C541" s="6" t="s">
        <v>2455</v>
      </c>
      <c r="D541" t="s">
        <v>6278</v>
      </c>
      <c r="E541" t="s">
        <v>6282</v>
      </c>
      <c r="F541">
        <v>2023</v>
      </c>
      <c r="G541" t="s">
        <v>3506</v>
      </c>
      <c r="H541" t="s">
        <v>2460</v>
      </c>
      <c r="I541" t="str">
        <f t="shared" si="31"/>
        <v>e-voting meets blockchain: a survey</v>
      </c>
      <c r="J541">
        <f t="shared" si="32"/>
        <v>479</v>
      </c>
      <c r="K541" t="str">
        <f t="shared" si="30"/>
        <v>Conservar</v>
      </c>
      <c r="M541" t="s">
        <v>8574</v>
      </c>
    </row>
    <row r="542" spans="1:13" hidden="1" x14ac:dyDescent="0.3">
      <c r="A542">
        <v>222</v>
      </c>
      <c r="B542" t="s">
        <v>514</v>
      </c>
      <c r="C542" t="s">
        <v>2455</v>
      </c>
      <c r="D542" t="s">
        <v>2456</v>
      </c>
      <c r="E542" t="s">
        <v>2459</v>
      </c>
      <c r="F542">
        <v>2023</v>
      </c>
      <c r="G542" t="s">
        <v>3506</v>
      </c>
      <c r="H542" t="s">
        <v>2460</v>
      </c>
      <c r="I542" t="str">
        <f t="shared" si="31"/>
        <v>e-voting meets blockchain: a survey</v>
      </c>
      <c r="J542">
        <f t="shared" si="32"/>
        <v>268</v>
      </c>
      <c r="K542" t="str">
        <f t="shared" si="30"/>
        <v>Descartar</v>
      </c>
    </row>
    <row r="543" spans="1:13" x14ac:dyDescent="0.3">
      <c r="A543">
        <v>347</v>
      </c>
      <c r="B543" t="s">
        <v>8556</v>
      </c>
      <c r="C543" s="6" t="s">
        <v>3698</v>
      </c>
      <c r="D543" t="s">
        <v>3695</v>
      </c>
      <c r="E543" t="s">
        <v>3703</v>
      </c>
      <c r="F543">
        <v>2025</v>
      </c>
      <c r="G543" t="s">
        <v>3506</v>
      </c>
      <c r="H543" t="s">
        <v>3701</v>
      </c>
      <c r="I543" t="str">
        <f t="shared" si="31"/>
        <v>e-voting on ethereum blockchain</v>
      </c>
      <c r="J543">
        <f t="shared" si="32"/>
        <v>479</v>
      </c>
      <c r="K543" t="str">
        <f t="shared" si="30"/>
        <v>Conservar</v>
      </c>
    </row>
    <row r="544" spans="1:13" x14ac:dyDescent="0.3">
      <c r="A544">
        <v>351</v>
      </c>
      <c r="B544" t="s">
        <v>8556</v>
      </c>
      <c r="C544" s="6" t="s">
        <v>3733</v>
      </c>
      <c r="D544" t="s">
        <v>3730</v>
      </c>
      <c r="E544" t="s">
        <v>3737</v>
      </c>
      <c r="F544">
        <v>2025</v>
      </c>
      <c r="G544" t="s">
        <v>3506</v>
      </c>
      <c r="H544" t="s">
        <v>3735</v>
      </c>
      <c r="I544" t="str">
        <f t="shared" si="31"/>
        <v>e-voting system based on blockchain for enhanced university elections</v>
      </c>
      <c r="J544">
        <f t="shared" si="32"/>
        <v>479</v>
      </c>
      <c r="K544" t="str">
        <f t="shared" si="30"/>
        <v>Conservar</v>
      </c>
    </row>
    <row r="545" spans="1:11" x14ac:dyDescent="0.3">
      <c r="A545">
        <v>558</v>
      </c>
      <c r="B545" t="s">
        <v>8556</v>
      </c>
      <c r="C545" s="6" t="s">
        <v>1643</v>
      </c>
      <c r="D545" t="s">
        <v>5415</v>
      </c>
      <c r="E545" t="s">
        <v>5420</v>
      </c>
      <c r="F545">
        <v>2023</v>
      </c>
      <c r="G545" t="s">
        <v>3482</v>
      </c>
      <c r="H545" t="s">
        <v>1650</v>
      </c>
      <c r="I545" t="str">
        <f t="shared" si="31"/>
        <v>e-voting system improvised by blockchain technology: a case study</v>
      </c>
      <c r="J545">
        <f t="shared" si="32"/>
        <v>479</v>
      </c>
      <c r="K545" t="str">
        <f t="shared" si="30"/>
        <v>Conservar</v>
      </c>
    </row>
    <row r="546" spans="1:11" hidden="1" x14ac:dyDescent="0.3">
      <c r="A546">
        <v>144</v>
      </c>
      <c r="B546" t="s">
        <v>514</v>
      </c>
      <c r="C546" t="s">
        <v>1643</v>
      </c>
      <c r="D546" t="s">
        <v>1644</v>
      </c>
      <c r="E546" t="s">
        <v>1648</v>
      </c>
      <c r="F546">
        <v>2023</v>
      </c>
      <c r="G546" t="s">
        <v>3482</v>
      </c>
      <c r="H546" t="s">
        <v>1650</v>
      </c>
      <c r="I546" t="str">
        <f t="shared" si="31"/>
        <v>e-voting system improvised by blockchain technology: a case study</v>
      </c>
      <c r="J546">
        <f t="shared" si="32"/>
        <v>268</v>
      </c>
      <c r="K546" t="str">
        <f t="shared" si="30"/>
        <v>Descartar</v>
      </c>
    </row>
    <row r="547" spans="1:11" x14ac:dyDescent="0.3">
      <c r="A547">
        <v>463</v>
      </c>
      <c r="B547" t="s">
        <v>8556</v>
      </c>
      <c r="C547" s="6" t="s">
        <v>1933</v>
      </c>
      <c r="D547" t="s">
        <v>4670</v>
      </c>
      <c r="E547" t="s">
        <v>4675</v>
      </c>
      <c r="F547">
        <v>2024</v>
      </c>
      <c r="G547" t="s">
        <v>3482</v>
      </c>
      <c r="H547" t="s">
        <v>1939</v>
      </c>
      <c r="I547" t="str">
        <f t="shared" si="31"/>
        <v>e-voting system using block chain</v>
      </c>
      <c r="J547">
        <f t="shared" si="32"/>
        <v>479</v>
      </c>
      <c r="K547" t="str">
        <f t="shared" si="30"/>
        <v>Conservar</v>
      </c>
    </row>
    <row r="548" spans="1:11" hidden="1" x14ac:dyDescent="0.3">
      <c r="A548">
        <v>171</v>
      </c>
      <c r="B548" t="s">
        <v>514</v>
      </c>
      <c r="C548" t="s">
        <v>1933</v>
      </c>
      <c r="D548" t="s">
        <v>1934</v>
      </c>
      <c r="E548" t="s">
        <v>1937</v>
      </c>
      <c r="F548">
        <v>2024</v>
      </c>
      <c r="G548" t="s">
        <v>3482</v>
      </c>
      <c r="H548" t="s">
        <v>1939</v>
      </c>
      <c r="I548" t="str">
        <f t="shared" si="31"/>
        <v>e-voting system using block chain</v>
      </c>
      <c r="J548">
        <f t="shared" si="32"/>
        <v>268</v>
      </c>
      <c r="K548" t="str">
        <f t="shared" si="30"/>
        <v>Descartar</v>
      </c>
    </row>
    <row r="549" spans="1:11" x14ac:dyDescent="0.3">
      <c r="A549">
        <v>764</v>
      </c>
      <c r="B549" t="s">
        <v>8556</v>
      </c>
      <c r="C549" s="6" t="s">
        <v>1080</v>
      </c>
      <c r="D549" t="s">
        <v>6995</v>
      </c>
      <c r="E549" t="s">
        <v>6999</v>
      </c>
      <c r="F549">
        <v>2022</v>
      </c>
      <c r="G549" t="s">
        <v>3482</v>
      </c>
      <c r="H549" t="s">
        <v>1087</v>
      </c>
      <c r="I549" t="str">
        <f t="shared" si="31"/>
        <v>e-voting system using blockchain and homomorphic encryption</v>
      </c>
      <c r="J549">
        <f t="shared" si="32"/>
        <v>479</v>
      </c>
      <c r="K549" t="str">
        <f t="shared" si="30"/>
        <v>Conservar</v>
      </c>
    </row>
    <row r="550" spans="1:11" hidden="1" x14ac:dyDescent="0.3">
      <c r="A550">
        <v>90</v>
      </c>
      <c r="B550" t="s">
        <v>514</v>
      </c>
      <c r="C550" t="s">
        <v>1080</v>
      </c>
      <c r="D550" t="s">
        <v>1081</v>
      </c>
      <c r="E550" t="s">
        <v>1085</v>
      </c>
      <c r="F550">
        <v>2022</v>
      </c>
      <c r="G550" t="s">
        <v>3482</v>
      </c>
      <c r="H550" t="s">
        <v>1087</v>
      </c>
      <c r="I550" t="str">
        <f t="shared" si="31"/>
        <v>e-voting system using blockchain and homomorphic encryption</v>
      </c>
      <c r="J550">
        <f t="shared" si="32"/>
        <v>268</v>
      </c>
      <c r="K550" t="str">
        <f t="shared" si="30"/>
        <v>Descartar</v>
      </c>
    </row>
    <row r="551" spans="1:11" x14ac:dyDescent="0.3">
      <c r="A551">
        <v>645</v>
      </c>
      <c r="B551" t="s">
        <v>8556</v>
      </c>
      <c r="C551" s="6" t="s">
        <v>1069</v>
      </c>
      <c r="D551" t="s">
        <v>6058</v>
      </c>
      <c r="E551" t="s">
        <v>6062</v>
      </c>
      <c r="F551">
        <v>2022</v>
      </c>
      <c r="G551" t="s">
        <v>3482</v>
      </c>
      <c r="H551" t="s">
        <v>1076</v>
      </c>
      <c r="I551" t="str">
        <f t="shared" si="31"/>
        <v>e-voting system using blockchain technology</v>
      </c>
      <c r="J551">
        <f t="shared" si="32"/>
        <v>479</v>
      </c>
      <c r="K551" t="str">
        <f t="shared" ref="K551:K560" si="33">IF(J551=_xlfn.MAXIFS(J:J, I:I, I551), "Conservar", "Descartar")</f>
        <v>Conservar</v>
      </c>
    </row>
    <row r="552" spans="1:11" hidden="1" x14ac:dyDescent="0.3">
      <c r="A552">
        <v>89</v>
      </c>
      <c r="B552" t="s">
        <v>514</v>
      </c>
      <c r="C552" t="s">
        <v>1069</v>
      </c>
      <c r="D552" t="s">
        <v>1070</v>
      </c>
      <c r="E552" t="s">
        <v>1074</v>
      </c>
      <c r="F552">
        <v>2022</v>
      </c>
      <c r="G552" t="s">
        <v>3482</v>
      </c>
      <c r="H552" t="s">
        <v>1076</v>
      </c>
      <c r="I552" t="str">
        <f t="shared" si="31"/>
        <v>e-voting system using blockchain technology</v>
      </c>
      <c r="J552">
        <f t="shared" si="32"/>
        <v>268</v>
      </c>
      <c r="K552" t="str">
        <f t="shared" si="33"/>
        <v>Descartar</v>
      </c>
    </row>
    <row r="553" spans="1:11" x14ac:dyDescent="0.3">
      <c r="A553">
        <v>352</v>
      </c>
      <c r="B553" t="s">
        <v>8556</v>
      </c>
      <c r="C553" s="6" t="s">
        <v>3742</v>
      </c>
      <c r="D553" t="s">
        <v>3739</v>
      </c>
      <c r="E553" t="s">
        <v>3746</v>
      </c>
      <c r="F553">
        <v>2024</v>
      </c>
      <c r="G553" t="s">
        <v>3506</v>
      </c>
      <c r="H553" t="s">
        <v>3744</v>
      </c>
      <c r="I553" t="str">
        <f t="shared" si="31"/>
        <v>e-voting system using cloud-based hybrid blockchain technology</v>
      </c>
      <c r="J553">
        <f t="shared" si="32"/>
        <v>479</v>
      </c>
      <c r="K553" t="str">
        <f t="shared" si="33"/>
        <v>Conservar</v>
      </c>
    </row>
    <row r="554" spans="1:11" hidden="1" x14ac:dyDescent="0.3">
      <c r="A554">
        <v>820</v>
      </c>
      <c r="B554" t="s">
        <v>8557</v>
      </c>
      <c r="C554" t="s">
        <v>3742</v>
      </c>
      <c r="D554" t="s">
        <v>7754</v>
      </c>
      <c r="E554" t="s">
        <v>7759</v>
      </c>
      <c r="F554">
        <v>2024</v>
      </c>
      <c r="G554" t="s">
        <v>3506</v>
      </c>
      <c r="H554" t="s">
        <v>3744</v>
      </c>
      <c r="I554" t="str">
        <f t="shared" si="31"/>
        <v>e-voting system using cloud-based hybrid blockchain technology</v>
      </c>
      <c r="J554">
        <f t="shared" si="32"/>
        <v>60</v>
      </c>
      <c r="K554" t="str">
        <f t="shared" si="33"/>
        <v>Descartar</v>
      </c>
    </row>
    <row r="555" spans="1:11" x14ac:dyDescent="0.3">
      <c r="A555">
        <v>754</v>
      </c>
      <c r="B555" t="s">
        <v>8556</v>
      </c>
      <c r="C555" s="6" t="s">
        <v>1272</v>
      </c>
      <c r="D555" t="s">
        <v>6921</v>
      </c>
      <c r="E555" t="s">
        <v>6926</v>
      </c>
      <c r="F555">
        <v>2022</v>
      </c>
      <c r="G555" t="s">
        <v>3482</v>
      </c>
      <c r="H555" t="s">
        <v>1276</v>
      </c>
      <c r="I555" t="str">
        <f t="shared" si="31"/>
        <v>e-voting system using public blockchain</v>
      </c>
      <c r="J555">
        <f t="shared" si="32"/>
        <v>479</v>
      </c>
      <c r="K555" t="str">
        <f t="shared" si="33"/>
        <v>Conservar</v>
      </c>
    </row>
    <row r="556" spans="1:11" hidden="1" x14ac:dyDescent="0.3">
      <c r="A556">
        <v>108</v>
      </c>
      <c r="B556" t="s">
        <v>514</v>
      </c>
      <c r="C556" t="s">
        <v>1272</v>
      </c>
      <c r="D556" t="s">
        <v>1273</v>
      </c>
      <c r="E556" t="s">
        <v>1275</v>
      </c>
      <c r="F556">
        <v>2022</v>
      </c>
      <c r="G556" t="s">
        <v>3482</v>
      </c>
      <c r="H556" t="s">
        <v>1276</v>
      </c>
      <c r="I556" t="str">
        <f t="shared" si="31"/>
        <v>e-voting system using public blockchain</v>
      </c>
      <c r="J556">
        <f t="shared" si="32"/>
        <v>268</v>
      </c>
      <c r="K556" t="str">
        <f t="shared" si="33"/>
        <v>Descartar</v>
      </c>
    </row>
    <row r="557" spans="1:11" x14ac:dyDescent="0.3">
      <c r="A557">
        <v>648</v>
      </c>
      <c r="B557" t="s">
        <v>8556</v>
      </c>
      <c r="C557" s="6" t="s">
        <v>6082</v>
      </c>
      <c r="D557" t="s">
        <v>6079</v>
      </c>
      <c r="E557" t="s">
        <v>6085</v>
      </c>
      <c r="F557">
        <v>2022</v>
      </c>
      <c r="G557" t="s">
        <v>3482</v>
      </c>
      <c r="H557" t="s">
        <v>953</v>
      </c>
      <c r="I557" t="str">
        <f t="shared" si="31"/>
        <v>e-voting system using solana blockchain</v>
      </c>
      <c r="J557">
        <f t="shared" si="32"/>
        <v>479</v>
      </c>
      <c r="K557" t="str">
        <f t="shared" si="33"/>
        <v>Conservar</v>
      </c>
    </row>
    <row r="558" spans="1:11" hidden="1" x14ac:dyDescent="0.3">
      <c r="A558">
        <v>78</v>
      </c>
      <c r="B558" t="s">
        <v>514</v>
      </c>
      <c r="C558" t="s">
        <v>946</v>
      </c>
      <c r="D558" t="s">
        <v>947</v>
      </c>
      <c r="E558" t="s">
        <v>951</v>
      </c>
      <c r="F558">
        <v>2022</v>
      </c>
      <c r="G558" t="s">
        <v>3482</v>
      </c>
      <c r="H558" t="s">
        <v>953</v>
      </c>
      <c r="I558" t="str">
        <f t="shared" si="31"/>
        <v>e-voting system using solana blockchain</v>
      </c>
      <c r="J558">
        <f t="shared" si="32"/>
        <v>268</v>
      </c>
      <c r="K558" t="str">
        <f t="shared" si="33"/>
        <v>Descartar</v>
      </c>
    </row>
    <row r="559" spans="1:11" x14ac:dyDescent="0.3">
      <c r="A559">
        <v>660</v>
      </c>
      <c r="B559" t="s">
        <v>8556</v>
      </c>
      <c r="C559" s="6" t="s">
        <v>6175</v>
      </c>
      <c r="D559" t="s">
        <v>6172</v>
      </c>
      <c r="E559" t="s">
        <v>6180</v>
      </c>
      <c r="F559">
        <v>2023</v>
      </c>
      <c r="G559" t="s">
        <v>3482</v>
      </c>
      <c r="H559" t="s">
        <v>6178</v>
      </c>
      <c r="I559" t="str">
        <f t="shared" si="31"/>
        <v>e-voting system using u-net architecture with blockchain technology</v>
      </c>
      <c r="J559">
        <f t="shared" si="32"/>
        <v>479</v>
      </c>
      <c r="K559" t="str">
        <f t="shared" si="33"/>
        <v>Conservar</v>
      </c>
    </row>
    <row r="560" spans="1:11" x14ac:dyDescent="0.3">
      <c r="A560">
        <v>448</v>
      </c>
      <c r="B560" t="s">
        <v>8556</v>
      </c>
      <c r="C560" s="6" t="s">
        <v>4553</v>
      </c>
      <c r="D560" t="s">
        <v>4550</v>
      </c>
      <c r="E560" t="s">
        <v>4556</v>
      </c>
      <c r="F560">
        <v>2024</v>
      </c>
      <c r="G560" t="s">
        <v>3482</v>
      </c>
      <c r="H560" t="s">
        <v>4554</v>
      </c>
      <c r="I560" t="str">
        <f t="shared" si="31"/>
        <v>e-voting system with secure blockchain alert on data tampering</v>
      </c>
      <c r="J560">
        <f t="shared" si="32"/>
        <v>479</v>
      </c>
      <c r="K560" t="str">
        <f t="shared" si="33"/>
        <v>Conservar</v>
      </c>
    </row>
    <row r="561" spans="1:12" hidden="1" x14ac:dyDescent="0.3">
      <c r="A561">
        <v>618</v>
      </c>
      <c r="B561" t="s">
        <v>8556</v>
      </c>
      <c r="C561" t="s">
        <v>4553</v>
      </c>
      <c r="D561" t="s">
        <v>4550</v>
      </c>
      <c r="E561" t="s">
        <v>5853</v>
      </c>
      <c r="F561">
        <v>2023</v>
      </c>
      <c r="G561" t="s">
        <v>3667</v>
      </c>
      <c r="H561" t="s">
        <v>4554</v>
      </c>
      <c r="I561" t="str">
        <f t="shared" si="31"/>
        <v>e-voting system with secure blockchain alert on data tampering</v>
      </c>
      <c r="J561">
        <f t="shared" si="32"/>
        <v>479</v>
      </c>
      <c r="K561" t="s">
        <v>8577</v>
      </c>
    </row>
    <row r="562" spans="1:12" x14ac:dyDescent="0.3">
      <c r="A562">
        <v>438</v>
      </c>
      <c r="B562" t="s">
        <v>8556</v>
      </c>
      <c r="C562" s="6" t="s">
        <v>4464</v>
      </c>
      <c r="D562" t="s">
        <v>4461</v>
      </c>
      <c r="E562" t="s">
        <v>4469</v>
      </c>
      <c r="F562">
        <v>2024</v>
      </c>
      <c r="G562" t="s">
        <v>3482</v>
      </c>
      <c r="H562" t="s">
        <v>4467</v>
      </c>
      <c r="I562" t="str">
        <f t="shared" si="31"/>
        <v>e-voting using block chain technology and otp generation</v>
      </c>
      <c r="J562">
        <f t="shared" si="32"/>
        <v>479</v>
      </c>
      <c r="K562" t="str">
        <f t="shared" ref="K562:K588" si="34">IF(J562=_xlfn.MAXIFS(J:J, I:I, I562), "Conservar", "Descartar")</f>
        <v>Conservar</v>
      </c>
    </row>
    <row r="563" spans="1:12" hidden="1" x14ac:dyDescent="0.3">
      <c r="A563">
        <v>590</v>
      </c>
      <c r="B563" t="s">
        <v>8556</v>
      </c>
      <c r="C563" t="s">
        <v>1858</v>
      </c>
      <c r="D563" t="s">
        <v>5650</v>
      </c>
      <c r="E563" t="s">
        <v>5655</v>
      </c>
      <c r="F563">
        <v>2023</v>
      </c>
      <c r="G563" t="s">
        <v>3482</v>
      </c>
      <c r="H563" t="s">
        <v>1865</v>
      </c>
      <c r="I563" t="str">
        <f t="shared" si="31"/>
        <v>e-voting using blockchain: a systematic literature review</v>
      </c>
      <c r="J563">
        <f t="shared" si="32"/>
        <v>479</v>
      </c>
      <c r="K563" t="str">
        <f t="shared" si="34"/>
        <v>Conservar</v>
      </c>
      <c r="L563" t="s">
        <v>8562</v>
      </c>
    </row>
    <row r="564" spans="1:12" hidden="1" x14ac:dyDescent="0.3">
      <c r="A564">
        <v>164</v>
      </c>
      <c r="B564" t="s">
        <v>514</v>
      </c>
      <c r="C564" t="s">
        <v>1858</v>
      </c>
      <c r="D564" t="s">
        <v>1859</v>
      </c>
      <c r="E564" t="s">
        <v>1863</v>
      </c>
      <c r="F564">
        <v>2023</v>
      </c>
      <c r="G564" t="s">
        <v>3482</v>
      </c>
      <c r="H564" t="s">
        <v>1865</v>
      </c>
      <c r="I564" t="str">
        <f t="shared" si="31"/>
        <v>e-voting using blockchain: a systematic literature review</v>
      </c>
      <c r="J564">
        <f t="shared" si="32"/>
        <v>268</v>
      </c>
      <c r="K564" t="str">
        <f t="shared" si="34"/>
        <v>Descartar</v>
      </c>
    </row>
    <row r="565" spans="1:12" x14ac:dyDescent="0.3">
      <c r="A565">
        <v>669</v>
      </c>
      <c r="B565" t="s">
        <v>8556</v>
      </c>
      <c r="C565" s="6" t="s">
        <v>2204</v>
      </c>
      <c r="D565" t="s">
        <v>6250</v>
      </c>
      <c r="E565" t="s">
        <v>6255</v>
      </c>
      <c r="F565">
        <v>2022</v>
      </c>
      <c r="G565" t="s">
        <v>3482</v>
      </c>
      <c r="H565" t="s">
        <v>2211</v>
      </c>
      <c r="I565" t="str">
        <f t="shared" si="31"/>
        <v>e-voting via upgradable smart contracts on blockchain</v>
      </c>
      <c r="J565">
        <f t="shared" si="32"/>
        <v>479</v>
      </c>
      <c r="K565" t="str">
        <f t="shared" si="34"/>
        <v>Conservar</v>
      </c>
    </row>
    <row r="566" spans="1:12" hidden="1" x14ac:dyDescent="0.3">
      <c r="A566">
        <v>198</v>
      </c>
      <c r="B566" t="s">
        <v>514</v>
      </c>
      <c r="C566" t="s">
        <v>2204</v>
      </c>
      <c r="D566" t="s">
        <v>2205</v>
      </c>
      <c r="E566" t="s">
        <v>2209</v>
      </c>
      <c r="F566">
        <v>2022</v>
      </c>
      <c r="G566" t="s">
        <v>3482</v>
      </c>
      <c r="H566" t="s">
        <v>2211</v>
      </c>
      <c r="I566" t="str">
        <f t="shared" si="31"/>
        <v>e-voting via upgradable smart contracts on blockchain</v>
      </c>
      <c r="J566">
        <f t="shared" si="32"/>
        <v>268</v>
      </c>
      <c r="K566" t="str">
        <f t="shared" si="34"/>
        <v>Descartar</v>
      </c>
    </row>
    <row r="567" spans="1:12" x14ac:dyDescent="0.3">
      <c r="A567">
        <v>492</v>
      </c>
      <c r="B567" t="s">
        <v>8556</v>
      </c>
      <c r="C567" s="6" t="s">
        <v>4908</v>
      </c>
      <c r="D567" t="s">
        <v>4905</v>
      </c>
      <c r="E567" t="s">
        <v>4914</v>
      </c>
      <c r="F567">
        <v>2024</v>
      </c>
      <c r="G567" t="s">
        <v>3482</v>
      </c>
      <c r="H567" t="s">
        <v>4912</v>
      </c>
      <c r="I567" t="str">
        <f t="shared" si="31"/>
        <v>exploring blockchain-integrated voting system technologies</v>
      </c>
      <c r="J567">
        <f t="shared" si="32"/>
        <v>479</v>
      </c>
      <c r="K567" t="str">
        <f t="shared" si="34"/>
        <v>Conservar</v>
      </c>
    </row>
    <row r="568" spans="1:12" hidden="1" x14ac:dyDescent="0.3">
      <c r="A568">
        <v>311</v>
      </c>
      <c r="B568" t="s">
        <v>8555</v>
      </c>
      <c r="C568" t="s">
        <v>3374</v>
      </c>
      <c r="D568" t="s">
        <v>3373</v>
      </c>
      <c r="E568" t="s">
        <v>8567</v>
      </c>
      <c r="F568">
        <v>2024</v>
      </c>
      <c r="G568" t="s">
        <v>3506</v>
      </c>
      <c r="H568" t="s">
        <v>93</v>
      </c>
      <c r="I568" t="str">
        <f t="shared" si="31"/>
        <v>exploring digital government trends: a comprehensive bibliometric and systematic review</v>
      </c>
      <c r="J568">
        <f t="shared" si="32"/>
        <v>18</v>
      </c>
      <c r="K568" t="str">
        <f t="shared" si="34"/>
        <v>Conservar</v>
      </c>
      <c r="L568" s="4" t="s">
        <v>8561</v>
      </c>
    </row>
    <row r="569" spans="1:12" x14ac:dyDescent="0.3">
      <c r="A569">
        <v>561</v>
      </c>
      <c r="B569" t="s">
        <v>8556</v>
      </c>
      <c r="C569" s="6" t="s">
        <v>5439</v>
      </c>
      <c r="D569" t="s">
        <v>5436</v>
      </c>
      <c r="E569" t="s">
        <v>5443</v>
      </c>
      <c r="F569">
        <v>2023</v>
      </c>
      <c r="G569" t="s">
        <v>3482</v>
      </c>
      <c r="H569" t="s">
        <v>5441</v>
      </c>
      <c r="I569" t="str">
        <f t="shared" si="31"/>
        <v>exploring the implementation of a blockchain-based election conducting and management system (bcecms) to improve election security and transparency</v>
      </c>
      <c r="J569">
        <f t="shared" si="32"/>
        <v>479</v>
      </c>
      <c r="K569" t="str">
        <f t="shared" si="34"/>
        <v>Conservar</v>
      </c>
    </row>
    <row r="570" spans="1:12" hidden="1" x14ac:dyDescent="0.3">
      <c r="A570">
        <v>255</v>
      </c>
      <c r="B570" t="s">
        <v>514</v>
      </c>
      <c r="C570" t="s">
        <v>2799</v>
      </c>
      <c r="D570" t="s">
        <v>2800</v>
      </c>
      <c r="E570" t="s">
        <v>2802</v>
      </c>
      <c r="F570">
        <v>2023</v>
      </c>
      <c r="G570" t="s">
        <v>3482</v>
      </c>
      <c r="H570" t="s">
        <v>2803</v>
      </c>
      <c r="I570" t="str">
        <f t="shared" si="31"/>
        <v>finger print voting system using minutiae algorithm</v>
      </c>
      <c r="J570">
        <f t="shared" si="32"/>
        <v>268</v>
      </c>
      <c r="K570" t="str">
        <f t="shared" si="34"/>
        <v>Conservar</v>
      </c>
      <c r="L570" s="4" t="s">
        <v>8561</v>
      </c>
    </row>
    <row r="571" spans="1:12" x14ac:dyDescent="0.3">
      <c r="A571">
        <v>714</v>
      </c>
      <c r="B571" t="s">
        <v>8556</v>
      </c>
      <c r="C571" t="s">
        <v>6603</v>
      </c>
      <c r="D571" t="s">
        <v>6600</v>
      </c>
      <c r="E571" t="s">
        <v>6607</v>
      </c>
      <c r="F571">
        <v>2022</v>
      </c>
      <c r="G571" t="s">
        <v>3506</v>
      </c>
      <c r="H571" t="s">
        <v>6605</v>
      </c>
      <c r="I571" t="str">
        <f t="shared" si="31"/>
        <v>formal verification and implementation of an e-voting system</v>
      </c>
      <c r="J571">
        <f t="shared" si="32"/>
        <v>479</v>
      </c>
      <c r="K571" t="str">
        <f t="shared" si="34"/>
        <v>Conservar</v>
      </c>
    </row>
    <row r="572" spans="1:12" x14ac:dyDescent="0.3">
      <c r="A572">
        <v>576</v>
      </c>
      <c r="B572" t="s">
        <v>8556</v>
      </c>
      <c r="C572" s="6" t="s">
        <v>2172</v>
      </c>
      <c r="D572" t="s">
        <v>5548</v>
      </c>
      <c r="E572" t="s">
        <v>5553</v>
      </c>
      <c r="F572">
        <v>2023</v>
      </c>
      <c r="G572" t="s">
        <v>3482</v>
      </c>
      <c r="H572" t="s">
        <v>2178</v>
      </c>
      <c r="I572" t="str">
        <f t="shared" si="31"/>
        <v>formal verification of blockchain and iot-based e-voting system using spin</v>
      </c>
      <c r="J572">
        <f t="shared" si="32"/>
        <v>479</v>
      </c>
      <c r="K572" t="str">
        <f t="shared" si="34"/>
        <v>Conservar</v>
      </c>
    </row>
    <row r="573" spans="1:12" hidden="1" x14ac:dyDescent="0.3">
      <c r="A573">
        <v>195</v>
      </c>
      <c r="B573" t="s">
        <v>514</v>
      </c>
      <c r="C573" t="s">
        <v>2172</v>
      </c>
      <c r="D573" t="s">
        <v>2173</v>
      </c>
      <c r="E573" t="s">
        <v>2176</v>
      </c>
      <c r="F573">
        <v>2023</v>
      </c>
      <c r="G573" t="s">
        <v>3482</v>
      </c>
      <c r="H573" t="s">
        <v>2178</v>
      </c>
      <c r="I573" t="str">
        <f t="shared" si="31"/>
        <v>formal verification of blockchain and iot-based e-voting system using spin</v>
      </c>
      <c r="J573">
        <f t="shared" si="32"/>
        <v>268</v>
      </c>
      <c r="K573" t="str">
        <f t="shared" si="34"/>
        <v>Descartar</v>
      </c>
    </row>
    <row r="574" spans="1:12" hidden="1" x14ac:dyDescent="0.3">
      <c r="A574">
        <v>768</v>
      </c>
      <c r="B574" t="s">
        <v>8556</v>
      </c>
      <c r="C574" t="s">
        <v>7029</v>
      </c>
      <c r="D574" t="s">
        <v>7026</v>
      </c>
      <c r="E574" t="s">
        <v>7033</v>
      </c>
      <c r="F574">
        <v>2022</v>
      </c>
      <c r="G574" t="s">
        <v>3482</v>
      </c>
      <c r="H574" t="s">
        <v>7031</v>
      </c>
      <c r="I574" t="str">
        <f t="shared" si="31"/>
        <v>fortuna: a novel staked voting system for distributed pari-mutuel gaming</v>
      </c>
      <c r="J574">
        <f t="shared" si="32"/>
        <v>479</v>
      </c>
      <c r="K574" t="str">
        <f t="shared" si="34"/>
        <v>Conservar</v>
      </c>
      <c r="L574" s="4" t="s">
        <v>8561</v>
      </c>
    </row>
    <row r="575" spans="1:12" x14ac:dyDescent="0.3">
      <c r="A575">
        <v>466</v>
      </c>
      <c r="B575" t="s">
        <v>8556</v>
      </c>
      <c r="C575" s="6" t="s">
        <v>4696</v>
      </c>
      <c r="D575" t="s">
        <v>4693</v>
      </c>
      <c r="E575" t="s">
        <v>4701</v>
      </c>
      <c r="F575">
        <v>2024</v>
      </c>
      <c r="G575" t="s">
        <v>3667</v>
      </c>
      <c r="H575" t="s">
        <v>4699</v>
      </c>
      <c r="I575" t="str">
        <f t="shared" si="31"/>
        <v>from centralized to decentralized remote electronic voting</v>
      </c>
      <c r="J575">
        <f t="shared" si="32"/>
        <v>479</v>
      </c>
      <c r="K575" t="str">
        <f t="shared" si="34"/>
        <v>Conservar</v>
      </c>
    </row>
    <row r="576" spans="1:12" hidden="1" x14ac:dyDescent="0.3">
      <c r="A576">
        <v>19</v>
      </c>
      <c r="B576" t="s">
        <v>3385</v>
      </c>
      <c r="C576" t="s">
        <v>289</v>
      </c>
      <c r="D576" t="s">
        <v>288</v>
      </c>
      <c r="E576" t="s">
        <v>294</v>
      </c>
      <c r="F576">
        <v>2024</v>
      </c>
      <c r="G576" t="s">
        <v>3482</v>
      </c>
      <c r="H576" t="s">
        <v>292</v>
      </c>
      <c r="I576" t="str">
        <f t="shared" si="31"/>
        <v>governance in the blockchain era: the smart social contract</v>
      </c>
      <c r="J576">
        <f t="shared" si="32"/>
        <v>29</v>
      </c>
      <c r="K576" t="str">
        <f t="shared" si="34"/>
        <v>Conservar</v>
      </c>
      <c r="L576" s="4" t="s">
        <v>8561</v>
      </c>
    </row>
    <row r="577" spans="1:13" x14ac:dyDescent="0.3">
      <c r="A577">
        <v>588</v>
      </c>
      <c r="B577" t="s">
        <v>8556</v>
      </c>
      <c r="C577" s="6" t="s">
        <v>957</v>
      </c>
      <c r="D577" t="s">
        <v>5635</v>
      </c>
      <c r="E577" t="s">
        <v>5639</v>
      </c>
      <c r="F577">
        <v>2023</v>
      </c>
      <c r="G577" t="s">
        <v>3482</v>
      </c>
      <c r="H577" t="s">
        <v>964</v>
      </c>
      <c r="I577" t="str">
        <f t="shared" si="31"/>
        <v>hac-bchain: a secure and scalable blockchain-shard based e-voting system</v>
      </c>
      <c r="J577">
        <f t="shared" si="32"/>
        <v>479</v>
      </c>
      <c r="K577" t="str">
        <f t="shared" si="34"/>
        <v>Conservar</v>
      </c>
    </row>
    <row r="578" spans="1:13" hidden="1" x14ac:dyDescent="0.3">
      <c r="A578">
        <v>79</v>
      </c>
      <c r="B578" t="s">
        <v>514</v>
      </c>
      <c r="C578" t="s">
        <v>957</v>
      </c>
      <c r="D578" t="s">
        <v>958</v>
      </c>
      <c r="E578" t="s">
        <v>962</v>
      </c>
      <c r="F578">
        <v>2023</v>
      </c>
      <c r="G578" t="s">
        <v>3482</v>
      </c>
      <c r="H578" t="s">
        <v>964</v>
      </c>
      <c r="I578" t="str">
        <f t="shared" si="31"/>
        <v>hac-bchain: a secure and scalable blockchain-shard based e-voting system</v>
      </c>
      <c r="J578">
        <f t="shared" si="32"/>
        <v>268</v>
      </c>
      <c r="K578" t="str">
        <f t="shared" si="34"/>
        <v>Descartar</v>
      </c>
    </row>
    <row r="579" spans="1:13" x14ac:dyDescent="0.3">
      <c r="A579">
        <v>429</v>
      </c>
      <c r="B579" t="s">
        <v>8556</v>
      </c>
      <c r="C579" s="6" t="s">
        <v>2744</v>
      </c>
      <c r="D579" t="s">
        <v>4390</v>
      </c>
      <c r="E579" t="s">
        <v>4395</v>
      </c>
      <c r="F579">
        <v>2024</v>
      </c>
      <c r="G579" t="s">
        <v>3482</v>
      </c>
      <c r="H579" t="s">
        <v>2751</v>
      </c>
      <c r="I579" t="str">
        <f t="shared" ref="I579:I642" si="35">LOWER(C579)</f>
        <v>harnessing the power of blockchain to create a decentralized e-voting infrastructure for modern democracies</v>
      </c>
      <c r="J579">
        <f t="shared" ref="J579:J642" si="36">COUNTIF(B:B, B579)</f>
        <v>479</v>
      </c>
      <c r="K579" t="str">
        <f t="shared" si="34"/>
        <v>Conservar</v>
      </c>
    </row>
    <row r="580" spans="1:13" hidden="1" x14ac:dyDescent="0.3">
      <c r="A580">
        <v>250</v>
      </c>
      <c r="B580" t="s">
        <v>514</v>
      </c>
      <c r="C580" t="s">
        <v>2744</v>
      </c>
      <c r="D580" t="s">
        <v>2745</v>
      </c>
      <c r="E580" t="s">
        <v>2749</v>
      </c>
      <c r="F580">
        <v>2024</v>
      </c>
      <c r="G580" t="s">
        <v>3482</v>
      </c>
      <c r="H580" t="s">
        <v>2751</v>
      </c>
      <c r="I580" t="str">
        <f t="shared" si="35"/>
        <v>harnessing the power of blockchain to create a decentralized e-voting infrastructure for modern democracies</v>
      </c>
      <c r="J580">
        <f t="shared" si="36"/>
        <v>268</v>
      </c>
      <c r="K580" t="str">
        <f t="shared" si="34"/>
        <v>Descartar</v>
      </c>
    </row>
    <row r="581" spans="1:13" hidden="1" x14ac:dyDescent="0.3">
      <c r="A581">
        <v>735</v>
      </c>
      <c r="B581" t="s">
        <v>8556</v>
      </c>
      <c r="C581" t="s">
        <v>6770</v>
      </c>
      <c r="D581" t="s">
        <v>6767</v>
      </c>
      <c r="E581" t="s">
        <v>6774</v>
      </c>
      <c r="F581">
        <v>2022</v>
      </c>
      <c r="G581" t="s">
        <v>3482</v>
      </c>
      <c r="H581" t="s">
        <v>6772</v>
      </c>
      <c r="I581" t="str">
        <f t="shared" si="35"/>
        <v>homomorphic decryption in blockchains via compressed discrete-log lookup tables</v>
      </c>
      <c r="J581">
        <f t="shared" si="36"/>
        <v>479</v>
      </c>
      <c r="K581" t="str">
        <f t="shared" si="34"/>
        <v>Conservar</v>
      </c>
      <c r="L581" s="4" t="s">
        <v>8561</v>
      </c>
    </row>
    <row r="582" spans="1:13" hidden="1" x14ac:dyDescent="0.3">
      <c r="A582">
        <v>34</v>
      </c>
      <c r="B582" t="s">
        <v>8554</v>
      </c>
      <c r="C582" t="s">
        <v>458</v>
      </c>
      <c r="D582" t="s">
        <v>457</v>
      </c>
      <c r="E582" t="s">
        <v>462</v>
      </c>
      <c r="F582">
        <v>2022</v>
      </c>
      <c r="G582" t="s">
        <v>3506</v>
      </c>
      <c r="H582" t="s">
        <v>93</v>
      </c>
      <c r="I582" t="str">
        <f t="shared" si="35"/>
        <v>how blockchain technology could support democracy and e-voting</v>
      </c>
      <c r="J582">
        <f t="shared" si="36"/>
        <v>7</v>
      </c>
      <c r="K582" t="str">
        <f t="shared" si="34"/>
        <v>Conservar</v>
      </c>
      <c r="M582" t="s">
        <v>8582</v>
      </c>
    </row>
    <row r="583" spans="1:13" hidden="1" x14ac:dyDescent="0.3">
      <c r="A583">
        <v>445</v>
      </c>
      <c r="B583" t="s">
        <v>8556</v>
      </c>
      <c r="C583" s="6" t="s">
        <v>4526</v>
      </c>
      <c r="D583" t="s">
        <v>4523</v>
      </c>
      <c r="E583" t="s">
        <v>4530</v>
      </c>
      <c r="F583">
        <v>2023</v>
      </c>
      <c r="G583" t="s">
        <v>3482</v>
      </c>
      <c r="H583" t="s">
        <v>4528</v>
      </c>
      <c r="I583" t="str">
        <f t="shared" si="35"/>
        <v>how hard is takeover in dpos blockchains? understanding the security of coin-based voting governance</v>
      </c>
      <c r="J583">
        <f t="shared" si="36"/>
        <v>479</v>
      </c>
      <c r="K583" t="str">
        <f t="shared" si="34"/>
        <v>Conservar</v>
      </c>
      <c r="M583" s="4" t="s">
        <v>8561</v>
      </c>
    </row>
    <row r="584" spans="1:13" x14ac:dyDescent="0.3">
      <c r="A584">
        <v>426</v>
      </c>
      <c r="B584" t="s">
        <v>8556</v>
      </c>
      <c r="C584" s="6" t="s">
        <v>4368</v>
      </c>
      <c r="D584" t="s">
        <v>4365</v>
      </c>
      <c r="E584" t="s">
        <v>4370</v>
      </c>
      <c r="F584">
        <v>2023</v>
      </c>
      <c r="G584" t="s">
        <v>3506</v>
      </c>
      <c r="H584" t="s">
        <v>93</v>
      </c>
      <c r="I584" t="str">
        <f t="shared" si="35"/>
        <v>hybrid secure algorithms and optimal blockchain to ensure e-voting data immutability at cloud</v>
      </c>
      <c r="J584">
        <f t="shared" si="36"/>
        <v>479</v>
      </c>
      <c r="K584" t="str">
        <f t="shared" si="34"/>
        <v>Conservar</v>
      </c>
    </row>
    <row r="585" spans="1:13" x14ac:dyDescent="0.3">
      <c r="A585">
        <v>421</v>
      </c>
      <c r="B585" t="s">
        <v>8556</v>
      </c>
      <c r="C585" s="6" t="s">
        <v>2153</v>
      </c>
      <c r="D585" t="s">
        <v>4324</v>
      </c>
      <c r="E585" t="s">
        <v>4328</v>
      </c>
      <c r="F585">
        <v>2024</v>
      </c>
      <c r="G585" t="s">
        <v>3482</v>
      </c>
      <c r="H585" t="s">
        <v>2157</v>
      </c>
      <c r="I585" t="str">
        <f t="shared" si="35"/>
        <v>hybrid voting system using blockchain</v>
      </c>
      <c r="J585">
        <f t="shared" si="36"/>
        <v>479</v>
      </c>
      <c r="K585" t="str">
        <f t="shared" si="34"/>
        <v>Conservar</v>
      </c>
    </row>
    <row r="586" spans="1:13" hidden="1" x14ac:dyDescent="0.3">
      <c r="A586">
        <v>193</v>
      </c>
      <c r="B586" t="s">
        <v>514</v>
      </c>
      <c r="C586" t="s">
        <v>2153</v>
      </c>
      <c r="D586" t="s">
        <v>2154</v>
      </c>
      <c r="E586" t="s">
        <v>2156</v>
      </c>
      <c r="F586">
        <v>2024</v>
      </c>
      <c r="G586" t="s">
        <v>3482</v>
      </c>
      <c r="H586" t="s">
        <v>2157</v>
      </c>
      <c r="I586" t="str">
        <f t="shared" si="35"/>
        <v>hybrid voting system using blockchain</v>
      </c>
      <c r="J586">
        <f t="shared" si="36"/>
        <v>268</v>
      </c>
      <c r="K586" t="str">
        <f t="shared" si="34"/>
        <v>Descartar</v>
      </c>
    </row>
    <row r="587" spans="1:13" x14ac:dyDescent="0.3">
      <c r="A587">
        <v>465</v>
      </c>
      <c r="B587" t="s">
        <v>8556</v>
      </c>
      <c r="C587" s="6" t="s">
        <v>4687</v>
      </c>
      <c r="D587" t="s">
        <v>4684</v>
      </c>
      <c r="E587" t="s">
        <v>4691</v>
      </c>
      <c r="F587">
        <v>2024</v>
      </c>
      <c r="G587" t="s">
        <v>3482</v>
      </c>
      <c r="H587" t="s">
        <v>4689</v>
      </c>
      <c r="I587" t="str">
        <f t="shared" si="35"/>
        <v>hyperledger iroha for a secure and efficient voting system</v>
      </c>
      <c r="J587">
        <f t="shared" si="36"/>
        <v>479</v>
      </c>
      <c r="K587" t="str">
        <f t="shared" si="34"/>
        <v>Conservar</v>
      </c>
    </row>
    <row r="588" spans="1:13" hidden="1" x14ac:dyDescent="0.3">
      <c r="A588">
        <v>26</v>
      </c>
      <c r="B588" t="s">
        <v>3385</v>
      </c>
      <c r="C588" t="s">
        <v>366</v>
      </c>
      <c r="D588" t="s">
        <v>365</v>
      </c>
      <c r="E588" t="s">
        <v>371</v>
      </c>
      <c r="F588">
        <v>2023</v>
      </c>
      <c r="G588" t="s">
        <v>3482</v>
      </c>
      <c r="H588" t="s">
        <v>369</v>
      </c>
      <c r="I588" t="str">
        <f t="shared" si="35"/>
        <v>identity-based linkable blind ring signature scheme on lattice</v>
      </c>
      <c r="J588">
        <f t="shared" si="36"/>
        <v>29</v>
      </c>
      <c r="K588" t="str">
        <f t="shared" si="34"/>
        <v>Conservar</v>
      </c>
      <c r="L588" s="4" t="s">
        <v>8561</v>
      </c>
    </row>
    <row r="589" spans="1:13" hidden="1" x14ac:dyDescent="0.3">
      <c r="A589">
        <v>39</v>
      </c>
      <c r="B589" t="s">
        <v>514</v>
      </c>
      <c r="C589" t="s">
        <v>527</v>
      </c>
      <c r="D589" t="s">
        <v>93</v>
      </c>
      <c r="E589" t="s">
        <v>530</v>
      </c>
      <c r="F589">
        <v>2023</v>
      </c>
      <c r="G589" t="s">
        <v>3506</v>
      </c>
      <c r="H589" t="s">
        <v>93</v>
      </c>
      <c r="I589" t="str">
        <f t="shared" si="35"/>
        <v>ieee draft framework for use of distributed ledger technology in security of electronic voting (e-voting) systems</v>
      </c>
      <c r="J589">
        <f t="shared" si="36"/>
        <v>268</v>
      </c>
      <c r="K589" t="s">
        <v>8577</v>
      </c>
    </row>
    <row r="590" spans="1:13" hidden="1" x14ac:dyDescent="0.3">
      <c r="A590">
        <v>40</v>
      </c>
      <c r="B590" t="s">
        <v>514</v>
      </c>
      <c r="C590" t="s">
        <v>527</v>
      </c>
      <c r="D590" t="s">
        <v>93</v>
      </c>
      <c r="E590" t="s">
        <v>530</v>
      </c>
      <c r="F590">
        <v>2023</v>
      </c>
      <c r="G590" t="s">
        <v>3506</v>
      </c>
      <c r="H590" t="s">
        <v>93</v>
      </c>
      <c r="I590" t="str">
        <f t="shared" si="35"/>
        <v>ieee draft framework for use of distributed ledger technology in security of electronic voting (e-voting) systems</v>
      </c>
      <c r="J590">
        <f t="shared" si="36"/>
        <v>268</v>
      </c>
      <c r="K590" t="s">
        <v>8577</v>
      </c>
    </row>
    <row r="591" spans="1:13" hidden="1" x14ac:dyDescent="0.3">
      <c r="A591">
        <v>51</v>
      </c>
      <c r="B591" t="s">
        <v>514</v>
      </c>
      <c r="C591" t="s">
        <v>527</v>
      </c>
      <c r="D591" t="s">
        <v>93</v>
      </c>
      <c r="E591" t="s">
        <v>530</v>
      </c>
      <c r="F591">
        <v>2023</v>
      </c>
      <c r="G591" t="s">
        <v>3506</v>
      </c>
      <c r="H591" t="s">
        <v>93</v>
      </c>
      <c r="I591" t="str">
        <f t="shared" si="35"/>
        <v>ieee draft framework for use of distributed ledger technology in security of electronic voting (e-voting) systems</v>
      </c>
      <c r="J591">
        <f t="shared" si="36"/>
        <v>268</v>
      </c>
      <c r="K591" t="s">
        <v>8577</v>
      </c>
    </row>
    <row r="592" spans="1:13" x14ac:dyDescent="0.3">
      <c r="A592">
        <v>62</v>
      </c>
      <c r="B592" t="s">
        <v>514</v>
      </c>
      <c r="C592" t="s">
        <v>771</v>
      </c>
      <c r="D592" t="s">
        <v>93</v>
      </c>
      <c r="E592" t="s">
        <v>530</v>
      </c>
      <c r="F592">
        <v>2024</v>
      </c>
      <c r="G592" t="s">
        <v>3506</v>
      </c>
      <c r="H592" t="s">
        <v>775</v>
      </c>
      <c r="I592" t="str">
        <f t="shared" si="35"/>
        <v>ieee standard for a framework for use of distributed ledger technology in security of electronic voting (e‐voting) systems</v>
      </c>
      <c r="J592">
        <f t="shared" si="36"/>
        <v>268</v>
      </c>
      <c r="K592" t="str">
        <f t="shared" ref="K592:K655" si="37">IF(J592=_xlfn.MAXIFS(J:J, I:I, I592), "Conservar", "Descartar")</f>
        <v>Conservar</v>
      </c>
    </row>
    <row r="593" spans="1:12" hidden="1" x14ac:dyDescent="0.3">
      <c r="A593">
        <v>550</v>
      </c>
      <c r="B593" t="s">
        <v>8556</v>
      </c>
      <c r="C593" t="s">
        <v>2033</v>
      </c>
      <c r="D593" t="s">
        <v>5357</v>
      </c>
      <c r="E593" t="s">
        <v>5361</v>
      </c>
      <c r="F593">
        <v>2023</v>
      </c>
      <c r="G593" t="s">
        <v>3506</v>
      </c>
      <c r="H593" t="s">
        <v>2038</v>
      </c>
      <c r="I593" t="str">
        <f t="shared" si="35"/>
        <v>impact of decentralization on electronic voting systems: a systematic literature survey</v>
      </c>
      <c r="J593">
        <f t="shared" si="36"/>
        <v>479</v>
      </c>
      <c r="K593" t="str">
        <f t="shared" si="37"/>
        <v>Conservar</v>
      </c>
      <c r="L593" s="4" t="s">
        <v>8561</v>
      </c>
    </row>
    <row r="594" spans="1:12" hidden="1" x14ac:dyDescent="0.3">
      <c r="A594">
        <v>181</v>
      </c>
      <c r="B594" t="s">
        <v>514</v>
      </c>
      <c r="C594" t="s">
        <v>2033</v>
      </c>
      <c r="D594" t="s">
        <v>2034</v>
      </c>
      <c r="E594" t="s">
        <v>2037</v>
      </c>
      <c r="F594">
        <v>2023</v>
      </c>
      <c r="G594" t="s">
        <v>3506</v>
      </c>
      <c r="H594" t="s">
        <v>2038</v>
      </c>
      <c r="I594" t="str">
        <f t="shared" si="35"/>
        <v>impact of decentralization on electronic voting systems: a systematic literature survey</v>
      </c>
      <c r="J594">
        <f t="shared" si="36"/>
        <v>268</v>
      </c>
      <c r="K594" t="str">
        <f t="shared" si="37"/>
        <v>Descartar</v>
      </c>
    </row>
    <row r="595" spans="1:12" hidden="1" x14ac:dyDescent="0.3">
      <c r="A595">
        <v>829</v>
      </c>
      <c r="B595" t="s">
        <v>8557</v>
      </c>
      <c r="C595" t="s">
        <v>2033</v>
      </c>
      <c r="D595" t="s">
        <v>7936</v>
      </c>
      <c r="E595" t="s">
        <v>2037</v>
      </c>
      <c r="F595">
        <v>2023</v>
      </c>
      <c r="G595" t="s">
        <v>3506</v>
      </c>
      <c r="H595" t="s">
        <v>2038</v>
      </c>
      <c r="I595" t="str">
        <f t="shared" si="35"/>
        <v>impact of decentralization on electronic voting systems: a systematic literature survey</v>
      </c>
      <c r="J595">
        <f t="shared" si="36"/>
        <v>60</v>
      </c>
      <c r="K595" t="str">
        <f t="shared" si="37"/>
        <v>Descartar</v>
      </c>
    </row>
    <row r="596" spans="1:12" hidden="1" x14ac:dyDescent="0.3">
      <c r="A596">
        <v>310</v>
      </c>
      <c r="B596" t="s">
        <v>8555</v>
      </c>
      <c r="C596" t="s">
        <v>3367</v>
      </c>
      <c r="D596" t="s">
        <v>3366</v>
      </c>
      <c r="E596" t="s">
        <v>8566</v>
      </c>
      <c r="F596">
        <v>2025</v>
      </c>
      <c r="G596" t="s">
        <v>3506</v>
      </c>
      <c r="H596" t="s">
        <v>93</v>
      </c>
      <c r="I596" t="str">
        <f t="shared" si="35"/>
        <v>impact of information and communication technologies on democratic processes and citizen participation</v>
      </c>
      <c r="J596">
        <f t="shared" si="36"/>
        <v>18</v>
      </c>
      <c r="K596" t="str">
        <f t="shared" si="37"/>
        <v>Conservar</v>
      </c>
      <c r="L596" s="4" t="s">
        <v>8561</v>
      </c>
    </row>
    <row r="597" spans="1:12" x14ac:dyDescent="0.3">
      <c r="A597">
        <v>674</v>
      </c>
      <c r="B597" t="s">
        <v>8556</v>
      </c>
      <c r="C597" s="6" t="s">
        <v>6287</v>
      </c>
      <c r="D597" t="s">
        <v>6284</v>
      </c>
      <c r="E597" t="s">
        <v>6292</v>
      </c>
      <c r="F597">
        <v>2022</v>
      </c>
      <c r="G597" t="s">
        <v>3506</v>
      </c>
      <c r="H597" t="s">
        <v>6290</v>
      </c>
      <c r="I597" t="str">
        <f t="shared" si="35"/>
        <v>implementation and early adoption of an ethereum-based electronic voting system for the prevention of fraudulent voting</v>
      </c>
      <c r="J597">
        <f t="shared" si="36"/>
        <v>479</v>
      </c>
      <c r="K597" t="str">
        <f t="shared" si="37"/>
        <v>Conservar</v>
      </c>
    </row>
    <row r="598" spans="1:12" hidden="1" x14ac:dyDescent="0.3">
      <c r="A598">
        <v>805</v>
      </c>
      <c r="B598" t="s">
        <v>8557</v>
      </c>
      <c r="C598" t="s">
        <v>6287</v>
      </c>
      <c r="D598" t="s">
        <v>7428</v>
      </c>
      <c r="E598" t="s">
        <v>7433</v>
      </c>
      <c r="F598">
        <v>2022</v>
      </c>
      <c r="G598" t="s">
        <v>3506</v>
      </c>
      <c r="H598" t="s">
        <v>6290</v>
      </c>
      <c r="I598" t="str">
        <f t="shared" si="35"/>
        <v>implementation and early adoption of an ethereum-based electronic voting system for the prevention of fraudulent voting</v>
      </c>
      <c r="J598">
        <f t="shared" si="36"/>
        <v>60</v>
      </c>
      <c r="K598" t="str">
        <f t="shared" si="37"/>
        <v>Descartar</v>
      </c>
    </row>
    <row r="599" spans="1:12" x14ac:dyDescent="0.3">
      <c r="A599">
        <v>499</v>
      </c>
      <c r="B599" t="s">
        <v>8556</v>
      </c>
      <c r="C599" s="6" t="s">
        <v>4960</v>
      </c>
      <c r="D599" t="s">
        <v>4957</v>
      </c>
      <c r="E599" t="s">
        <v>4965</v>
      </c>
      <c r="F599">
        <v>2024</v>
      </c>
      <c r="G599" t="s">
        <v>3667</v>
      </c>
      <c r="H599" t="s">
        <v>4963</v>
      </c>
      <c r="I599" t="str">
        <f t="shared" si="35"/>
        <v>implementation of a distributed electronic voting system using a blockchain-based framework</v>
      </c>
      <c r="J599">
        <f t="shared" si="36"/>
        <v>479</v>
      </c>
      <c r="K599" t="str">
        <f t="shared" si="37"/>
        <v>Conservar</v>
      </c>
    </row>
    <row r="600" spans="1:12" x14ac:dyDescent="0.3">
      <c r="A600">
        <v>755</v>
      </c>
      <c r="B600" t="s">
        <v>8556</v>
      </c>
      <c r="C600" s="6" t="s">
        <v>1353</v>
      </c>
      <c r="D600" t="s">
        <v>6928</v>
      </c>
      <c r="E600" t="s">
        <v>6933</v>
      </c>
      <c r="F600">
        <v>2022</v>
      </c>
      <c r="G600" t="s">
        <v>3482</v>
      </c>
      <c r="H600" t="s">
        <v>1360</v>
      </c>
      <c r="I600" t="str">
        <f t="shared" si="35"/>
        <v>implementation of an e-voting prototype using ethereum blockchain in ganache network</v>
      </c>
      <c r="J600">
        <f t="shared" si="36"/>
        <v>479</v>
      </c>
      <c r="K600" t="str">
        <f t="shared" si="37"/>
        <v>Conservar</v>
      </c>
    </row>
    <row r="601" spans="1:12" hidden="1" x14ac:dyDescent="0.3">
      <c r="A601">
        <v>116</v>
      </c>
      <c r="B601" t="s">
        <v>514</v>
      </c>
      <c r="C601" t="s">
        <v>1353</v>
      </c>
      <c r="D601" t="s">
        <v>1354</v>
      </c>
      <c r="E601" t="s">
        <v>1358</v>
      </c>
      <c r="F601">
        <v>2022</v>
      </c>
      <c r="G601" t="s">
        <v>3482</v>
      </c>
      <c r="H601" t="s">
        <v>1360</v>
      </c>
      <c r="I601" t="str">
        <f t="shared" si="35"/>
        <v>implementation of an e-voting prototype using ethereum blockchain in ganache network</v>
      </c>
      <c r="J601">
        <f t="shared" si="36"/>
        <v>268</v>
      </c>
      <c r="K601" t="str">
        <f t="shared" si="37"/>
        <v>Descartar</v>
      </c>
    </row>
    <row r="602" spans="1:12" x14ac:dyDescent="0.3">
      <c r="A602">
        <v>441</v>
      </c>
      <c r="B602" t="s">
        <v>8556</v>
      </c>
      <c r="C602" t="s">
        <v>4493</v>
      </c>
      <c r="D602" t="s">
        <v>4490</v>
      </c>
      <c r="E602" t="s">
        <v>4498</v>
      </c>
      <c r="F602">
        <v>2023</v>
      </c>
      <c r="G602" t="s">
        <v>3482</v>
      </c>
      <c r="H602" t="s">
        <v>4496</v>
      </c>
      <c r="I602" t="str">
        <f t="shared" si="35"/>
        <v>implementation of blockchain technology in custom e-voting system</v>
      </c>
      <c r="J602">
        <f t="shared" si="36"/>
        <v>479</v>
      </c>
      <c r="K602" t="str">
        <f t="shared" si="37"/>
        <v>Conservar</v>
      </c>
    </row>
    <row r="603" spans="1:12" x14ac:dyDescent="0.3">
      <c r="A603">
        <v>577</v>
      </c>
      <c r="B603" t="s">
        <v>8556</v>
      </c>
      <c r="C603" s="6" t="s">
        <v>1058</v>
      </c>
      <c r="D603" t="s">
        <v>5555</v>
      </c>
      <c r="E603" t="s">
        <v>5560</v>
      </c>
      <c r="F603">
        <v>2023</v>
      </c>
      <c r="G603" t="s">
        <v>3482</v>
      </c>
      <c r="H603" t="s">
        <v>1065</v>
      </c>
      <c r="I603" t="str">
        <f t="shared" si="35"/>
        <v>implementation of blockchain technology in electronic voting systems</v>
      </c>
      <c r="J603">
        <f t="shared" si="36"/>
        <v>479</v>
      </c>
      <c r="K603" t="str">
        <f t="shared" si="37"/>
        <v>Conservar</v>
      </c>
    </row>
    <row r="604" spans="1:12" hidden="1" x14ac:dyDescent="0.3">
      <c r="A604">
        <v>88</v>
      </c>
      <c r="B604" t="s">
        <v>514</v>
      </c>
      <c r="C604" t="s">
        <v>1058</v>
      </c>
      <c r="D604" t="s">
        <v>1059</v>
      </c>
      <c r="E604" t="s">
        <v>1062</v>
      </c>
      <c r="F604">
        <v>2023</v>
      </c>
      <c r="G604" t="s">
        <v>3482</v>
      </c>
      <c r="H604" t="s">
        <v>1065</v>
      </c>
      <c r="I604" t="str">
        <f t="shared" si="35"/>
        <v>implementation of blockchain technology in electronic voting systems</v>
      </c>
      <c r="J604">
        <f t="shared" si="36"/>
        <v>268</v>
      </c>
      <c r="K604" t="str">
        <f t="shared" si="37"/>
        <v>Descartar</v>
      </c>
    </row>
    <row r="605" spans="1:12" x14ac:dyDescent="0.3">
      <c r="A605">
        <v>517</v>
      </c>
      <c r="B605" t="s">
        <v>8556</v>
      </c>
      <c r="C605" s="6" t="s">
        <v>5106</v>
      </c>
      <c r="D605" t="s">
        <v>5103</v>
      </c>
      <c r="E605" t="s">
        <v>5109</v>
      </c>
      <c r="F605">
        <v>2024</v>
      </c>
      <c r="G605" t="s">
        <v>3506</v>
      </c>
      <c r="H605" t="s">
        <v>5107</v>
      </c>
      <c r="I605" t="str">
        <f t="shared" si="35"/>
        <v>implementation of blockchain-based e-voting system</v>
      </c>
      <c r="J605">
        <f t="shared" si="36"/>
        <v>479</v>
      </c>
      <c r="K605" t="str">
        <f t="shared" si="37"/>
        <v>Conservar</v>
      </c>
    </row>
    <row r="606" spans="1:12" hidden="1" x14ac:dyDescent="0.3">
      <c r="A606">
        <v>818</v>
      </c>
      <c r="B606" t="s">
        <v>8557</v>
      </c>
      <c r="C606" t="s">
        <v>5106</v>
      </c>
      <c r="D606" t="s">
        <v>7710</v>
      </c>
      <c r="E606" t="s">
        <v>7716</v>
      </c>
      <c r="F606">
        <v>2023</v>
      </c>
      <c r="G606" t="s">
        <v>3506</v>
      </c>
      <c r="H606" t="s">
        <v>5107</v>
      </c>
      <c r="I606" t="str">
        <f t="shared" si="35"/>
        <v>implementation of blockchain-based e-voting system</v>
      </c>
      <c r="J606">
        <f t="shared" si="36"/>
        <v>60</v>
      </c>
      <c r="K606" t="str">
        <f t="shared" si="37"/>
        <v>Descartar</v>
      </c>
    </row>
    <row r="607" spans="1:12" x14ac:dyDescent="0.3">
      <c r="A607">
        <v>361</v>
      </c>
      <c r="B607" t="s">
        <v>8556</v>
      </c>
      <c r="C607" s="6" t="s">
        <v>892</v>
      </c>
      <c r="D607" t="s">
        <v>3811</v>
      </c>
      <c r="E607" t="s">
        <v>3815</v>
      </c>
      <c r="F607">
        <v>2024</v>
      </c>
      <c r="G607" t="s">
        <v>3482</v>
      </c>
      <c r="H607" t="s">
        <v>898</v>
      </c>
      <c r="I607" t="str">
        <f t="shared" si="35"/>
        <v>implementation of highly secured electronic voting system using blockchain enabled technologies</v>
      </c>
      <c r="J607">
        <f t="shared" si="36"/>
        <v>479</v>
      </c>
      <c r="K607" t="str">
        <f t="shared" si="37"/>
        <v>Conservar</v>
      </c>
    </row>
    <row r="608" spans="1:12" hidden="1" x14ac:dyDescent="0.3">
      <c r="A608">
        <v>73</v>
      </c>
      <c r="B608" t="s">
        <v>514</v>
      </c>
      <c r="C608" t="s">
        <v>892</v>
      </c>
      <c r="D608" t="s">
        <v>893</v>
      </c>
      <c r="E608" t="s">
        <v>896</v>
      </c>
      <c r="F608">
        <v>2024</v>
      </c>
      <c r="G608" t="s">
        <v>3482</v>
      </c>
      <c r="H608" t="s">
        <v>898</v>
      </c>
      <c r="I608" t="str">
        <f t="shared" si="35"/>
        <v>implementation of highly secured electronic voting system using blockchain enabled technologies</v>
      </c>
      <c r="J608">
        <f t="shared" si="36"/>
        <v>268</v>
      </c>
      <c r="K608" t="str">
        <f t="shared" si="37"/>
        <v>Descartar</v>
      </c>
    </row>
    <row r="609" spans="1:13" hidden="1" x14ac:dyDescent="0.3">
      <c r="A609">
        <v>526</v>
      </c>
      <c r="B609" t="s">
        <v>8556</v>
      </c>
      <c r="C609" t="s">
        <v>5177</v>
      </c>
      <c r="D609" t="s">
        <v>5174</v>
      </c>
      <c r="E609" t="s">
        <v>5179</v>
      </c>
      <c r="F609">
        <v>2023</v>
      </c>
      <c r="G609" t="s">
        <v>3482</v>
      </c>
      <c r="H609" t="s">
        <v>93</v>
      </c>
      <c r="I609" t="str">
        <f t="shared" si="35"/>
        <v>implementation of secured online voting system using blockchain technology</v>
      </c>
      <c r="J609">
        <f t="shared" si="36"/>
        <v>479</v>
      </c>
      <c r="K609" t="str">
        <f t="shared" si="37"/>
        <v>Conservar</v>
      </c>
      <c r="M609" t="s">
        <v>8573</v>
      </c>
    </row>
    <row r="610" spans="1:13" x14ac:dyDescent="0.3">
      <c r="A610">
        <v>627</v>
      </c>
      <c r="B610" t="s">
        <v>8556</v>
      </c>
      <c r="C610" s="6" t="s">
        <v>5920</v>
      </c>
      <c r="D610" t="s">
        <v>5917</v>
      </c>
      <c r="E610" t="s">
        <v>5923</v>
      </c>
      <c r="F610">
        <v>2022</v>
      </c>
      <c r="G610" t="s">
        <v>3506</v>
      </c>
      <c r="H610" t="s">
        <v>93</v>
      </c>
      <c r="I610" t="str">
        <f t="shared" si="35"/>
        <v>implementing a secured offline blockchain based electronic voting system</v>
      </c>
      <c r="J610">
        <f t="shared" si="36"/>
        <v>479</v>
      </c>
      <c r="K610" t="str">
        <f t="shared" si="37"/>
        <v>Conservar</v>
      </c>
    </row>
    <row r="611" spans="1:13" x14ac:dyDescent="0.3">
      <c r="A611">
        <v>717</v>
      </c>
      <c r="B611" t="s">
        <v>8556</v>
      </c>
      <c r="C611" s="6" t="s">
        <v>6630</v>
      </c>
      <c r="D611" t="s">
        <v>6627</v>
      </c>
      <c r="E611" t="s">
        <v>6634</v>
      </c>
      <c r="F611">
        <v>2022</v>
      </c>
      <c r="G611" t="s">
        <v>3506</v>
      </c>
      <c r="H611" t="s">
        <v>6632</v>
      </c>
      <c r="I611" t="str">
        <f t="shared" si="35"/>
        <v>implementing blockchain-based traceable certificates as sustainable technology in democratic elections</v>
      </c>
      <c r="J611">
        <f t="shared" si="36"/>
        <v>479</v>
      </c>
      <c r="K611" t="str">
        <f t="shared" si="37"/>
        <v>Conservar</v>
      </c>
    </row>
    <row r="612" spans="1:13" hidden="1" x14ac:dyDescent="0.3">
      <c r="A612">
        <v>823</v>
      </c>
      <c r="B612" t="s">
        <v>8557</v>
      </c>
      <c r="C612" t="s">
        <v>6630</v>
      </c>
      <c r="D612" t="s">
        <v>7824</v>
      </c>
      <c r="E612" t="s">
        <v>7828</v>
      </c>
      <c r="F612">
        <v>2022</v>
      </c>
      <c r="G612" t="s">
        <v>3506</v>
      </c>
      <c r="H612" t="s">
        <v>6632</v>
      </c>
      <c r="I612" t="str">
        <f t="shared" si="35"/>
        <v>implementing blockchain-based traceable certificates as sustainable technology in democratic elections</v>
      </c>
      <c r="J612">
        <f t="shared" si="36"/>
        <v>60</v>
      </c>
      <c r="K612" t="str">
        <f t="shared" si="37"/>
        <v>Descartar</v>
      </c>
    </row>
    <row r="613" spans="1:13" x14ac:dyDescent="0.3">
      <c r="A613">
        <v>771</v>
      </c>
      <c r="B613" t="s">
        <v>8556</v>
      </c>
      <c r="C613" s="6" t="s">
        <v>7056</v>
      </c>
      <c r="D613" t="s">
        <v>7053</v>
      </c>
      <c r="E613" t="s">
        <v>7060</v>
      </c>
      <c r="F613">
        <v>2022</v>
      </c>
      <c r="G613" t="s">
        <v>3482</v>
      </c>
      <c r="H613" t="s">
        <v>7058</v>
      </c>
      <c r="I613" t="str">
        <f t="shared" si="35"/>
        <v>improving egovernment services with blockchain: restoring trust in e-voting systems</v>
      </c>
      <c r="J613">
        <f t="shared" si="36"/>
        <v>479</v>
      </c>
      <c r="K613" t="str">
        <f t="shared" si="37"/>
        <v>Conservar</v>
      </c>
    </row>
    <row r="614" spans="1:13" x14ac:dyDescent="0.3">
      <c r="A614">
        <v>412</v>
      </c>
      <c r="B614" t="s">
        <v>8556</v>
      </c>
      <c r="C614" s="6" t="s">
        <v>4247</v>
      </c>
      <c r="D614" t="s">
        <v>4244</v>
      </c>
      <c r="E614" t="s">
        <v>4253</v>
      </c>
      <c r="F614">
        <v>2025</v>
      </c>
      <c r="G614" t="s">
        <v>3506</v>
      </c>
      <c r="H614" t="s">
        <v>4251</v>
      </c>
      <c r="I614" t="str">
        <f t="shared" si="35"/>
        <v>improving the end-to-end protection in e-voting using bvm—blockchain-based e-voting mechanism</v>
      </c>
      <c r="J614">
        <f t="shared" si="36"/>
        <v>479</v>
      </c>
      <c r="K614" t="str">
        <f t="shared" si="37"/>
        <v>Conservar</v>
      </c>
    </row>
    <row r="615" spans="1:13" x14ac:dyDescent="0.3">
      <c r="A615">
        <v>513</v>
      </c>
      <c r="B615" t="s">
        <v>8556</v>
      </c>
      <c r="C615" s="6" t="s">
        <v>1102</v>
      </c>
      <c r="D615" t="s">
        <v>5073</v>
      </c>
      <c r="E615" t="s">
        <v>5077</v>
      </c>
      <c r="F615">
        <v>2024</v>
      </c>
      <c r="G615" t="s">
        <v>3482</v>
      </c>
      <c r="H615" t="s">
        <v>1109</v>
      </c>
      <c r="I615" t="str">
        <f t="shared" si="35"/>
        <v>integrating aadhaar cards and blockchain technology with smart contracts to enable security in online voting</v>
      </c>
      <c r="J615">
        <f t="shared" si="36"/>
        <v>479</v>
      </c>
      <c r="K615" t="str">
        <f t="shared" si="37"/>
        <v>Conservar</v>
      </c>
    </row>
    <row r="616" spans="1:13" hidden="1" x14ac:dyDescent="0.3">
      <c r="A616">
        <v>92</v>
      </c>
      <c r="B616" t="s">
        <v>514</v>
      </c>
      <c r="C616" t="s">
        <v>1102</v>
      </c>
      <c r="D616" t="s">
        <v>1103</v>
      </c>
      <c r="E616" t="s">
        <v>1107</v>
      </c>
      <c r="F616">
        <v>2024</v>
      </c>
      <c r="G616" t="s">
        <v>3482</v>
      </c>
      <c r="H616" t="s">
        <v>1109</v>
      </c>
      <c r="I616" t="str">
        <f t="shared" si="35"/>
        <v>integrating aadhaar cards and blockchain technology with smart contracts to enable security in online voting</v>
      </c>
      <c r="J616">
        <f t="shared" si="36"/>
        <v>268</v>
      </c>
      <c r="K616" t="str">
        <f t="shared" si="37"/>
        <v>Descartar</v>
      </c>
    </row>
    <row r="617" spans="1:13" x14ac:dyDescent="0.3">
      <c r="A617">
        <v>358</v>
      </c>
      <c r="B617" t="s">
        <v>8556</v>
      </c>
      <c r="C617" s="6" t="s">
        <v>2305</v>
      </c>
      <c r="D617" t="s">
        <v>3787</v>
      </c>
      <c r="E617" t="s">
        <v>3792</v>
      </c>
      <c r="F617">
        <v>2024</v>
      </c>
      <c r="G617" t="s">
        <v>3482</v>
      </c>
      <c r="H617" t="s">
        <v>2312</v>
      </c>
      <c r="I617" t="str">
        <f t="shared" si="35"/>
        <v>integrating blockchain and facial recognition for a decentralized and tamper-proof voting system</v>
      </c>
      <c r="J617">
        <f t="shared" si="36"/>
        <v>479</v>
      </c>
      <c r="K617" t="str">
        <f t="shared" si="37"/>
        <v>Conservar</v>
      </c>
    </row>
    <row r="618" spans="1:13" hidden="1" x14ac:dyDescent="0.3">
      <c r="A618">
        <v>207</v>
      </c>
      <c r="B618" t="s">
        <v>514</v>
      </c>
      <c r="C618" t="s">
        <v>2305</v>
      </c>
      <c r="D618" t="s">
        <v>2306</v>
      </c>
      <c r="E618" t="s">
        <v>2310</v>
      </c>
      <c r="F618">
        <v>2024</v>
      </c>
      <c r="G618" t="s">
        <v>3482</v>
      </c>
      <c r="H618" t="s">
        <v>2312</v>
      </c>
      <c r="I618" t="str">
        <f t="shared" si="35"/>
        <v>integrating blockchain and facial recognition for a decentralized and tamper-proof voting system</v>
      </c>
      <c r="J618">
        <f t="shared" si="36"/>
        <v>268</v>
      </c>
      <c r="K618" t="str">
        <f t="shared" si="37"/>
        <v>Descartar</v>
      </c>
    </row>
    <row r="619" spans="1:13" x14ac:dyDescent="0.3">
      <c r="A619">
        <v>686</v>
      </c>
      <c r="B619" t="s">
        <v>8556</v>
      </c>
      <c r="C619" s="6" t="s">
        <v>990</v>
      </c>
      <c r="D619" t="s">
        <v>6384</v>
      </c>
      <c r="E619" t="s">
        <v>6389</v>
      </c>
      <c r="F619">
        <v>2022</v>
      </c>
      <c r="G619" t="s">
        <v>3482</v>
      </c>
      <c r="H619" t="s">
        <v>997</v>
      </c>
      <c r="I619" t="str">
        <f t="shared" si="35"/>
        <v>integrity assured digital voting system by using blockchain as the technology</v>
      </c>
      <c r="J619">
        <f t="shared" si="36"/>
        <v>479</v>
      </c>
      <c r="K619" t="str">
        <f t="shared" si="37"/>
        <v>Conservar</v>
      </c>
    </row>
    <row r="620" spans="1:13" hidden="1" x14ac:dyDescent="0.3">
      <c r="A620">
        <v>82</v>
      </c>
      <c r="B620" t="s">
        <v>514</v>
      </c>
      <c r="C620" t="s">
        <v>990</v>
      </c>
      <c r="D620" t="s">
        <v>991</v>
      </c>
      <c r="E620" t="s">
        <v>995</v>
      </c>
      <c r="F620">
        <v>2022</v>
      </c>
      <c r="G620" t="s">
        <v>3482</v>
      </c>
      <c r="H620" t="s">
        <v>997</v>
      </c>
      <c r="I620" t="str">
        <f t="shared" si="35"/>
        <v>integrity assured digital voting system by using blockchain as the technology</v>
      </c>
      <c r="J620">
        <f t="shared" si="36"/>
        <v>268</v>
      </c>
      <c r="K620" t="str">
        <f t="shared" si="37"/>
        <v>Descartar</v>
      </c>
    </row>
    <row r="621" spans="1:13" x14ac:dyDescent="0.3">
      <c r="A621">
        <v>487</v>
      </c>
      <c r="B621" t="s">
        <v>8556</v>
      </c>
      <c r="C621" s="6" t="s">
        <v>1113</v>
      </c>
      <c r="D621" t="s">
        <v>4863</v>
      </c>
      <c r="E621" t="s">
        <v>4868</v>
      </c>
      <c r="F621">
        <v>2024</v>
      </c>
      <c r="G621" t="s">
        <v>3482</v>
      </c>
      <c r="H621" t="s">
        <v>1120</v>
      </c>
      <c r="I621" t="str">
        <f t="shared" si="35"/>
        <v>intelligent data storage in electronic voting machine using blockchain system</v>
      </c>
      <c r="J621">
        <f t="shared" si="36"/>
        <v>479</v>
      </c>
      <c r="K621" t="str">
        <f t="shared" si="37"/>
        <v>Conservar</v>
      </c>
    </row>
    <row r="622" spans="1:13" hidden="1" x14ac:dyDescent="0.3">
      <c r="A622">
        <v>93</v>
      </c>
      <c r="B622" t="s">
        <v>514</v>
      </c>
      <c r="C622" t="s">
        <v>1113</v>
      </c>
      <c r="D622" t="s">
        <v>1114</v>
      </c>
      <c r="E622" t="s">
        <v>1118</v>
      </c>
      <c r="F622">
        <v>2024</v>
      </c>
      <c r="G622" t="s">
        <v>3482</v>
      </c>
      <c r="H622" t="s">
        <v>1120</v>
      </c>
      <c r="I622" t="str">
        <f t="shared" si="35"/>
        <v>intelligent data storage in electronic voting machine using blockchain system</v>
      </c>
      <c r="J622">
        <f t="shared" si="36"/>
        <v>268</v>
      </c>
      <c r="K622" t="str">
        <f t="shared" si="37"/>
        <v>Descartar</v>
      </c>
    </row>
    <row r="623" spans="1:13" x14ac:dyDescent="0.3">
      <c r="A623">
        <v>679</v>
      </c>
      <c r="B623" t="s">
        <v>8556</v>
      </c>
      <c r="C623" s="6" t="s">
        <v>2725</v>
      </c>
      <c r="D623" t="s">
        <v>6323</v>
      </c>
      <c r="E623" t="s">
        <v>6327</v>
      </c>
      <c r="F623">
        <v>2022</v>
      </c>
      <c r="G623" t="s">
        <v>3482</v>
      </c>
      <c r="H623" t="s">
        <v>2729</v>
      </c>
      <c r="I623" t="str">
        <f t="shared" si="35"/>
        <v>intelligent digital ledger voting system</v>
      </c>
      <c r="J623">
        <f t="shared" si="36"/>
        <v>479</v>
      </c>
      <c r="K623" t="str">
        <f t="shared" si="37"/>
        <v>Conservar</v>
      </c>
    </row>
    <row r="624" spans="1:13" hidden="1" x14ac:dyDescent="0.3">
      <c r="A624">
        <v>248</v>
      </c>
      <c r="B624" t="s">
        <v>514</v>
      </c>
      <c r="C624" t="s">
        <v>2725</v>
      </c>
      <c r="D624" t="s">
        <v>2726</v>
      </c>
      <c r="E624" t="s">
        <v>2728</v>
      </c>
      <c r="F624">
        <v>2022</v>
      </c>
      <c r="G624" t="s">
        <v>3482</v>
      </c>
      <c r="H624" t="s">
        <v>2729</v>
      </c>
      <c r="I624" t="str">
        <f t="shared" si="35"/>
        <v>intelligent digital ledger voting system</v>
      </c>
      <c r="J624">
        <f t="shared" si="36"/>
        <v>268</v>
      </c>
      <c r="K624" t="str">
        <f t="shared" si="37"/>
        <v>Descartar</v>
      </c>
    </row>
    <row r="625" spans="1:12" x14ac:dyDescent="0.3">
      <c r="A625">
        <v>483</v>
      </c>
      <c r="B625" t="s">
        <v>8556</v>
      </c>
      <c r="C625" s="6" t="s">
        <v>1824</v>
      </c>
      <c r="D625" t="s">
        <v>4832</v>
      </c>
      <c r="E625" t="s">
        <v>4836</v>
      </c>
      <c r="F625">
        <v>2024</v>
      </c>
      <c r="G625" t="s">
        <v>3506</v>
      </c>
      <c r="H625" t="s">
        <v>1829</v>
      </c>
      <c r="I625" t="str">
        <f t="shared" si="35"/>
        <v>intelligent gesture-enhanced blockchain voting: a new era of secure and accessible e-voting</v>
      </c>
      <c r="J625">
        <f t="shared" si="36"/>
        <v>479</v>
      </c>
      <c r="K625" t="str">
        <f t="shared" si="37"/>
        <v>Conservar</v>
      </c>
    </row>
    <row r="626" spans="1:12" hidden="1" x14ac:dyDescent="0.3">
      <c r="A626">
        <v>161</v>
      </c>
      <c r="B626" t="s">
        <v>514</v>
      </c>
      <c r="C626" t="s">
        <v>1824</v>
      </c>
      <c r="D626" t="s">
        <v>1825</v>
      </c>
      <c r="E626" t="s">
        <v>1828</v>
      </c>
      <c r="F626">
        <v>2024</v>
      </c>
      <c r="G626" t="s">
        <v>3506</v>
      </c>
      <c r="H626" t="s">
        <v>1829</v>
      </c>
      <c r="I626" t="str">
        <f t="shared" si="35"/>
        <v>intelligent gesture-enhanced blockchain voting: a new era of secure and accessible e-voting</v>
      </c>
      <c r="J626">
        <f t="shared" si="36"/>
        <v>268</v>
      </c>
      <c r="K626" t="str">
        <f t="shared" si="37"/>
        <v>Descartar</v>
      </c>
    </row>
    <row r="627" spans="1:12" hidden="1" x14ac:dyDescent="0.3">
      <c r="A627">
        <v>827</v>
      </c>
      <c r="B627" t="s">
        <v>8557</v>
      </c>
      <c r="C627" t="s">
        <v>1824</v>
      </c>
      <c r="D627" t="s">
        <v>7904</v>
      </c>
      <c r="E627" t="s">
        <v>1828</v>
      </c>
      <c r="F627">
        <v>2024</v>
      </c>
      <c r="G627" t="s">
        <v>3506</v>
      </c>
      <c r="H627" t="s">
        <v>1829</v>
      </c>
      <c r="I627" t="str">
        <f t="shared" si="35"/>
        <v>intelligent gesture-enhanced blockchain voting: a new era of secure and accessible e-voting</v>
      </c>
      <c r="J627">
        <f t="shared" si="36"/>
        <v>60</v>
      </c>
      <c r="K627" t="str">
        <f t="shared" si="37"/>
        <v>Descartar</v>
      </c>
    </row>
    <row r="628" spans="1:12" x14ac:dyDescent="0.3">
      <c r="A628">
        <v>589</v>
      </c>
      <c r="B628" t="s">
        <v>8556</v>
      </c>
      <c r="C628" t="s">
        <v>5644</v>
      </c>
      <c r="D628" t="s">
        <v>5641</v>
      </c>
      <c r="E628" t="s">
        <v>5648</v>
      </c>
      <c r="F628">
        <v>2023</v>
      </c>
      <c r="G628" t="s">
        <v>3482</v>
      </c>
      <c r="H628" t="s">
        <v>5646</v>
      </c>
      <c r="I628" t="str">
        <f t="shared" si="35"/>
        <v>intelligent online voting system for twenty-first century and smart cities 5.0: an empirical approach through blockchain with ml techniques</v>
      </c>
      <c r="J628">
        <f t="shared" si="36"/>
        <v>479</v>
      </c>
      <c r="K628" t="str">
        <f t="shared" si="37"/>
        <v>Conservar</v>
      </c>
    </row>
    <row r="629" spans="1:12" hidden="1" x14ac:dyDescent="0.3">
      <c r="A629">
        <v>58</v>
      </c>
      <c r="B629" t="s">
        <v>514</v>
      </c>
      <c r="C629" t="s">
        <v>723</v>
      </c>
      <c r="D629" t="s">
        <v>724</v>
      </c>
      <c r="E629" t="s">
        <v>728</v>
      </c>
      <c r="F629">
        <v>2022</v>
      </c>
      <c r="G629" t="s">
        <v>3482</v>
      </c>
      <c r="H629" t="s">
        <v>731</v>
      </c>
      <c r="I629" t="str">
        <f t="shared" si="35"/>
        <v>interfacing of online and offline voting system with an e-voting website</v>
      </c>
      <c r="J629">
        <f t="shared" si="36"/>
        <v>268</v>
      </c>
      <c r="K629" t="str">
        <f t="shared" si="37"/>
        <v>Conservar</v>
      </c>
      <c r="L629" s="4" t="s">
        <v>8561</v>
      </c>
    </row>
    <row r="630" spans="1:12" x14ac:dyDescent="0.3">
      <c r="A630">
        <v>662</v>
      </c>
      <c r="B630" t="s">
        <v>8556</v>
      </c>
      <c r="C630" s="6" t="s">
        <v>6195</v>
      </c>
      <c r="D630" t="s">
        <v>6192</v>
      </c>
      <c r="E630" t="s">
        <v>6200</v>
      </c>
      <c r="F630">
        <v>2022</v>
      </c>
      <c r="G630" t="s">
        <v>3506</v>
      </c>
      <c r="H630" t="s">
        <v>6198</v>
      </c>
      <c r="I630" t="str">
        <f t="shared" si="35"/>
        <v>investigation of e-voting system using face recognition using convolutional neural network (cnn)</v>
      </c>
      <c r="J630">
        <f t="shared" si="36"/>
        <v>479</v>
      </c>
      <c r="K630" t="str">
        <f t="shared" si="37"/>
        <v>Conservar</v>
      </c>
    </row>
    <row r="631" spans="1:12" hidden="1" x14ac:dyDescent="0.3">
      <c r="A631">
        <v>816</v>
      </c>
      <c r="B631" t="s">
        <v>8557</v>
      </c>
      <c r="C631" t="s">
        <v>6195</v>
      </c>
      <c r="D631" t="s">
        <v>7665</v>
      </c>
      <c r="E631" t="s">
        <v>7669</v>
      </c>
      <c r="F631">
        <v>2022</v>
      </c>
      <c r="G631" t="s">
        <v>3506</v>
      </c>
      <c r="H631" t="s">
        <v>6198</v>
      </c>
      <c r="I631" t="str">
        <f t="shared" si="35"/>
        <v>investigation of e-voting system using face recognition using convolutional neural network (cnn)</v>
      </c>
      <c r="J631">
        <f t="shared" si="36"/>
        <v>60</v>
      </c>
      <c r="K631" t="str">
        <f t="shared" si="37"/>
        <v>Descartar</v>
      </c>
    </row>
    <row r="632" spans="1:12" x14ac:dyDescent="0.3">
      <c r="A632">
        <v>780</v>
      </c>
      <c r="B632" t="s">
        <v>8556</v>
      </c>
      <c r="C632" s="6" t="s">
        <v>7121</v>
      </c>
      <c r="D632" t="s">
        <v>5874</v>
      </c>
      <c r="E632" t="s">
        <v>7126</v>
      </c>
      <c r="F632">
        <v>2022</v>
      </c>
      <c r="G632" t="s">
        <v>3506</v>
      </c>
      <c r="H632" t="s">
        <v>7124</v>
      </c>
      <c r="I632" t="str">
        <f t="shared" si="35"/>
        <v>iraqi e-voting system based on smart contract using private blockchain technology</v>
      </c>
      <c r="J632">
        <f t="shared" si="36"/>
        <v>479</v>
      </c>
      <c r="K632" t="str">
        <f t="shared" si="37"/>
        <v>Conservar</v>
      </c>
    </row>
    <row r="633" spans="1:12" hidden="1" x14ac:dyDescent="0.3">
      <c r="A633">
        <v>826</v>
      </c>
      <c r="B633" t="s">
        <v>8557</v>
      </c>
      <c r="C633" t="s">
        <v>7121</v>
      </c>
      <c r="D633" t="s">
        <v>7881</v>
      </c>
      <c r="E633" t="s">
        <v>7886</v>
      </c>
      <c r="F633">
        <v>2022</v>
      </c>
      <c r="G633" t="s">
        <v>3506</v>
      </c>
      <c r="H633" t="s">
        <v>7124</v>
      </c>
      <c r="I633" t="str">
        <f t="shared" si="35"/>
        <v>iraqi e-voting system based on smart contract using private blockchain technology</v>
      </c>
      <c r="J633">
        <f t="shared" si="36"/>
        <v>60</v>
      </c>
      <c r="K633" t="str">
        <f t="shared" si="37"/>
        <v>Descartar</v>
      </c>
    </row>
    <row r="634" spans="1:12" x14ac:dyDescent="0.3">
      <c r="A634">
        <v>709</v>
      </c>
      <c r="B634" t="s">
        <v>8556</v>
      </c>
      <c r="C634" s="6" t="s">
        <v>6559</v>
      </c>
      <c r="D634" t="s">
        <v>6556</v>
      </c>
      <c r="E634" t="s">
        <v>6563</v>
      </c>
      <c r="F634">
        <v>2022</v>
      </c>
      <c r="G634" t="s">
        <v>3506</v>
      </c>
      <c r="H634" t="s">
        <v>6561</v>
      </c>
      <c r="I634" t="str">
        <f t="shared" si="35"/>
        <v>iraqi paradigm e-voting system based on hyperledger fabric blockchain platform</v>
      </c>
      <c r="J634">
        <f t="shared" si="36"/>
        <v>479</v>
      </c>
      <c r="K634" t="str">
        <f t="shared" si="37"/>
        <v>Conservar</v>
      </c>
    </row>
    <row r="635" spans="1:12" hidden="1" x14ac:dyDescent="0.3">
      <c r="A635">
        <v>52</v>
      </c>
      <c r="B635" t="s">
        <v>514</v>
      </c>
      <c r="C635" t="s">
        <v>658</v>
      </c>
      <c r="D635" t="s">
        <v>659</v>
      </c>
      <c r="E635" t="s">
        <v>663</v>
      </c>
      <c r="F635">
        <v>2025</v>
      </c>
      <c r="G635" t="s">
        <v>3482</v>
      </c>
      <c r="H635" t="s">
        <v>665</v>
      </c>
      <c r="I635" t="str">
        <f t="shared" si="35"/>
        <v>knn-powered online voting system to improve accuracy and transparency of election process</v>
      </c>
      <c r="J635">
        <f t="shared" si="36"/>
        <v>268</v>
      </c>
      <c r="K635" t="str">
        <f t="shared" si="37"/>
        <v>Conservar</v>
      </c>
      <c r="L635" s="4" t="s">
        <v>8561</v>
      </c>
    </row>
    <row r="636" spans="1:12" x14ac:dyDescent="0.3">
      <c r="A636">
        <v>713</v>
      </c>
      <c r="B636" t="s">
        <v>8556</v>
      </c>
      <c r="C636" s="6" t="s">
        <v>552</v>
      </c>
      <c r="D636" t="s">
        <v>6593</v>
      </c>
      <c r="E636" t="s">
        <v>6598</v>
      </c>
      <c r="F636">
        <v>2022</v>
      </c>
      <c r="G636" t="s">
        <v>3482</v>
      </c>
      <c r="H636" t="s">
        <v>559</v>
      </c>
      <c r="I636" t="str">
        <f t="shared" si="35"/>
        <v>ledger-based electronic voting system using a multi-tier security approach</v>
      </c>
      <c r="J636">
        <f t="shared" si="36"/>
        <v>479</v>
      </c>
      <c r="K636" t="str">
        <f t="shared" si="37"/>
        <v>Conservar</v>
      </c>
    </row>
    <row r="637" spans="1:12" hidden="1" x14ac:dyDescent="0.3">
      <c r="A637">
        <v>42</v>
      </c>
      <c r="B637" t="s">
        <v>514</v>
      </c>
      <c r="C637" t="s">
        <v>552</v>
      </c>
      <c r="D637" t="s">
        <v>553</v>
      </c>
      <c r="E637" t="s">
        <v>557</v>
      </c>
      <c r="F637">
        <v>2022</v>
      </c>
      <c r="G637" t="s">
        <v>3482</v>
      </c>
      <c r="H637" t="s">
        <v>559</v>
      </c>
      <c r="I637" t="str">
        <f t="shared" si="35"/>
        <v>ledger-based electronic voting system using a multi-tier security approach</v>
      </c>
      <c r="J637">
        <f t="shared" si="36"/>
        <v>268</v>
      </c>
      <c r="K637" t="str">
        <f t="shared" si="37"/>
        <v>Descartar</v>
      </c>
    </row>
    <row r="638" spans="1:12" x14ac:dyDescent="0.3">
      <c r="A638">
        <v>153</v>
      </c>
      <c r="B638" t="s">
        <v>514</v>
      </c>
      <c r="C638" t="s">
        <v>1740</v>
      </c>
      <c r="D638" t="s">
        <v>1741</v>
      </c>
      <c r="E638" t="s">
        <v>1745</v>
      </c>
      <c r="F638">
        <v>2022</v>
      </c>
      <c r="G638" t="s">
        <v>3482</v>
      </c>
      <c r="H638" t="s">
        <v>1747</v>
      </c>
      <c r="I638" t="str">
        <f t="shared" si="35"/>
        <v>legitvote: a blockchain-based system to facilitate e-voting process</v>
      </c>
      <c r="J638">
        <f t="shared" si="36"/>
        <v>268</v>
      </c>
      <c r="K638" t="str">
        <f t="shared" si="37"/>
        <v>Conservar</v>
      </c>
    </row>
    <row r="639" spans="1:12" x14ac:dyDescent="0.3">
      <c r="A639">
        <v>406</v>
      </c>
      <c r="B639" t="s">
        <v>8556</v>
      </c>
      <c r="C639" s="6" t="s">
        <v>4198</v>
      </c>
      <c r="D639" t="s">
        <v>4195</v>
      </c>
      <c r="E639" t="s">
        <v>4203</v>
      </c>
      <c r="F639">
        <v>2025</v>
      </c>
      <c r="G639" t="s">
        <v>3506</v>
      </c>
      <c r="H639" t="s">
        <v>4201</v>
      </c>
      <c r="I639" t="str">
        <f t="shared" si="35"/>
        <v>leveraging blockchain for robust and transparent e-voting systems</v>
      </c>
      <c r="J639">
        <f t="shared" si="36"/>
        <v>479</v>
      </c>
      <c r="K639" t="str">
        <f t="shared" si="37"/>
        <v>Conservar</v>
      </c>
    </row>
    <row r="640" spans="1:12" x14ac:dyDescent="0.3">
      <c r="A640">
        <v>612</v>
      </c>
      <c r="B640" t="s">
        <v>8556</v>
      </c>
      <c r="C640" s="6" t="s">
        <v>5809</v>
      </c>
      <c r="D640" t="s">
        <v>5806</v>
      </c>
      <c r="E640" t="s">
        <v>5814</v>
      </c>
      <c r="F640">
        <v>2023</v>
      </c>
      <c r="G640" t="s">
        <v>3667</v>
      </c>
      <c r="H640" t="s">
        <v>5812</v>
      </c>
      <c r="I640" t="str">
        <f t="shared" si="35"/>
        <v>leveraging secured e-voting using decentralized blockchain technology</v>
      </c>
      <c r="J640">
        <f t="shared" si="36"/>
        <v>479</v>
      </c>
      <c r="K640" t="str">
        <f t="shared" si="37"/>
        <v>Conservar</v>
      </c>
    </row>
    <row r="641" spans="1:12" x14ac:dyDescent="0.3">
      <c r="A641">
        <v>360</v>
      </c>
      <c r="B641" t="s">
        <v>8556</v>
      </c>
      <c r="C641" s="6" t="s">
        <v>630</v>
      </c>
      <c r="D641" t="s">
        <v>3804</v>
      </c>
      <c r="E641" t="s">
        <v>3809</v>
      </c>
      <c r="F641">
        <v>2024</v>
      </c>
      <c r="G641" t="s">
        <v>3482</v>
      </c>
      <c r="H641" t="s">
        <v>637</v>
      </c>
      <c r="I641" t="str">
        <f t="shared" si="35"/>
        <v>mauvote: a novel mobile electronic voting system using blockchain</v>
      </c>
      <c r="J641">
        <f t="shared" si="36"/>
        <v>479</v>
      </c>
      <c r="K641" t="str">
        <f t="shared" si="37"/>
        <v>Conservar</v>
      </c>
    </row>
    <row r="642" spans="1:12" hidden="1" x14ac:dyDescent="0.3">
      <c r="A642">
        <v>49</v>
      </c>
      <c r="B642" t="s">
        <v>514</v>
      </c>
      <c r="C642" t="s">
        <v>630</v>
      </c>
      <c r="D642" t="s">
        <v>631</v>
      </c>
      <c r="E642" t="s">
        <v>635</v>
      </c>
      <c r="F642">
        <v>2024</v>
      </c>
      <c r="G642" t="s">
        <v>3482</v>
      </c>
      <c r="H642" t="s">
        <v>637</v>
      </c>
      <c r="I642" t="str">
        <f t="shared" si="35"/>
        <v>mauvote: a novel mobile electronic voting system using blockchain</v>
      </c>
      <c r="J642">
        <f t="shared" si="36"/>
        <v>268</v>
      </c>
      <c r="K642" t="str">
        <f t="shared" si="37"/>
        <v>Descartar</v>
      </c>
    </row>
    <row r="643" spans="1:12" x14ac:dyDescent="0.3">
      <c r="A643">
        <v>473</v>
      </c>
      <c r="B643" t="s">
        <v>8556</v>
      </c>
      <c r="C643" s="6" t="s">
        <v>4751</v>
      </c>
      <c r="D643" t="s">
        <v>4748</v>
      </c>
      <c r="E643" t="s">
        <v>4754</v>
      </c>
      <c r="F643">
        <v>2023</v>
      </c>
      <c r="G643" t="s">
        <v>3506</v>
      </c>
      <c r="H643" t="s">
        <v>93</v>
      </c>
      <c r="I643" t="str">
        <f t="shared" ref="I643:I706" si="38">LOWER(C643)</f>
        <v>maximizing the use of block payload in blockchain-based e-voting</v>
      </c>
      <c r="J643">
        <f t="shared" ref="J643:J706" si="39">COUNTIF(B:B, B643)</f>
        <v>479</v>
      </c>
      <c r="K643" t="str">
        <f t="shared" si="37"/>
        <v>Conservar</v>
      </c>
    </row>
    <row r="644" spans="1:12" x14ac:dyDescent="0.3">
      <c r="A644">
        <v>335</v>
      </c>
      <c r="B644" t="s">
        <v>8556</v>
      </c>
      <c r="C644" s="6" t="s">
        <v>2893</v>
      </c>
      <c r="D644" t="s">
        <v>3590</v>
      </c>
      <c r="E644" t="s">
        <v>3594</v>
      </c>
      <c r="F644">
        <v>2025</v>
      </c>
      <c r="G644" t="s">
        <v>3506</v>
      </c>
      <c r="H644" t="s">
        <v>2898</v>
      </c>
      <c r="I644" t="str">
        <f t="shared" si="38"/>
        <v>mbcsd-iot: a multi-level blockchain-assisted sdn-based iot architecture for secured e-voting system</v>
      </c>
      <c r="J644">
        <f t="shared" si="39"/>
        <v>479</v>
      </c>
      <c r="K644" t="str">
        <f t="shared" si="37"/>
        <v>Conservar</v>
      </c>
    </row>
    <row r="645" spans="1:12" hidden="1" x14ac:dyDescent="0.3">
      <c r="A645">
        <v>264</v>
      </c>
      <c r="B645" t="s">
        <v>514</v>
      </c>
      <c r="C645" t="s">
        <v>2893</v>
      </c>
      <c r="D645" t="s">
        <v>2894</v>
      </c>
      <c r="E645" t="s">
        <v>2897</v>
      </c>
      <c r="F645">
        <v>2025</v>
      </c>
      <c r="G645" t="s">
        <v>3506</v>
      </c>
      <c r="H645" t="s">
        <v>2898</v>
      </c>
      <c r="I645" t="str">
        <f t="shared" si="38"/>
        <v>mbcsd-iot: a multi-level blockchain-assisted sdn-based iot architecture for secured e-voting system</v>
      </c>
      <c r="J645">
        <f t="shared" si="39"/>
        <v>268</v>
      </c>
      <c r="K645" t="str">
        <f t="shared" si="37"/>
        <v>Descartar</v>
      </c>
    </row>
    <row r="646" spans="1:12" x14ac:dyDescent="0.3">
      <c r="A646">
        <v>398</v>
      </c>
      <c r="B646" t="s">
        <v>8556</v>
      </c>
      <c r="C646" s="6" t="s">
        <v>4132</v>
      </c>
      <c r="D646" t="s">
        <v>4129</v>
      </c>
      <c r="E646" t="s">
        <v>4137</v>
      </c>
      <c r="F646">
        <v>2024</v>
      </c>
      <c r="G646" t="s">
        <v>3506</v>
      </c>
      <c r="H646" t="s">
        <v>4135</v>
      </c>
      <c r="I646" t="str">
        <f t="shared" si="38"/>
        <v>multi party confidential verifiable electronic voting scheme based on blockchain</v>
      </c>
      <c r="J646">
        <f t="shared" si="39"/>
        <v>479</v>
      </c>
      <c r="K646" t="str">
        <f t="shared" si="37"/>
        <v>Conservar</v>
      </c>
    </row>
    <row r="647" spans="1:12" hidden="1" x14ac:dyDescent="0.3">
      <c r="A647">
        <v>845</v>
      </c>
      <c r="B647" t="s">
        <v>8557</v>
      </c>
      <c r="C647" t="s">
        <v>4132</v>
      </c>
      <c r="D647" t="s">
        <v>8210</v>
      </c>
      <c r="E647" t="s">
        <v>8214</v>
      </c>
      <c r="F647">
        <v>2024</v>
      </c>
      <c r="G647" t="s">
        <v>3506</v>
      </c>
      <c r="H647" t="s">
        <v>4135</v>
      </c>
      <c r="I647" t="str">
        <f t="shared" si="38"/>
        <v>multi party confidential verifiable electronic voting scheme based on blockchain</v>
      </c>
      <c r="J647">
        <f t="shared" si="39"/>
        <v>60</v>
      </c>
      <c r="K647" t="str">
        <f t="shared" si="37"/>
        <v>Descartar</v>
      </c>
    </row>
    <row r="648" spans="1:12" hidden="1" x14ac:dyDescent="0.3">
      <c r="A648">
        <v>319</v>
      </c>
      <c r="B648" t="s">
        <v>8555</v>
      </c>
      <c r="C648" t="s">
        <v>3433</v>
      </c>
      <c r="D648" t="s">
        <v>3432</v>
      </c>
      <c r="E648" t="s">
        <v>93</v>
      </c>
      <c r="F648">
        <v>2024</v>
      </c>
      <c r="G648" t="s">
        <v>3667</v>
      </c>
      <c r="H648" t="s">
        <v>93</v>
      </c>
      <c r="I648" t="str">
        <f t="shared" si="38"/>
        <v>multimedia watermarking: latest developments and trends</v>
      </c>
      <c r="J648">
        <f t="shared" si="39"/>
        <v>18</v>
      </c>
      <c r="K648" t="str">
        <f t="shared" si="37"/>
        <v>Conservar</v>
      </c>
      <c r="L648" s="4" t="s">
        <v>8561</v>
      </c>
    </row>
    <row r="649" spans="1:12" x14ac:dyDescent="0.3">
      <c r="A649">
        <v>383</v>
      </c>
      <c r="B649" t="s">
        <v>8556</v>
      </c>
      <c r="C649" s="6" t="s">
        <v>4009</v>
      </c>
      <c r="D649" t="s">
        <v>4006</v>
      </c>
      <c r="E649" t="s">
        <v>4013</v>
      </c>
      <c r="F649">
        <v>2024</v>
      </c>
      <c r="G649" t="s">
        <v>3506</v>
      </c>
      <c r="H649" t="s">
        <v>4011</v>
      </c>
      <c r="I649" t="str">
        <f t="shared" si="38"/>
        <v>neural-based secured decentralized e voting framework using blur image broadcasting</v>
      </c>
      <c r="J649">
        <f t="shared" si="39"/>
        <v>479</v>
      </c>
      <c r="K649" t="str">
        <f t="shared" si="37"/>
        <v>Conservar</v>
      </c>
    </row>
    <row r="650" spans="1:12" x14ac:dyDescent="0.3">
      <c r="A650">
        <v>411</v>
      </c>
      <c r="B650" t="s">
        <v>8556</v>
      </c>
      <c r="C650" s="6" t="s">
        <v>2861</v>
      </c>
      <c r="D650" t="s">
        <v>4238</v>
      </c>
      <c r="E650" t="s">
        <v>4242</v>
      </c>
      <c r="F650">
        <v>2024</v>
      </c>
      <c r="G650" t="s">
        <v>3506</v>
      </c>
      <c r="H650" t="s">
        <v>2866</v>
      </c>
      <c r="I650" t="str">
        <f t="shared" si="38"/>
        <v>new blockchain-based publicly traceable self-tallying voting protocol</v>
      </c>
      <c r="J650">
        <f t="shared" si="39"/>
        <v>479</v>
      </c>
      <c r="K650" t="str">
        <f t="shared" si="37"/>
        <v>Conservar</v>
      </c>
    </row>
    <row r="651" spans="1:12" hidden="1" x14ac:dyDescent="0.3">
      <c r="A651">
        <v>261</v>
      </c>
      <c r="B651" t="s">
        <v>514</v>
      </c>
      <c r="C651" t="s">
        <v>2861</v>
      </c>
      <c r="D651" t="s">
        <v>2862</v>
      </c>
      <c r="E651" t="s">
        <v>2865</v>
      </c>
      <c r="F651">
        <v>2024</v>
      </c>
      <c r="G651" t="s">
        <v>3506</v>
      </c>
      <c r="H651" t="s">
        <v>2866</v>
      </c>
      <c r="I651" t="str">
        <f t="shared" si="38"/>
        <v>new blockchain-based publicly traceable self-tallying voting protocol</v>
      </c>
      <c r="J651">
        <f t="shared" si="39"/>
        <v>268</v>
      </c>
      <c r="K651" t="str">
        <f t="shared" si="37"/>
        <v>Descartar</v>
      </c>
    </row>
    <row r="652" spans="1:12" hidden="1" x14ac:dyDescent="0.3">
      <c r="A652">
        <v>838</v>
      </c>
      <c r="B652" t="s">
        <v>8557</v>
      </c>
      <c r="C652" t="s">
        <v>2861</v>
      </c>
      <c r="D652" t="s">
        <v>8083</v>
      </c>
      <c r="E652" t="s">
        <v>2865</v>
      </c>
      <c r="F652">
        <v>2024</v>
      </c>
      <c r="G652" t="s">
        <v>3506</v>
      </c>
      <c r="H652" t="s">
        <v>2866</v>
      </c>
      <c r="I652" t="str">
        <f t="shared" si="38"/>
        <v>new blockchain-based publicly traceable self-tallying voting protocol</v>
      </c>
      <c r="J652">
        <f t="shared" si="39"/>
        <v>60</v>
      </c>
      <c r="K652" t="str">
        <f t="shared" si="37"/>
        <v>Descartar</v>
      </c>
    </row>
    <row r="653" spans="1:12" x14ac:dyDescent="0.3">
      <c r="A653">
        <v>345</v>
      </c>
      <c r="B653" t="s">
        <v>8556</v>
      </c>
      <c r="C653" s="6" t="s">
        <v>1516</v>
      </c>
      <c r="D653" t="s">
        <v>3679</v>
      </c>
      <c r="E653" t="s">
        <v>3684</v>
      </c>
      <c r="F653">
        <v>2024</v>
      </c>
      <c r="G653" t="s">
        <v>3482</v>
      </c>
      <c r="H653" t="s">
        <v>1522</v>
      </c>
      <c r="I653" t="str">
        <f t="shared" si="38"/>
        <v>next-gen voting: a blockchain-based e-voting system for fast and secure digital elections</v>
      </c>
      <c r="J653">
        <f t="shared" si="39"/>
        <v>479</v>
      </c>
      <c r="K653" t="str">
        <f t="shared" si="37"/>
        <v>Conservar</v>
      </c>
    </row>
    <row r="654" spans="1:12" hidden="1" x14ac:dyDescent="0.3">
      <c r="A654">
        <v>132</v>
      </c>
      <c r="B654" t="s">
        <v>514</v>
      </c>
      <c r="C654" t="s">
        <v>1516</v>
      </c>
      <c r="D654" t="s">
        <v>1517</v>
      </c>
      <c r="E654" t="s">
        <v>1520</v>
      </c>
      <c r="F654">
        <v>2024</v>
      </c>
      <c r="G654" t="s">
        <v>3482</v>
      </c>
      <c r="H654" t="s">
        <v>1522</v>
      </c>
      <c r="I654" t="str">
        <f t="shared" si="38"/>
        <v>next-gen voting: a blockchain-based e-voting system for fast and secure digital elections</v>
      </c>
      <c r="J654">
        <f t="shared" si="39"/>
        <v>268</v>
      </c>
      <c r="K654" t="str">
        <f t="shared" si="37"/>
        <v>Descartar</v>
      </c>
    </row>
    <row r="655" spans="1:12" hidden="1" x14ac:dyDescent="0.3">
      <c r="A655">
        <v>303</v>
      </c>
      <c r="B655" t="s">
        <v>514</v>
      </c>
      <c r="C655" t="s">
        <v>3305</v>
      </c>
      <c r="D655" t="s">
        <v>3306</v>
      </c>
      <c r="E655" t="s">
        <v>3309</v>
      </c>
      <c r="F655">
        <v>2024</v>
      </c>
      <c r="G655" t="s">
        <v>3482</v>
      </c>
      <c r="H655" t="s">
        <v>3311</v>
      </c>
      <c r="I655" t="str">
        <f t="shared" si="38"/>
        <v>nextgen voting: facial id verification and otp security</v>
      </c>
      <c r="J655">
        <f t="shared" si="39"/>
        <v>268</v>
      </c>
      <c r="K655" t="str">
        <f t="shared" si="37"/>
        <v>Conservar</v>
      </c>
      <c r="L655" s="4" t="s">
        <v>8561</v>
      </c>
    </row>
    <row r="656" spans="1:12" hidden="1" x14ac:dyDescent="0.3">
      <c r="A656">
        <v>316</v>
      </c>
      <c r="B656" t="s">
        <v>8555</v>
      </c>
      <c r="C656" t="s">
        <v>3411</v>
      </c>
      <c r="D656" t="s">
        <v>3410</v>
      </c>
      <c r="E656" t="s">
        <v>8570</v>
      </c>
      <c r="F656">
        <v>2023</v>
      </c>
      <c r="G656" t="s">
        <v>3506</v>
      </c>
      <c r="H656" t="s">
        <v>93</v>
      </c>
      <c r="I656" t="str">
        <f t="shared" si="38"/>
        <v>non-fungible tokens (nfts): a bibliometric and systematic review, current streams, developments, and directions for future research</v>
      </c>
      <c r="J656">
        <f t="shared" si="39"/>
        <v>18</v>
      </c>
      <c r="K656" t="str">
        <f t="shared" ref="K656:K719" si="40">IF(J656=_xlfn.MAXIFS(J:J, I:I, I656), "Conservar", "Descartar")</f>
        <v>Conservar</v>
      </c>
      <c r="L656" s="4" t="s">
        <v>8561</v>
      </c>
    </row>
    <row r="657" spans="1:13" hidden="1" x14ac:dyDescent="0.3">
      <c r="A657">
        <v>393</v>
      </c>
      <c r="B657" t="s">
        <v>8556</v>
      </c>
      <c r="C657" s="6" t="s">
        <v>4092</v>
      </c>
      <c r="D657" t="s">
        <v>4089</v>
      </c>
      <c r="E657" t="s">
        <v>4098</v>
      </c>
      <c r="F657">
        <v>2025</v>
      </c>
      <c r="G657" t="s">
        <v>3506</v>
      </c>
      <c r="H657" t="s">
        <v>4096</v>
      </c>
      <c r="I657" t="str">
        <f t="shared" si="38"/>
        <v>novel quantum voting protocol for four-particle entangled states based on superdense coding</v>
      </c>
      <c r="J657">
        <f t="shared" si="39"/>
        <v>479</v>
      </c>
      <c r="K657" t="str">
        <f t="shared" si="40"/>
        <v>Conservar</v>
      </c>
      <c r="M657" s="4" t="s">
        <v>8561</v>
      </c>
    </row>
    <row r="658" spans="1:13" x14ac:dyDescent="0.3">
      <c r="A658">
        <v>583</v>
      </c>
      <c r="B658" t="s">
        <v>8556</v>
      </c>
      <c r="C658" s="6" t="s">
        <v>5600</v>
      </c>
      <c r="D658" t="s">
        <v>5597</v>
      </c>
      <c r="E658" t="s">
        <v>5604</v>
      </c>
      <c r="F658">
        <v>2023</v>
      </c>
      <c r="G658" t="s">
        <v>3506</v>
      </c>
      <c r="H658" t="s">
        <v>5602</v>
      </c>
      <c r="I658" t="str">
        <f t="shared" si="38"/>
        <v>on the implementation of a blockchain-assisted academic council electronic vote system</v>
      </c>
      <c r="J658">
        <f t="shared" si="39"/>
        <v>479</v>
      </c>
      <c r="K658" t="str">
        <f t="shared" si="40"/>
        <v>Conservar</v>
      </c>
    </row>
    <row r="659" spans="1:13" hidden="1" x14ac:dyDescent="0.3">
      <c r="A659">
        <v>858</v>
      </c>
      <c r="B659" t="s">
        <v>8557</v>
      </c>
      <c r="C659" t="s">
        <v>5600</v>
      </c>
      <c r="D659" t="s">
        <v>8465</v>
      </c>
      <c r="E659" t="s">
        <v>8469</v>
      </c>
      <c r="F659">
        <v>2023</v>
      </c>
      <c r="G659" t="s">
        <v>3506</v>
      </c>
      <c r="H659" t="s">
        <v>5602</v>
      </c>
      <c r="I659" t="str">
        <f t="shared" si="38"/>
        <v>on the implementation of a blockchain-assisted academic council electronic vote system</v>
      </c>
      <c r="J659">
        <f t="shared" si="39"/>
        <v>60</v>
      </c>
      <c r="K659" t="str">
        <f t="shared" si="40"/>
        <v>Descartar</v>
      </c>
    </row>
    <row r="660" spans="1:13" x14ac:dyDescent="0.3">
      <c r="A660">
        <v>552</v>
      </c>
      <c r="B660" t="s">
        <v>8556</v>
      </c>
      <c r="C660" s="6" t="s">
        <v>857</v>
      </c>
      <c r="D660" t="s">
        <v>5370</v>
      </c>
      <c r="E660" t="s">
        <v>5375</v>
      </c>
      <c r="F660">
        <v>2023</v>
      </c>
      <c r="G660" t="s">
        <v>3482</v>
      </c>
      <c r="H660" t="s">
        <v>865</v>
      </c>
      <c r="I660" t="str">
        <f t="shared" si="38"/>
        <v>online voting management system based on blockchain</v>
      </c>
      <c r="J660">
        <f t="shared" si="39"/>
        <v>479</v>
      </c>
      <c r="K660" t="str">
        <f t="shared" si="40"/>
        <v>Conservar</v>
      </c>
    </row>
    <row r="661" spans="1:13" hidden="1" x14ac:dyDescent="0.3">
      <c r="A661">
        <v>70</v>
      </c>
      <c r="B661" t="s">
        <v>514</v>
      </c>
      <c r="C661" t="s">
        <v>857</v>
      </c>
      <c r="D661" t="s">
        <v>858</v>
      </c>
      <c r="E661" t="s">
        <v>862</v>
      </c>
      <c r="F661">
        <v>2023</v>
      </c>
      <c r="G661" t="s">
        <v>3482</v>
      </c>
      <c r="H661" t="s">
        <v>865</v>
      </c>
      <c r="I661" t="str">
        <f t="shared" si="38"/>
        <v>online voting management system based on blockchain</v>
      </c>
      <c r="J661">
        <f t="shared" si="39"/>
        <v>268</v>
      </c>
      <c r="K661" t="str">
        <f t="shared" si="40"/>
        <v>Descartar</v>
      </c>
    </row>
    <row r="662" spans="1:13" hidden="1" x14ac:dyDescent="0.3">
      <c r="A662">
        <v>109</v>
      </c>
      <c r="B662" t="s">
        <v>514</v>
      </c>
      <c r="C662" t="s">
        <v>1280</v>
      </c>
      <c r="D662" t="s">
        <v>1281</v>
      </c>
      <c r="E662" t="s">
        <v>1285</v>
      </c>
      <c r="F662">
        <v>2022</v>
      </c>
      <c r="G662" t="s">
        <v>3482</v>
      </c>
      <c r="H662" t="s">
        <v>1287</v>
      </c>
      <c r="I662" t="str">
        <f t="shared" si="38"/>
        <v>online voting system</v>
      </c>
      <c r="J662">
        <f t="shared" si="39"/>
        <v>268</v>
      </c>
      <c r="K662" t="str">
        <f t="shared" si="40"/>
        <v>Conservar</v>
      </c>
      <c r="L662" s="4" t="s">
        <v>8561</v>
      </c>
    </row>
    <row r="663" spans="1:13" x14ac:dyDescent="0.3">
      <c r="A663">
        <v>376</v>
      </c>
      <c r="B663" t="s">
        <v>8556</v>
      </c>
      <c r="C663" t="s">
        <v>3952</v>
      </c>
      <c r="D663" t="s">
        <v>3949</v>
      </c>
      <c r="E663" t="s">
        <v>3957</v>
      </c>
      <c r="F663">
        <v>2024</v>
      </c>
      <c r="G663" t="s">
        <v>3482</v>
      </c>
      <c r="H663" t="s">
        <v>3955</v>
      </c>
      <c r="I663" t="str">
        <f t="shared" si="38"/>
        <v>online voting system model for secure voting using blockchain and blake2b</v>
      </c>
      <c r="J663">
        <f t="shared" si="39"/>
        <v>479</v>
      </c>
      <c r="K663" t="str">
        <f t="shared" si="40"/>
        <v>Conservar</v>
      </c>
    </row>
    <row r="664" spans="1:13" hidden="1" x14ac:dyDescent="0.3">
      <c r="A664">
        <v>401</v>
      </c>
      <c r="B664" t="s">
        <v>8556</v>
      </c>
      <c r="C664" t="s">
        <v>4158</v>
      </c>
      <c r="D664" t="s">
        <v>4155</v>
      </c>
      <c r="E664" t="s">
        <v>4161</v>
      </c>
      <c r="F664">
        <v>2024</v>
      </c>
      <c r="G664" t="s">
        <v>3667</v>
      </c>
      <c r="H664" t="s">
        <v>93</v>
      </c>
      <c r="I664" t="str">
        <f t="shared" si="38"/>
        <v>online voting system on a secure platform - blockchain</v>
      </c>
      <c r="J664">
        <f t="shared" si="39"/>
        <v>479</v>
      </c>
      <c r="K664" t="str">
        <f t="shared" si="40"/>
        <v>Conservar</v>
      </c>
      <c r="M664" t="s">
        <v>8573</v>
      </c>
    </row>
    <row r="665" spans="1:13" x14ac:dyDescent="0.3">
      <c r="A665">
        <v>635</v>
      </c>
      <c r="B665" t="s">
        <v>8556</v>
      </c>
      <c r="C665" s="6" t="s">
        <v>759</v>
      </c>
      <c r="D665" t="s">
        <v>5977</v>
      </c>
      <c r="E665" t="s">
        <v>5982</v>
      </c>
      <c r="F665">
        <v>2022</v>
      </c>
      <c r="G665" t="s">
        <v>3482</v>
      </c>
      <c r="H665" t="s">
        <v>767</v>
      </c>
      <c r="I665" t="str">
        <f t="shared" si="38"/>
        <v>online voting system using blockchain</v>
      </c>
      <c r="J665">
        <f t="shared" si="39"/>
        <v>479</v>
      </c>
      <c r="K665" t="str">
        <f t="shared" si="40"/>
        <v>Conservar</v>
      </c>
    </row>
    <row r="666" spans="1:13" x14ac:dyDescent="0.3">
      <c r="A666">
        <v>753</v>
      </c>
      <c r="B666" t="s">
        <v>8556</v>
      </c>
      <c r="C666" s="6" t="s">
        <v>2515</v>
      </c>
      <c r="D666" t="s">
        <v>6914</v>
      </c>
      <c r="E666" t="s">
        <v>6919</v>
      </c>
      <c r="F666">
        <v>2022</v>
      </c>
      <c r="G666" t="s">
        <v>3482</v>
      </c>
      <c r="H666" t="s">
        <v>2522</v>
      </c>
      <c r="I666" t="str">
        <f t="shared" si="38"/>
        <v>online voting system using blockchain</v>
      </c>
      <c r="J666">
        <f t="shared" si="39"/>
        <v>479</v>
      </c>
      <c r="K666" t="str">
        <f t="shared" si="40"/>
        <v>Conservar</v>
      </c>
    </row>
    <row r="667" spans="1:13" hidden="1" x14ac:dyDescent="0.3">
      <c r="A667">
        <v>61</v>
      </c>
      <c r="B667" t="s">
        <v>514</v>
      </c>
      <c r="C667" t="s">
        <v>759</v>
      </c>
      <c r="D667" t="s">
        <v>760</v>
      </c>
      <c r="E667" t="s">
        <v>764</v>
      </c>
      <c r="F667">
        <v>2022</v>
      </c>
      <c r="G667" t="s">
        <v>3482</v>
      </c>
      <c r="H667" t="s">
        <v>767</v>
      </c>
      <c r="I667" t="str">
        <f t="shared" si="38"/>
        <v>online voting system using blockchain</v>
      </c>
      <c r="J667">
        <f t="shared" si="39"/>
        <v>268</v>
      </c>
      <c r="K667" t="str">
        <f t="shared" si="40"/>
        <v>Descartar</v>
      </c>
    </row>
    <row r="668" spans="1:13" hidden="1" x14ac:dyDescent="0.3">
      <c r="A668">
        <v>227</v>
      </c>
      <c r="B668" t="s">
        <v>514</v>
      </c>
      <c r="C668" t="s">
        <v>2515</v>
      </c>
      <c r="D668" t="s">
        <v>2516</v>
      </c>
      <c r="E668" t="s">
        <v>2520</v>
      </c>
      <c r="F668">
        <v>2022</v>
      </c>
      <c r="G668" t="s">
        <v>3482</v>
      </c>
      <c r="H668" t="s">
        <v>2522</v>
      </c>
      <c r="I668" t="str">
        <f t="shared" si="38"/>
        <v>online voting system using blockchain</v>
      </c>
      <c r="J668">
        <f t="shared" si="39"/>
        <v>268</v>
      </c>
      <c r="K668" t="str">
        <f t="shared" si="40"/>
        <v>Descartar</v>
      </c>
    </row>
    <row r="669" spans="1:13" x14ac:dyDescent="0.3">
      <c r="A669">
        <v>626</v>
      </c>
      <c r="B669" t="s">
        <v>8556</v>
      </c>
      <c r="C669" s="6" t="s">
        <v>2013</v>
      </c>
      <c r="D669" t="s">
        <v>5910</v>
      </c>
      <c r="E669" t="s">
        <v>5915</v>
      </c>
      <c r="F669">
        <v>2023</v>
      </c>
      <c r="G669" t="s">
        <v>3482</v>
      </c>
      <c r="H669" t="s">
        <v>2019</v>
      </c>
      <c r="I669" t="str">
        <f t="shared" si="38"/>
        <v>optimization of blockchain based e-voting</v>
      </c>
      <c r="J669">
        <f t="shared" si="39"/>
        <v>479</v>
      </c>
      <c r="K669" t="str">
        <f t="shared" si="40"/>
        <v>Conservar</v>
      </c>
    </row>
    <row r="670" spans="1:13" hidden="1" x14ac:dyDescent="0.3">
      <c r="A670">
        <v>179</v>
      </c>
      <c r="B670" t="s">
        <v>514</v>
      </c>
      <c r="C670" t="s">
        <v>2013</v>
      </c>
      <c r="D670" t="s">
        <v>2014</v>
      </c>
      <c r="E670" t="s">
        <v>2017</v>
      </c>
      <c r="F670">
        <v>2023</v>
      </c>
      <c r="G670" t="s">
        <v>3482</v>
      </c>
      <c r="H670" t="s">
        <v>2019</v>
      </c>
      <c r="I670" t="str">
        <f t="shared" si="38"/>
        <v>optimization of blockchain based e-voting</v>
      </c>
      <c r="J670">
        <f t="shared" si="39"/>
        <v>268</v>
      </c>
      <c r="K670" t="str">
        <f t="shared" si="40"/>
        <v>Descartar</v>
      </c>
    </row>
    <row r="671" spans="1:13" hidden="1" x14ac:dyDescent="0.3">
      <c r="A671">
        <v>265</v>
      </c>
      <c r="B671" t="s">
        <v>514</v>
      </c>
      <c r="C671" t="s">
        <v>2904</v>
      </c>
      <c r="D671" t="s">
        <v>2216</v>
      </c>
      <c r="E671" t="s">
        <v>2907</v>
      </c>
      <c r="F671">
        <v>2024</v>
      </c>
      <c r="G671" t="s">
        <v>3482</v>
      </c>
      <c r="H671" t="s">
        <v>2909</v>
      </c>
      <c r="I671" t="str">
        <f t="shared" si="38"/>
        <v>optimizing e-voting systems: integration of paillier cryptosystem and parallel processing for enhanced security and efficiency</v>
      </c>
      <c r="J671">
        <f t="shared" si="39"/>
        <v>268</v>
      </c>
      <c r="K671" t="str">
        <f t="shared" si="40"/>
        <v>Conservar</v>
      </c>
      <c r="L671" s="4" t="s">
        <v>8561</v>
      </c>
    </row>
    <row r="672" spans="1:13" x14ac:dyDescent="0.3">
      <c r="A672">
        <v>535</v>
      </c>
      <c r="B672" t="s">
        <v>8556</v>
      </c>
      <c r="C672" s="6" t="s">
        <v>5244</v>
      </c>
      <c r="D672" t="s">
        <v>5241</v>
      </c>
      <c r="E672" t="s">
        <v>5248</v>
      </c>
      <c r="F672">
        <v>2023</v>
      </c>
      <c r="G672" t="s">
        <v>3482</v>
      </c>
      <c r="H672" t="s">
        <v>5246</v>
      </c>
      <c r="I672" t="str">
        <f t="shared" si="38"/>
        <v>optimizing gas fees for cost-effective e-voting smart contracts on the ethereum blockchain</v>
      </c>
      <c r="J672">
        <f t="shared" si="39"/>
        <v>479</v>
      </c>
      <c r="K672" t="str">
        <f t="shared" si="40"/>
        <v>Conservar</v>
      </c>
    </row>
    <row r="673" spans="1:13" x14ac:dyDescent="0.3">
      <c r="A673">
        <v>667</v>
      </c>
      <c r="B673" t="s">
        <v>8556</v>
      </c>
      <c r="C673" s="6" t="s">
        <v>6238</v>
      </c>
      <c r="D673" t="s">
        <v>6235</v>
      </c>
      <c r="E673" t="s">
        <v>6242</v>
      </c>
      <c r="F673">
        <v>2023</v>
      </c>
      <c r="G673" t="s">
        <v>3482</v>
      </c>
      <c r="H673" t="s">
        <v>6240</v>
      </c>
      <c r="I673" t="str">
        <f t="shared" si="38"/>
        <v>organization of a digital voting system based on blockchain technology for the faculty council</v>
      </c>
      <c r="J673">
        <f t="shared" si="39"/>
        <v>479</v>
      </c>
      <c r="K673" t="str">
        <f t="shared" si="40"/>
        <v>Conservar</v>
      </c>
    </row>
    <row r="674" spans="1:13" x14ac:dyDescent="0.3">
      <c r="A674">
        <v>689</v>
      </c>
      <c r="B674" t="s">
        <v>8556</v>
      </c>
      <c r="C674" s="6" t="s">
        <v>6406</v>
      </c>
      <c r="D674" t="s">
        <v>6403</v>
      </c>
      <c r="E674" t="s">
        <v>6410</v>
      </c>
      <c r="F674">
        <v>2022</v>
      </c>
      <c r="G674" t="s">
        <v>3506</v>
      </c>
      <c r="H674" t="s">
        <v>6408</v>
      </c>
      <c r="I674" t="str">
        <f t="shared" si="38"/>
        <v>paillier cryptosystem based chainnode for secure electronic voting</v>
      </c>
      <c r="J674">
        <f t="shared" si="39"/>
        <v>479</v>
      </c>
      <c r="K674" t="str">
        <f t="shared" si="40"/>
        <v>Conservar</v>
      </c>
    </row>
    <row r="675" spans="1:13" hidden="1" x14ac:dyDescent="0.3">
      <c r="A675">
        <v>835</v>
      </c>
      <c r="B675" t="s">
        <v>8557</v>
      </c>
      <c r="C675" t="s">
        <v>6406</v>
      </c>
      <c r="D675" t="s">
        <v>8027</v>
      </c>
      <c r="E675" t="s">
        <v>8031</v>
      </c>
      <c r="F675">
        <v>2022</v>
      </c>
      <c r="G675" t="s">
        <v>3506</v>
      </c>
      <c r="H675" t="s">
        <v>6408</v>
      </c>
      <c r="I675" t="str">
        <f t="shared" si="38"/>
        <v>paillier cryptosystem based chainnode for secure electronic voting</v>
      </c>
      <c r="J675">
        <f t="shared" si="39"/>
        <v>60</v>
      </c>
      <c r="K675" t="str">
        <f t="shared" si="40"/>
        <v>Descartar</v>
      </c>
    </row>
    <row r="676" spans="1:13" hidden="1" x14ac:dyDescent="0.3">
      <c r="A676">
        <v>29</v>
      </c>
      <c r="B676" t="s">
        <v>3385</v>
      </c>
      <c r="C676" t="s">
        <v>396</v>
      </c>
      <c r="D676" t="s">
        <v>395</v>
      </c>
      <c r="E676" t="s">
        <v>401</v>
      </c>
      <c r="F676">
        <v>2023</v>
      </c>
      <c r="G676" t="s">
        <v>3482</v>
      </c>
      <c r="H676" t="s">
        <v>399</v>
      </c>
      <c r="I676" t="str">
        <f t="shared" si="38"/>
        <v>payment with dispute resolution: a protocol for reimbursing frauds victims</v>
      </c>
      <c r="J676">
        <f t="shared" si="39"/>
        <v>29</v>
      </c>
      <c r="K676" t="str">
        <f t="shared" si="40"/>
        <v>Conservar</v>
      </c>
      <c r="L676" s="4" t="s">
        <v>8561</v>
      </c>
    </row>
    <row r="677" spans="1:13" hidden="1" x14ac:dyDescent="0.3">
      <c r="A677">
        <v>682</v>
      </c>
      <c r="B677" t="s">
        <v>8556</v>
      </c>
      <c r="C677" t="s">
        <v>6351</v>
      </c>
      <c r="D677" t="s">
        <v>6348</v>
      </c>
      <c r="E677" t="s">
        <v>6356</v>
      </c>
      <c r="F677">
        <v>2023</v>
      </c>
      <c r="G677" t="s">
        <v>3506</v>
      </c>
      <c r="H677" t="s">
        <v>6354</v>
      </c>
      <c r="I677" t="str">
        <f t="shared" si="38"/>
        <v>performance driven hyperledger fabric-based blockchain framework for mass e-voting in india</v>
      </c>
      <c r="J677">
        <f t="shared" si="39"/>
        <v>479</v>
      </c>
      <c r="K677" t="str">
        <f t="shared" si="40"/>
        <v>Conservar</v>
      </c>
      <c r="M677" t="s">
        <v>8573</v>
      </c>
    </row>
    <row r="678" spans="1:13" hidden="1" x14ac:dyDescent="0.3">
      <c r="A678">
        <v>849</v>
      </c>
      <c r="B678" t="s">
        <v>8557</v>
      </c>
      <c r="C678" t="s">
        <v>6351</v>
      </c>
      <c r="D678" t="s">
        <v>8286</v>
      </c>
      <c r="E678" t="s">
        <v>8290</v>
      </c>
      <c r="F678">
        <v>2023</v>
      </c>
      <c r="G678" t="s">
        <v>3506</v>
      </c>
      <c r="H678" t="s">
        <v>6354</v>
      </c>
      <c r="I678" t="str">
        <f t="shared" si="38"/>
        <v>performance driven hyperledger fabric-based blockchain framework for mass e-voting in india</v>
      </c>
      <c r="J678">
        <f t="shared" si="39"/>
        <v>60</v>
      </c>
      <c r="K678" t="str">
        <f t="shared" si="40"/>
        <v>Descartar</v>
      </c>
    </row>
    <row r="679" spans="1:13" x14ac:dyDescent="0.3">
      <c r="A679">
        <v>762</v>
      </c>
      <c r="B679" t="s">
        <v>8556</v>
      </c>
      <c r="C679" s="6" t="s">
        <v>574</v>
      </c>
      <c r="D679" t="s">
        <v>6979</v>
      </c>
      <c r="E679" t="s">
        <v>6984</v>
      </c>
      <c r="F679">
        <v>2022</v>
      </c>
      <c r="G679" t="s">
        <v>3482</v>
      </c>
      <c r="H679" t="s">
        <v>581</v>
      </c>
      <c r="I679" t="str">
        <f t="shared" si="38"/>
        <v>permissioned blockchain voting system using hyperledger fabric</v>
      </c>
      <c r="J679">
        <f t="shared" si="39"/>
        <v>479</v>
      </c>
      <c r="K679" t="str">
        <f t="shared" si="40"/>
        <v>Conservar</v>
      </c>
    </row>
    <row r="680" spans="1:13" hidden="1" x14ac:dyDescent="0.3">
      <c r="A680">
        <v>44</v>
      </c>
      <c r="B680" t="s">
        <v>514</v>
      </c>
      <c r="C680" t="s">
        <v>574</v>
      </c>
      <c r="D680" t="s">
        <v>575</v>
      </c>
      <c r="E680" t="s">
        <v>579</v>
      </c>
      <c r="F680">
        <v>2022</v>
      </c>
      <c r="G680" t="s">
        <v>3482</v>
      </c>
      <c r="H680" t="s">
        <v>581</v>
      </c>
      <c r="I680" t="str">
        <f t="shared" si="38"/>
        <v>permissioned blockchain voting system using hyperledger fabric</v>
      </c>
      <c r="J680">
        <f t="shared" si="39"/>
        <v>268</v>
      </c>
      <c r="K680" t="str">
        <f t="shared" si="40"/>
        <v>Descartar</v>
      </c>
    </row>
    <row r="681" spans="1:13" x14ac:dyDescent="0.3">
      <c r="A681">
        <v>470</v>
      </c>
      <c r="B681" t="s">
        <v>8556</v>
      </c>
      <c r="C681" s="6" t="s">
        <v>2935</v>
      </c>
      <c r="D681" t="s">
        <v>4728</v>
      </c>
      <c r="E681" t="s">
        <v>4732</v>
      </c>
      <c r="F681">
        <v>2023</v>
      </c>
      <c r="G681" t="s">
        <v>3506</v>
      </c>
      <c r="H681" t="s">
        <v>2941</v>
      </c>
      <c r="I681" t="str">
        <f t="shared" si="38"/>
        <v>piws: private intersection weighted sum protocol for privacy-preserving score-based voting with perfect ballot secrecy</v>
      </c>
      <c r="J681">
        <f t="shared" si="39"/>
        <v>479</v>
      </c>
      <c r="K681" t="str">
        <f t="shared" si="40"/>
        <v>Conservar</v>
      </c>
    </row>
    <row r="682" spans="1:13" hidden="1" x14ac:dyDescent="0.3">
      <c r="A682">
        <v>268</v>
      </c>
      <c r="B682" t="s">
        <v>514</v>
      </c>
      <c r="C682" t="s">
        <v>2935</v>
      </c>
      <c r="D682" t="s">
        <v>2936</v>
      </c>
      <c r="E682" t="s">
        <v>2939</v>
      </c>
      <c r="F682">
        <v>2023</v>
      </c>
      <c r="G682" t="s">
        <v>3506</v>
      </c>
      <c r="H682" t="s">
        <v>2941</v>
      </c>
      <c r="I682" t="str">
        <f t="shared" si="38"/>
        <v>piws: private intersection weighted sum protocol for privacy-preserving score-based voting with perfect ballot secrecy</v>
      </c>
      <c r="J682">
        <f t="shared" si="39"/>
        <v>268</v>
      </c>
      <c r="K682" t="str">
        <f t="shared" si="40"/>
        <v>Descartar</v>
      </c>
    </row>
    <row r="683" spans="1:13" hidden="1" x14ac:dyDescent="0.3">
      <c r="A683">
        <v>861</v>
      </c>
      <c r="B683" t="s">
        <v>8557</v>
      </c>
      <c r="C683" t="s">
        <v>2935</v>
      </c>
      <c r="D683" t="s">
        <v>8528</v>
      </c>
      <c r="E683" t="s">
        <v>2939</v>
      </c>
      <c r="F683">
        <v>2023</v>
      </c>
      <c r="G683" t="s">
        <v>3506</v>
      </c>
      <c r="H683" t="s">
        <v>2941</v>
      </c>
      <c r="I683" t="str">
        <f t="shared" si="38"/>
        <v>piws: private intersection weighted sum protocol for privacy-preserving score-based voting with perfect ballot secrecy</v>
      </c>
      <c r="J683">
        <f t="shared" si="39"/>
        <v>60</v>
      </c>
      <c r="K683" t="str">
        <f t="shared" si="40"/>
        <v>Descartar</v>
      </c>
    </row>
    <row r="684" spans="1:13" x14ac:dyDescent="0.3">
      <c r="A684">
        <v>420</v>
      </c>
      <c r="B684" t="s">
        <v>8556</v>
      </c>
      <c r="C684" t="s">
        <v>4318</v>
      </c>
      <c r="D684" t="s">
        <v>4315</v>
      </c>
      <c r="E684" t="s">
        <v>4322</v>
      </c>
      <c r="F684">
        <v>2024</v>
      </c>
      <c r="G684" t="s">
        <v>3482</v>
      </c>
      <c r="H684" t="s">
        <v>4320</v>
      </c>
      <c r="I684" t="str">
        <f t="shared" si="38"/>
        <v>power ballot: exploiting blockchain technology</v>
      </c>
      <c r="J684">
        <f t="shared" si="39"/>
        <v>479</v>
      </c>
      <c r="K684" t="str">
        <f t="shared" si="40"/>
        <v>Conservar</v>
      </c>
    </row>
    <row r="685" spans="1:13" x14ac:dyDescent="0.3">
      <c r="A685">
        <v>700</v>
      </c>
      <c r="B685" t="s">
        <v>8556</v>
      </c>
      <c r="C685" s="6" t="s">
        <v>6490</v>
      </c>
      <c r="D685" t="s">
        <v>6487</v>
      </c>
      <c r="E685" t="s">
        <v>6494</v>
      </c>
      <c r="F685">
        <v>2022</v>
      </c>
      <c r="G685" t="s">
        <v>3506</v>
      </c>
      <c r="H685" t="s">
        <v>6492</v>
      </c>
      <c r="I685" t="str">
        <f t="shared" si="38"/>
        <v>preserving transparency and integrity of elections utilising blockchain technology</v>
      </c>
      <c r="J685">
        <f t="shared" si="39"/>
        <v>479</v>
      </c>
      <c r="K685" t="str">
        <f t="shared" si="40"/>
        <v>Conservar</v>
      </c>
    </row>
    <row r="686" spans="1:13" x14ac:dyDescent="0.3">
      <c r="A686">
        <v>442</v>
      </c>
      <c r="B686" t="s">
        <v>8556</v>
      </c>
      <c r="C686" s="6" t="s">
        <v>4503</v>
      </c>
      <c r="D686" t="s">
        <v>4500</v>
      </c>
      <c r="E686" t="s">
        <v>4506</v>
      </c>
      <c r="F686">
        <v>2024</v>
      </c>
      <c r="G686" t="s">
        <v>3506</v>
      </c>
      <c r="H686" t="s">
        <v>4504</v>
      </c>
      <c r="I686" t="str">
        <f t="shared" si="38"/>
        <v>preventing double spending attacks through crow search algorithm to enhance e-voting system security</v>
      </c>
      <c r="J686">
        <f t="shared" si="39"/>
        <v>479</v>
      </c>
      <c r="K686" t="str">
        <f t="shared" si="40"/>
        <v>Conservar</v>
      </c>
    </row>
    <row r="687" spans="1:13" x14ac:dyDescent="0.3">
      <c r="A687">
        <v>676</v>
      </c>
      <c r="B687" t="s">
        <v>8556</v>
      </c>
      <c r="C687" s="6" t="s">
        <v>6304</v>
      </c>
      <c r="D687" t="s">
        <v>6301</v>
      </c>
      <c r="E687" t="s">
        <v>6307</v>
      </c>
      <c r="F687">
        <v>2023</v>
      </c>
      <c r="G687" t="s">
        <v>3506</v>
      </c>
      <c r="H687" t="s">
        <v>6305</v>
      </c>
      <c r="I687" t="str">
        <f t="shared" si="38"/>
        <v>privacy-preserving e-voting system supporting score voting using blockchain</v>
      </c>
      <c r="J687">
        <f t="shared" si="39"/>
        <v>479</v>
      </c>
      <c r="K687" t="str">
        <f t="shared" si="40"/>
        <v>Conservar</v>
      </c>
    </row>
    <row r="688" spans="1:13" hidden="1" x14ac:dyDescent="0.3">
      <c r="A688">
        <v>846</v>
      </c>
      <c r="B688" t="s">
        <v>8557</v>
      </c>
      <c r="C688" t="s">
        <v>6304</v>
      </c>
      <c r="D688" t="s">
        <v>8230</v>
      </c>
      <c r="E688" t="s">
        <v>8233</v>
      </c>
      <c r="F688">
        <v>2023</v>
      </c>
      <c r="G688" t="s">
        <v>3506</v>
      </c>
      <c r="H688" t="s">
        <v>6305</v>
      </c>
      <c r="I688" t="str">
        <f t="shared" si="38"/>
        <v>privacy-preserving e-voting system supporting score voting using blockchain</v>
      </c>
      <c r="J688">
        <f t="shared" si="39"/>
        <v>60</v>
      </c>
      <c r="K688" t="str">
        <f t="shared" si="40"/>
        <v>Descartar</v>
      </c>
    </row>
    <row r="689" spans="1:13" x14ac:dyDescent="0.3">
      <c r="A689">
        <v>642</v>
      </c>
      <c r="B689" t="s">
        <v>8556</v>
      </c>
      <c r="C689" s="6" t="s">
        <v>6034</v>
      </c>
      <c r="D689" t="s">
        <v>6031</v>
      </c>
      <c r="E689" t="s">
        <v>6037</v>
      </c>
      <c r="F689">
        <v>2023</v>
      </c>
      <c r="G689" t="s">
        <v>3482</v>
      </c>
      <c r="H689" t="s">
        <v>6035</v>
      </c>
      <c r="I689" t="str">
        <f t="shared" si="38"/>
        <v>private and secure blockchain-based mechanism for an online voting system</v>
      </c>
      <c r="J689">
        <f t="shared" si="39"/>
        <v>479</v>
      </c>
      <c r="K689" t="str">
        <f t="shared" si="40"/>
        <v>Conservar</v>
      </c>
    </row>
    <row r="690" spans="1:13" x14ac:dyDescent="0.3">
      <c r="A690">
        <v>257</v>
      </c>
      <c r="B690" t="s">
        <v>514</v>
      </c>
      <c r="C690" t="s">
        <v>2818</v>
      </c>
      <c r="D690" t="s">
        <v>2819</v>
      </c>
      <c r="E690" t="s">
        <v>2823</v>
      </c>
      <c r="F690">
        <v>2024</v>
      </c>
      <c r="G690" t="s">
        <v>3482</v>
      </c>
      <c r="H690" t="s">
        <v>2825</v>
      </c>
      <c r="I690" t="str">
        <f t="shared" si="38"/>
        <v>proof of stake based voting system using block chain</v>
      </c>
      <c r="J690">
        <f t="shared" si="39"/>
        <v>268</v>
      </c>
      <c r="K690" t="str">
        <f t="shared" si="40"/>
        <v>Conservar</v>
      </c>
    </row>
    <row r="691" spans="1:13" x14ac:dyDescent="0.3">
      <c r="A691">
        <v>437</v>
      </c>
      <c r="B691" t="s">
        <v>8556</v>
      </c>
      <c r="C691" s="6" t="s">
        <v>4457</v>
      </c>
      <c r="D691" t="s">
        <v>4454</v>
      </c>
      <c r="E691" t="s">
        <v>4459</v>
      </c>
      <c r="F691">
        <v>2023</v>
      </c>
      <c r="G691" t="s">
        <v>3506</v>
      </c>
      <c r="H691" t="s">
        <v>93</v>
      </c>
      <c r="I691" t="str">
        <f t="shared" si="38"/>
        <v>proposed authentication platform for e-voting iot system</v>
      </c>
      <c r="J691">
        <f t="shared" si="39"/>
        <v>479</v>
      </c>
      <c r="K691" t="str">
        <f t="shared" si="40"/>
        <v>Conservar</v>
      </c>
    </row>
    <row r="692" spans="1:13" hidden="1" x14ac:dyDescent="0.3">
      <c r="A692">
        <v>419</v>
      </c>
      <c r="B692" t="s">
        <v>8556</v>
      </c>
      <c r="C692" t="s">
        <v>4308</v>
      </c>
      <c r="D692" t="s">
        <v>4305</v>
      </c>
      <c r="E692" t="s">
        <v>4313</v>
      </c>
      <c r="F692">
        <v>2025</v>
      </c>
      <c r="G692" t="s">
        <v>3482</v>
      </c>
      <c r="H692" t="s">
        <v>4311</v>
      </c>
      <c r="I692" t="str">
        <f t="shared" si="38"/>
        <v>proposing a solution to improve safety for fiat-shamir zkp scheme on elliptic curve</v>
      </c>
      <c r="J692">
        <f t="shared" si="39"/>
        <v>479</v>
      </c>
      <c r="K692" t="str">
        <f t="shared" si="40"/>
        <v>Conservar</v>
      </c>
      <c r="L692" s="4" t="s">
        <v>8561</v>
      </c>
    </row>
    <row r="693" spans="1:13" x14ac:dyDescent="0.3">
      <c r="A693">
        <v>748</v>
      </c>
      <c r="B693" t="s">
        <v>8556</v>
      </c>
      <c r="C693" s="6" t="s">
        <v>6875</v>
      </c>
      <c r="D693" t="s">
        <v>6872</v>
      </c>
      <c r="E693" t="s">
        <v>6879</v>
      </c>
      <c r="F693">
        <v>2022</v>
      </c>
      <c r="G693" t="s">
        <v>3482</v>
      </c>
      <c r="H693" t="s">
        <v>6877</v>
      </c>
      <c r="I693" t="str">
        <f t="shared" si="38"/>
        <v>provotumn: decentralized, mix-net-based, and receipt-free voting system</v>
      </c>
      <c r="J693">
        <f t="shared" si="39"/>
        <v>479</v>
      </c>
      <c r="K693" t="str">
        <f t="shared" si="40"/>
        <v>Conservar</v>
      </c>
    </row>
    <row r="694" spans="1:13" x14ac:dyDescent="0.3">
      <c r="A694">
        <v>508</v>
      </c>
      <c r="B694" t="s">
        <v>8556</v>
      </c>
      <c r="C694" t="s">
        <v>5035</v>
      </c>
      <c r="D694" t="s">
        <v>5032</v>
      </c>
      <c r="E694" t="s">
        <v>5039</v>
      </c>
      <c r="F694">
        <v>2024</v>
      </c>
      <c r="G694" t="s">
        <v>3482</v>
      </c>
      <c r="H694" t="s">
        <v>5037</v>
      </c>
      <c r="I694" t="str">
        <f t="shared" si="38"/>
        <v>psws: a private support-weighted sum protocol for blockchain-based e-voting systems</v>
      </c>
      <c r="J694">
        <f t="shared" si="39"/>
        <v>479</v>
      </c>
      <c r="K694" t="str">
        <f t="shared" si="40"/>
        <v>Conservar</v>
      </c>
    </row>
    <row r="695" spans="1:13" x14ac:dyDescent="0.3">
      <c r="A695">
        <v>796</v>
      </c>
      <c r="B695" t="s">
        <v>8556</v>
      </c>
      <c r="C695" s="6" t="s">
        <v>7249</v>
      </c>
      <c r="D695" t="s">
        <v>7246</v>
      </c>
      <c r="E695" t="s">
        <v>7253</v>
      </c>
      <c r="F695">
        <v>2022</v>
      </c>
      <c r="G695" t="s">
        <v>3482</v>
      </c>
      <c r="H695" t="s">
        <v>7251</v>
      </c>
      <c r="I695" t="str">
        <f t="shared" si="38"/>
        <v>pupvote: blockchain-based voting system using near protocol</v>
      </c>
      <c r="J695">
        <f t="shared" si="39"/>
        <v>479</v>
      </c>
      <c r="K695" t="str">
        <f t="shared" si="40"/>
        <v>Conservar</v>
      </c>
    </row>
    <row r="696" spans="1:13" x14ac:dyDescent="0.3">
      <c r="A696">
        <v>491</v>
      </c>
      <c r="B696" t="s">
        <v>8556</v>
      </c>
      <c r="C696" s="6" t="s">
        <v>432</v>
      </c>
      <c r="D696" t="s">
        <v>4899</v>
      </c>
      <c r="E696" t="s">
        <v>4903</v>
      </c>
      <c r="F696">
        <v>2023</v>
      </c>
      <c r="G696" t="s">
        <v>3506</v>
      </c>
      <c r="H696" t="s">
        <v>435</v>
      </c>
      <c r="I696" t="str">
        <f t="shared" si="38"/>
        <v>pvpbc: privacy and verifiability preserving e-voting based on permissioned blockchain</v>
      </c>
      <c r="J696">
        <f t="shared" si="39"/>
        <v>479</v>
      </c>
      <c r="K696" t="str">
        <f t="shared" si="40"/>
        <v>Conservar</v>
      </c>
    </row>
    <row r="697" spans="1:13" hidden="1" x14ac:dyDescent="0.3">
      <c r="A697">
        <v>32</v>
      </c>
      <c r="B697" t="s">
        <v>8554</v>
      </c>
      <c r="C697" t="s">
        <v>432</v>
      </c>
      <c r="D697" t="s">
        <v>431</v>
      </c>
      <c r="E697" t="s">
        <v>437</v>
      </c>
      <c r="F697">
        <v>2023</v>
      </c>
      <c r="G697" t="s">
        <v>3506</v>
      </c>
      <c r="H697" t="s">
        <v>435</v>
      </c>
      <c r="I697" t="str">
        <f t="shared" si="38"/>
        <v>pvpbc: privacy and verifiability preserving e-voting based on permissioned blockchain</v>
      </c>
      <c r="J697">
        <f t="shared" si="39"/>
        <v>7</v>
      </c>
      <c r="K697" t="str">
        <f t="shared" si="40"/>
        <v>Descartar</v>
      </c>
    </row>
    <row r="698" spans="1:13" hidden="1" x14ac:dyDescent="0.3">
      <c r="A698">
        <v>812</v>
      </c>
      <c r="B698" t="s">
        <v>8557</v>
      </c>
      <c r="C698" t="s">
        <v>432</v>
      </c>
      <c r="D698" t="s">
        <v>7578</v>
      </c>
      <c r="E698" t="s">
        <v>7582</v>
      </c>
      <c r="F698">
        <v>2023</v>
      </c>
      <c r="G698" t="s">
        <v>3506</v>
      </c>
      <c r="H698" t="s">
        <v>435</v>
      </c>
      <c r="I698" t="str">
        <f t="shared" si="38"/>
        <v>pvpbc: privacy and verifiability preserving e-voting based on permissioned blockchain</v>
      </c>
      <c r="J698">
        <f t="shared" si="39"/>
        <v>60</v>
      </c>
      <c r="K698" t="str">
        <f t="shared" si="40"/>
        <v>Descartar</v>
      </c>
    </row>
    <row r="699" spans="1:13" x14ac:dyDescent="0.3">
      <c r="A699">
        <v>637</v>
      </c>
      <c r="B699" t="s">
        <v>8556</v>
      </c>
      <c r="C699" s="6" t="s">
        <v>1253</v>
      </c>
      <c r="D699" t="s">
        <v>5991</v>
      </c>
      <c r="E699" t="s">
        <v>5996</v>
      </c>
      <c r="F699">
        <v>2023</v>
      </c>
      <c r="G699" t="s">
        <v>3482</v>
      </c>
      <c r="H699" t="s">
        <v>1260</v>
      </c>
      <c r="I699" t="str">
        <f t="shared" si="38"/>
        <v>reliable block chain-based digital system of voting</v>
      </c>
      <c r="J699">
        <f t="shared" si="39"/>
        <v>479</v>
      </c>
      <c r="K699" t="str">
        <f t="shared" si="40"/>
        <v>Conservar</v>
      </c>
    </row>
    <row r="700" spans="1:13" hidden="1" x14ac:dyDescent="0.3">
      <c r="A700">
        <v>106</v>
      </c>
      <c r="B700" t="s">
        <v>514</v>
      </c>
      <c r="C700" t="s">
        <v>1253</v>
      </c>
      <c r="D700" t="s">
        <v>1254</v>
      </c>
      <c r="E700" t="s">
        <v>1258</v>
      </c>
      <c r="F700">
        <v>2023</v>
      </c>
      <c r="G700" t="s">
        <v>3482</v>
      </c>
      <c r="H700" t="s">
        <v>1260</v>
      </c>
      <c r="I700" t="str">
        <f t="shared" si="38"/>
        <v>reliable block chain-based digital system of voting</v>
      </c>
      <c r="J700">
        <f t="shared" si="39"/>
        <v>268</v>
      </c>
      <c r="K700" t="str">
        <f t="shared" si="40"/>
        <v>Descartar</v>
      </c>
    </row>
    <row r="701" spans="1:13" hidden="1" x14ac:dyDescent="0.3">
      <c r="A701">
        <v>314</v>
      </c>
      <c r="B701" t="s">
        <v>8555</v>
      </c>
      <c r="C701" t="s">
        <v>3400</v>
      </c>
      <c r="D701" t="s">
        <v>3399</v>
      </c>
      <c r="E701" t="s">
        <v>8568</v>
      </c>
      <c r="F701">
        <v>2022</v>
      </c>
      <c r="G701" t="s">
        <v>3506</v>
      </c>
      <c r="H701" t="s">
        <v>93</v>
      </c>
      <c r="I701" t="str">
        <f t="shared" si="38"/>
        <v>representation and intensity of preferences: a political economy analysis of liquid democracy</v>
      </c>
      <c r="J701">
        <f t="shared" si="39"/>
        <v>18</v>
      </c>
      <c r="K701" t="str">
        <f t="shared" si="40"/>
        <v>Conservar</v>
      </c>
      <c r="M701" t="s">
        <v>8575</v>
      </c>
    </row>
    <row r="702" spans="1:13" hidden="1" x14ac:dyDescent="0.3">
      <c r="A702">
        <v>315</v>
      </c>
      <c r="B702" t="s">
        <v>8555</v>
      </c>
      <c r="C702" t="s">
        <v>3406</v>
      </c>
      <c r="D702" t="s">
        <v>3399</v>
      </c>
      <c r="E702" t="s">
        <v>8569</v>
      </c>
      <c r="F702">
        <v>2022</v>
      </c>
      <c r="G702" t="s">
        <v>3506</v>
      </c>
      <c r="H702" t="s">
        <v>93</v>
      </c>
      <c r="I702" t="str">
        <f t="shared" si="38"/>
        <v>representation and intensity of preferences: a public economics analysis of liquid democracy</v>
      </c>
      <c r="J702">
        <f t="shared" si="39"/>
        <v>18</v>
      </c>
      <c r="K702" t="str">
        <f t="shared" si="40"/>
        <v>Conservar</v>
      </c>
      <c r="M702" t="s">
        <v>8575</v>
      </c>
    </row>
    <row r="703" spans="1:13" x14ac:dyDescent="0.3">
      <c r="A703">
        <v>565</v>
      </c>
      <c r="B703" t="s">
        <v>8556</v>
      </c>
      <c r="C703" s="6" t="s">
        <v>1416</v>
      </c>
      <c r="D703" t="s">
        <v>5466</v>
      </c>
      <c r="E703" t="s">
        <v>5471</v>
      </c>
      <c r="F703">
        <v>2023</v>
      </c>
      <c r="G703" t="s">
        <v>3482</v>
      </c>
      <c r="H703" t="s">
        <v>1424</v>
      </c>
      <c r="I703" t="str">
        <f t="shared" si="38"/>
        <v>research on e-voting based on blockchain</v>
      </c>
      <c r="J703">
        <f t="shared" si="39"/>
        <v>479</v>
      </c>
      <c r="K703" t="str">
        <f t="shared" si="40"/>
        <v>Conservar</v>
      </c>
    </row>
    <row r="704" spans="1:13" hidden="1" x14ac:dyDescent="0.3">
      <c r="A704">
        <v>122</v>
      </c>
      <c r="B704" t="s">
        <v>514</v>
      </c>
      <c r="C704" t="s">
        <v>1416</v>
      </c>
      <c r="D704" t="s">
        <v>1417</v>
      </c>
      <c r="E704" t="s">
        <v>1421</v>
      </c>
      <c r="F704">
        <v>2023</v>
      </c>
      <c r="G704" t="s">
        <v>3482</v>
      </c>
      <c r="H704" t="s">
        <v>1424</v>
      </c>
      <c r="I704" t="str">
        <f t="shared" si="38"/>
        <v>research on e-voting based on blockchain</v>
      </c>
      <c r="J704">
        <f t="shared" si="39"/>
        <v>268</v>
      </c>
      <c r="K704" t="str">
        <f t="shared" si="40"/>
        <v>Descartar</v>
      </c>
    </row>
    <row r="705" spans="1:13" hidden="1" x14ac:dyDescent="0.3">
      <c r="A705">
        <v>217</v>
      </c>
      <c r="B705" t="s">
        <v>514</v>
      </c>
      <c r="C705" t="s">
        <v>2407</v>
      </c>
      <c r="D705" t="s">
        <v>2408</v>
      </c>
      <c r="E705" t="s">
        <v>2412</v>
      </c>
      <c r="F705">
        <v>2024</v>
      </c>
      <c r="G705" t="s">
        <v>3482</v>
      </c>
      <c r="H705" t="s">
        <v>2414</v>
      </c>
      <c r="I705" t="str">
        <f t="shared" si="38"/>
        <v>retinal authentication for e-voting</v>
      </c>
      <c r="J705">
        <f t="shared" si="39"/>
        <v>268</v>
      </c>
      <c r="K705" t="str">
        <f t="shared" si="40"/>
        <v>Conservar</v>
      </c>
      <c r="L705" s="4" t="s">
        <v>8561</v>
      </c>
    </row>
    <row r="706" spans="1:13" x14ac:dyDescent="0.3">
      <c r="A706">
        <v>721</v>
      </c>
      <c r="B706" t="s">
        <v>8556</v>
      </c>
      <c r="C706" s="6" t="s">
        <v>6664</v>
      </c>
      <c r="D706" t="s">
        <v>6661</v>
      </c>
      <c r="E706" t="s">
        <v>6666</v>
      </c>
      <c r="F706">
        <v>2022</v>
      </c>
      <c r="G706" t="s">
        <v>3482</v>
      </c>
      <c r="H706" t="s">
        <v>2964</v>
      </c>
      <c r="I706" t="str">
        <f t="shared" si="38"/>
        <v>retrieval of data from the database of a bct-voting system</v>
      </c>
      <c r="J706">
        <f t="shared" si="39"/>
        <v>479</v>
      </c>
      <c r="K706" t="str">
        <f t="shared" si="40"/>
        <v>Conservar</v>
      </c>
    </row>
    <row r="707" spans="1:13" hidden="1" x14ac:dyDescent="0.3">
      <c r="A707">
        <v>270</v>
      </c>
      <c r="B707" t="s">
        <v>514</v>
      </c>
      <c r="C707" t="s">
        <v>2960</v>
      </c>
      <c r="D707" t="s">
        <v>2961</v>
      </c>
      <c r="E707" t="s">
        <v>2963</v>
      </c>
      <c r="F707">
        <v>2022</v>
      </c>
      <c r="G707" t="s">
        <v>3482</v>
      </c>
      <c r="H707" t="s">
        <v>2964</v>
      </c>
      <c r="I707" t="str">
        <f t="shared" ref="I707:I770" si="41">LOWER(C707)</f>
        <v>retrieval of data from the database of a bct–voting system</v>
      </c>
      <c r="J707">
        <f t="shared" ref="J707:J770" si="42">COUNTIF(B:B, B707)</f>
        <v>268</v>
      </c>
      <c r="K707" t="str">
        <f t="shared" si="40"/>
        <v>Conservar</v>
      </c>
      <c r="M707" s="4" t="s">
        <v>8561</v>
      </c>
    </row>
    <row r="708" spans="1:13" hidden="1" x14ac:dyDescent="0.3">
      <c r="A708">
        <v>434</v>
      </c>
      <c r="B708" t="s">
        <v>8556</v>
      </c>
      <c r="C708" s="6" t="s">
        <v>4434</v>
      </c>
      <c r="D708" t="s">
        <v>4431</v>
      </c>
      <c r="E708" t="s">
        <v>4439</v>
      </c>
      <c r="F708">
        <v>2023</v>
      </c>
      <c r="G708" t="s">
        <v>3482</v>
      </c>
      <c r="H708" t="s">
        <v>4437</v>
      </c>
      <c r="I708" t="str">
        <f t="shared" si="41"/>
        <v>review of e-voting systems based on blockchain technology</v>
      </c>
      <c r="J708">
        <f t="shared" si="42"/>
        <v>479</v>
      </c>
      <c r="K708" t="str">
        <f t="shared" si="40"/>
        <v>Conservar</v>
      </c>
      <c r="M708" t="s">
        <v>8574</v>
      </c>
    </row>
    <row r="709" spans="1:13" hidden="1" x14ac:dyDescent="0.3">
      <c r="A709">
        <v>436</v>
      </c>
      <c r="B709" t="s">
        <v>8556</v>
      </c>
      <c r="C709" t="s">
        <v>153</v>
      </c>
      <c r="D709" t="s">
        <v>3817</v>
      </c>
      <c r="E709" t="s">
        <v>4452</v>
      </c>
      <c r="F709">
        <v>2023</v>
      </c>
      <c r="G709" t="s">
        <v>3482</v>
      </c>
      <c r="H709" t="s">
        <v>156</v>
      </c>
      <c r="I709" t="str">
        <f t="shared" si="41"/>
        <v>review on blockchain-based e-voting systems</v>
      </c>
      <c r="J709">
        <f t="shared" si="42"/>
        <v>479</v>
      </c>
      <c r="K709" t="str">
        <f t="shared" si="40"/>
        <v>Conservar</v>
      </c>
      <c r="L709" t="s">
        <v>8562</v>
      </c>
    </row>
    <row r="710" spans="1:13" hidden="1" x14ac:dyDescent="0.3">
      <c r="A710">
        <v>6</v>
      </c>
      <c r="B710" t="s">
        <v>3385</v>
      </c>
      <c r="C710" t="s">
        <v>153</v>
      </c>
      <c r="D710" t="s">
        <v>152</v>
      </c>
      <c r="E710" t="s">
        <v>158</v>
      </c>
      <c r="F710">
        <v>2023</v>
      </c>
      <c r="G710" t="s">
        <v>3482</v>
      </c>
      <c r="H710" t="s">
        <v>156</v>
      </c>
      <c r="I710" t="str">
        <f t="shared" si="41"/>
        <v>review on blockchain-based e-voting systems</v>
      </c>
      <c r="J710">
        <f t="shared" si="42"/>
        <v>29</v>
      </c>
      <c r="K710" t="str">
        <f t="shared" si="40"/>
        <v>Descartar</v>
      </c>
    </row>
    <row r="711" spans="1:13" hidden="1" x14ac:dyDescent="0.3">
      <c r="A711">
        <v>622</v>
      </c>
      <c r="B711" t="s">
        <v>8556</v>
      </c>
      <c r="C711" t="s">
        <v>5877</v>
      </c>
      <c r="D711" t="s">
        <v>5874</v>
      </c>
      <c r="E711" t="s">
        <v>5882</v>
      </c>
      <c r="F711">
        <v>2023</v>
      </c>
      <c r="G711" t="s">
        <v>3506</v>
      </c>
      <c r="H711" t="s">
        <v>5880</v>
      </c>
      <c r="I711" t="str">
        <f t="shared" si="41"/>
        <v>review study of e-voting system based on smart contracts using blockchain technology; [دراسة مراجعة في نظام التصويت اإللكتروني القائم على العقد الذكي باستخدام تقنية البلوكجين]</v>
      </c>
      <c r="J711">
        <f t="shared" si="42"/>
        <v>479</v>
      </c>
      <c r="K711" t="str">
        <f t="shared" si="40"/>
        <v>Conservar</v>
      </c>
      <c r="L711" t="s">
        <v>8562</v>
      </c>
    </row>
    <row r="712" spans="1:13" x14ac:dyDescent="0.3">
      <c r="A712">
        <v>584</v>
      </c>
      <c r="B712" t="s">
        <v>8556</v>
      </c>
      <c r="C712" s="6" t="s">
        <v>1189</v>
      </c>
      <c r="D712" t="s">
        <v>5606</v>
      </c>
      <c r="E712" t="s">
        <v>5611</v>
      </c>
      <c r="F712">
        <v>2023</v>
      </c>
      <c r="G712" t="s">
        <v>3482</v>
      </c>
      <c r="H712" t="s">
        <v>1196</v>
      </c>
      <c r="I712" t="str">
        <f t="shared" si="41"/>
        <v>revolutionizing college elections with a secure blockchain voting solution</v>
      </c>
      <c r="J712">
        <f t="shared" si="42"/>
        <v>479</v>
      </c>
      <c r="K712" t="str">
        <f t="shared" si="40"/>
        <v>Conservar</v>
      </c>
    </row>
    <row r="713" spans="1:13" hidden="1" x14ac:dyDescent="0.3">
      <c r="A713">
        <v>100</v>
      </c>
      <c r="B713" t="s">
        <v>514</v>
      </c>
      <c r="C713" t="s">
        <v>1189</v>
      </c>
      <c r="D713" t="s">
        <v>1190</v>
      </c>
      <c r="E713" t="s">
        <v>1194</v>
      </c>
      <c r="F713">
        <v>2023</v>
      </c>
      <c r="G713" t="s">
        <v>3482</v>
      </c>
      <c r="H713" t="s">
        <v>1196</v>
      </c>
      <c r="I713" t="str">
        <f t="shared" si="41"/>
        <v>revolutionizing college elections with a secure blockchain voting solution</v>
      </c>
      <c r="J713">
        <f t="shared" si="42"/>
        <v>268</v>
      </c>
      <c r="K713" t="str">
        <f t="shared" si="40"/>
        <v>Descartar</v>
      </c>
    </row>
    <row r="714" spans="1:13" x14ac:dyDescent="0.3">
      <c r="A714">
        <v>512</v>
      </c>
      <c r="B714" t="s">
        <v>8556</v>
      </c>
      <c r="C714" s="6" t="s">
        <v>1710</v>
      </c>
      <c r="D714" t="s">
        <v>5066</v>
      </c>
      <c r="E714" t="s">
        <v>5071</v>
      </c>
      <c r="F714">
        <v>2024</v>
      </c>
      <c r="G714" t="s">
        <v>3482</v>
      </c>
      <c r="H714" t="s">
        <v>1717</v>
      </c>
      <c r="I714" t="str">
        <f t="shared" si="41"/>
        <v>revolutionizing democracy: leveraging blockchain for secure and transparent online voting</v>
      </c>
      <c r="J714">
        <f t="shared" si="42"/>
        <v>479</v>
      </c>
      <c r="K714" t="str">
        <f t="shared" si="40"/>
        <v>Conservar</v>
      </c>
    </row>
    <row r="715" spans="1:13" hidden="1" x14ac:dyDescent="0.3">
      <c r="A715">
        <v>150</v>
      </c>
      <c r="B715" t="s">
        <v>514</v>
      </c>
      <c r="C715" t="s">
        <v>1710</v>
      </c>
      <c r="D715" t="s">
        <v>1711</v>
      </c>
      <c r="E715" t="s">
        <v>1715</v>
      </c>
      <c r="F715">
        <v>2024</v>
      </c>
      <c r="G715" t="s">
        <v>3482</v>
      </c>
      <c r="H715" t="s">
        <v>1717</v>
      </c>
      <c r="I715" t="str">
        <f t="shared" si="41"/>
        <v>revolutionizing democracy: leveraging blockchain for secure and transparent online voting</v>
      </c>
      <c r="J715">
        <f t="shared" si="42"/>
        <v>268</v>
      </c>
      <c r="K715" t="str">
        <f t="shared" si="40"/>
        <v>Descartar</v>
      </c>
    </row>
    <row r="716" spans="1:13" x14ac:dyDescent="0.3">
      <c r="A716">
        <v>166</v>
      </c>
      <c r="B716" t="s">
        <v>514</v>
      </c>
      <c r="C716" t="s">
        <v>1880</v>
      </c>
      <c r="D716" t="s">
        <v>1881</v>
      </c>
      <c r="E716" t="s">
        <v>1885</v>
      </c>
      <c r="F716">
        <v>2025</v>
      </c>
      <c r="G716" t="s">
        <v>3482</v>
      </c>
      <c r="H716" t="s">
        <v>1887</v>
      </c>
      <c r="I716" t="str">
        <f t="shared" si="41"/>
        <v>revolutionizing democratic engagement: block chain based e-voting system with enhanced biometric security</v>
      </c>
      <c r="J716">
        <f t="shared" si="42"/>
        <v>268</v>
      </c>
      <c r="K716" t="str">
        <f t="shared" si="40"/>
        <v>Conservar</v>
      </c>
    </row>
    <row r="717" spans="1:13" hidden="1" x14ac:dyDescent="0.3">
      <c r="A717">
        <v>291</v>
      </c>
      <c r="B717" t="s">
        <v>514</v>
      </c>
      <c r="C717" t="s">
        <v>3181</v>
      </c>
      <c r="D717" t="s">
        <v>3182</v>
      </c>
      <c r="E717" t="s">
        <v>3184</v>
      </c>
      <c r="F717">
        <v>2024</v>
      </c>
      <c r="G717" t="s">
        <v>3482</v>
      </c>
      <c r="H717" t="s">
        <v>3185</v>
      </c>
      <c r="I717" t="str">
        <f t="shared" si="41"/>
        <v>revolutionizing electoral integrity with a cnn-powered smart voting system using advanced facial recognition techniques</v>
      </c>
      <c r="J717">
        <f t="shared" si="42"/>
        <v>268</v>
      </c>
      <c r="K717" t="str">
        <f t="shared" si="40"/>
        <v>Conservar</v>
      </c>
      <c r="L717" s="4" t="s">
        <v>8561</v>
      </c>
    </row>
    <row r="718" spans="1:13" x14ac:dyDescent="0.3">
      <c r="A718">
        <v>377</v>
      </c>
      <c r="B718" t="s">
        <v>8556</v>
      </c>
      <c r="C718" t="s">
        <v>3962</v>
      </c>
      <c r="D718" t="s">
        <v>3959</v>
      </c>
      <c r="E718" t="s">
        <v>3966</v>
      </c>
      <c r="F718">
        <v>2024</v>
      </c>
      <c r="G718" t="s">
        <v>3482</v>
      </c>
      <c r="H718" t="s">
        <v>3964</v>
      </c>
      <c r="I718" t="str">
        <f t="shared" si="41"/>
        <v>revolutionizing indian elections: introducing blockchain to ballot based voting</v>
      </c>
      <c r="J718">
        <f t="shared" si="42"/>
        <v>479</v>
      </c>
      <c r="K718" t="str">
        <f t="shared" si="40"/>
        <v>Conservar</v>
      </c>
    </row>
    <row r="719" spans="1:13" x14ac:dyDescent="0.3">
      <c r="A719">
        <v>496</v>
      </c>
      <c r="B719" t="s">
        <v>8556</v>
      </c>
      <c r="C719" s="6" t="s">
        <v>1953</v>
      </c>
      <c r="D719" t="s">
        <v>4937</v>
      </c>
      <c r="E719" t="s">
        <v>4942</v>
      </c>
      <c r="F719">
        <v>2024</v>
      </c>
      <c r="G719" t="s">
        <v>3482</v>
      </c>
      <c r="H719" t="s">
        <v>1960</v>
      </c>
      <c r="I719" t="str">
        <f t="shared" si="41"/>
        <v>revolutionizing voting: blockchain-powered e-voting with solana</v>
      </c>
      <c r="J719">
        <f t="shared" si="42"/>
        <v>479</v>
      </c>
      <c r="K719" t="str">
        <f t="shared" si="40"/>
        <v>Conservar</v>
      </c>
    </row>
    <row r="720" spans="1:13" hidden="1" x14ac:dyDescent="0.3">
      <c r="A720">
        <v>173</v>
      </c>
      <c r="B720" t="s">
        <v>514</v>
      </c>
      <c r="C720" t="s">
        <v>1953</v>
      </c>
      <c r="D720" t="s">
        <v>1954</v>
      </c>
      <c r="E720" t="s">
        <v>1958</v>
      </c>
      <c r="F720">
        <v>2024</v>
      </c>
      <c r="G720" t="s">
        <v>3482</v>
      </c>
      <c r="H720" t="s">
        <v>1960</v>
      </c>
      <c r="I720" t="str">
        <f t="shared" si="41"/>
        <v>revolutionizing voting: blockchain-powered e-voting with solana</v>
      </c>
      <c r="J720">
        <f t="shared" si="42"/>
        <v>268</v>
      </c>
      <c r="K720" t="str">
        <f t="shared" ref="K720:K783" si="43">IF(J720=_xlfn.MAXIFS(J:J, I:I, I720), "Conservar", "Descartar")</f>
        <v>Descartar</v>
      </c>
    </row>
    <row r="721" spans="1:13" x14ac:dyDescent="0.3">
      <c r="A721">
        <v>428</v>
      </c>
      <c r="B721" t="s">
        <v>8556</v>
      </c>
      <c r="C721" s="6" t="s">
        <v>4384</v>
      </c>
      <c r="D721" t="s">
        <v>4381</v>
      </c>
      <c r="E721" t="s">
        <v>4388</v>
      </c>
      <c r="F721">
        <v>2023</v>
      </c>
      <c r="G721" t="s">
        <v>3506</v>
      </c>
      <c r="H721" t="s">
        <v>4386</v>
      </c>
      <c r="I721" t="str">
        <f t="shared" si="41"/>
        <v>role of digitalization in election voting through industry 4.0 enabling technologies</v>
      </c>
      <c r="J721">
        <f t="shared" si="42"/>
        <v>479</v>
      </c>
      <c r="K721" t="str">
        <f t="shared" si="43"/>
        <v>Conservar</v>
      </c>
    </row>
    <row r="722" spans="1:13" x14ac:dyDescent="0.3">
      <c r="A722">
        <v>10</v>
      </c>
      <c r="B722" t="s">
        <v>3385</v>
      </c>
      <c r="C722" t="s">
        <v>201</v>
      </c>
      <c r="D722" t="s">
        <v>200</v>
      </c>
      <c r="E722" t="s">
        <v>206</v>
      </c>
      <c r="F722">
        <v>2022</v>
      </c>
      <c r="G722" t="s">
        <v>3482</v>
      </c>
      <c r="H722" t="s">
        <v>204</v>
      </c>
      <c r="I722" t="str">
        <f t="shared" si="41"/>
        <v>russian federal remote e-voting scheme of 2021 – protocol description and analysis</v>
      </c>
      <c r="J722">
        <f t="shared" si="42"/>
        <v>29</v>
      </c>
      <c r="K722" t="str">
        <f t="shared" si="43"/>
        <v>Conservar</v>
      </c>
    </row>
    <row r="723" spans="1:13" x14ac:dyDescent="0.3">
      <c r="A723">
        <v>509</v>
      </c>
      <c r="B723" t="s">
        <v>8556</v>
      </c>
      <c r="C723" s="6" t="s">
        <v>11227</v>
      </c>
      <c r="D723" t="s">
        <v>5041</v>
      </c>
      <c r="E723" t="s">
        <v>5045</v>
      </c>
      <c r="F723">
        <v>2024</v>
      </c>
      <c r="G723" t="s">
        <v>3506</v>
      </c>
      <c r="H723" t="s">
        <v>2844</v>
      </c>
      <c r="I723" t="str">
        <f t="shared" si="41"/>
        <v>s3voting: a blockchain sharding based e-voting approach with security and scalability</v>
      </c>
      <c r="J723">
        <f t="shared" si="42"/>
        <v>479</v>
      </c>
      <c r="K723" t="str">
        <f t="shared" si="43"/>
        <v>Conservar</v>
      </c>
    </row>
    <row r="724" spans="1:13" hidden="1" x14ac:dyDescent="0.3">
      <c r="A724">
        <v>259</v>
      </c>
      <c r="B724" t="s">
        <v>514</v>
      </c>
      <c r="C724" t="s">
        <v>11096</v>
      </c>
      <c r="D724" t="s">
        <v>2840</v>
      </c>
      <c r="E724" t="s">
        <v>2843</v>
      </c>
      <c r="F724">
        <v>2025</v>
      </c>
      <c r="G724" t="s">
        <v>3506</v>
      </c>
      <c r="H724" t="s">
        <v>2844</v>
      </c>
      <c r="I724" t="str">
        <f t="shared" si="41"/>
        <v>s3voting: a blockchain sharding based e-voting approach with security and scalability</v>
      </c>
      <c r="J724">
        <f t="shared" si="42"/>
        <v>268</v>
      </c>
      <c r="K724" t="str">
        <f t="shared" si="43"/>
        <v>Descartar</v>
      </c>
    </row>
    <row r="725" spans="1:13" hidden="1" x14ac:dyDescent="0.3">
      <c r="A725">
        <v>192</v>
      </c>
      <c r="B725" t="s">
        <v>514</v>
      </c>
      <c r="C725" t="s">
        <v>2142</v>
      </c>
      <c r="D725" t="s">
        <v>2143</v>
      </c>
      <c r="E725" t="s">
        <v>2147</v>
      </c>
      <c r="F725">
        <v>2024</v>
      </c>
      <c r="G725" t="s">
        <v>3482</v>
      </c>
      <c r="H725" t="s">
        <v>2149</v>
      </c>
      <c r="I725" t="str">
        <f t="shared" si="41"/>
        <v>safe count: a two-step verification based voting system</v>
      </c>
      <c r="J725">
        <f t="shared" si="42"/>
        <v>268</v>
      </c>
      <c r="K725" t="str">
        <f t="shared" si="43"/>
        <v>Conservar</v>
      </c>
      <c r="L725" s="4" t="s">
        <v>8561</v>
      </c>
    </row>
    <row r="726" spans="1:13" x14ac:dyDescent="0.3">
      <c r="A726">
        <v>752</v>
      </c>
      <c r="B726" t="s">
        <v>8556</v>
      </c>
      <c r="C726" s="6" t="s">
        <v>2418</v>
      </c>
      <c r="D726" t="s">
        <v>6907</v>
      </c>
      <c r="E726" t="s">
        <v>6912</v>
      </c>
      <c r="F726">
        <v>2022</v>
      </c>
      <c r="G726" t="s">
        <v>3482</v>
      </c>
      <c r="H726" t="s">
        <v>2422</v>
      </c>
      <c r="I726" t="str">
        <f t="shared" si="41"/>
        <v>sancus: an anonymous and trustworthy blockchain-based electronic voting architecture</v>
      </c>
      <c r="J726">
        <f t="shared" si="42"/>
        <v>479</v>
      </c>
      <c r="K726" t="str">
        <f t="shared" si="43"/>
        <v>Conservar</v>
      </c>
    </row>
    <row r="727" spans="1:13" hidden="1" x14ac:dyDescent="0.3">
      <c r="A727">
        <v>218</v>
      </c>
      <c r="B727" t="s">
        <v>514</v>
      </c>
      <c r="C727" t="s">
        <v>2418</v>
      </c>
      <c r="D727" t="s">
        <v>2419</v>
      </c>
      <c r="E727" t="s">
        <v>2421</v>
      </c>
      <c r="F727">
        <v>2022</v>
      </c>
      <c r="G727" t="s">
        <v>3482</v>
      </c>
      <c r="H727" t="s">
        <v>2422</v>
      </c>
      <c r="I727" t="str">
        <f t="shared" si="41"/>
        <v>sancus: an anonymous and trustworthy blockchain-based electronic voting architecture</v>
      </c>
      <c r="J727">
        <f t="shared" si="42"/>
        <v>268</v>
      </c>
      <c r="K727" t="str">
        <f t="shared" si="43"/>
        <v>Descartar</v>
      </c>
    </row>
    <row r="728" spans="1:13" hidden="1" x14ac:dyDescent="0.3">
      <c r="A728">
        <v>11</v>
      </c>
      <c r="B728" t="s">
        <v>3385</v>
      </c>
      <c r="C728" t="s">
        <v>213</v>
      </c>
      <c r="D728" t="s">
        <v>212</v>
      </c>
      <c r="E728" t="s">
        <v>216</v>
      </c>
      <c r="F728">
        <v>2023</v>
      </c>
      <c r="G728" t="s">
        <v>3482</v>
      </c>
      <c r="H728" t="s">
        <v>214</v>
      </c>
      <c r="I728" t="str">
        <f t="shared" si="41"/>
        <v>sbvote: scalable self-tallying blockchain-based voting</v>
      </c>
      <c r="J728">
        <f t="shared" si="42"/>
        <v>29</v>
      </c>
      <c r="K728" t="str">
        <f t="shared" si="43"/>
        <v>Descartar</v>
      </c>
    </row>
    <row r="729" spans="1:13" x14ac:dyDescent="0.3">
      <c r="A729">
        <v>444</v>
      </c>
      <c r="B729" t="s">
        <v>8556</v>
      </c>
      <c r="C729" s="6" t="s">
        <v>213</v>
      </c>
      <c r="D729" t="s">
        <v>4515</v>
      </c>
      <c r="E729" t="s">
        <v>4520</v>
      </c>
      <c r="F729">
        <v>2023</v>
      </c>
      <c r="G729" t="s">
        <v>3482</v>
      </c>
      <c r="H729" t="s">
        <v>214</v>
      </c>
      <c r="I729" t="str">
        <f t="shared" si="41"/>
        <v>sbvote: scalable self-tallying blockchain-based voting</v>
      </c>
      <c r="J729">
        <f t="shared" si="42"/>
        <v>479</v>
      </c>
      <c r="K729" t="str">
        <f t="shared" si="43"/>
        <v>Conservar</v>
      </c>
    </row>
    <row r="730" spans="1:13" x14ac:dyDescent="0.3">
      <c r="A730">
        <v>329</v>
      </c>
      <c r="B730" t="s">
        <v>8556</v>
      </c>
      <c r="C730" s="6" t="s">
        <v>3531</v>
      </c>
      <c r="D730" t="s">
        <v>3528</v>
      </c>
      <c r="E730" t="s">
        <v>3535</v>
      </c>
      <c r="F730">
        <v>2024</v>
      </c>
      <c r="G730" t="s">
        <v>3482</v>
      </c>
      <c r="H730" t="s">
        <v>3533</v>
      </c>
      <c r="I730" t="str">
        <f t="shared" si="41"/>
        <v>scalability evaluation of zk-snark authentication in blockchain-based e-voting</v>
      </c>
      <c r="J730">
        <f t="shared" si="42"/>
        <v>479</v>
      </c>
      <c r="K730" t="str">
        <f t="shared" si="43"/>
        <v>Conservar</v>
      </c>
    </row>
    <row r="731" spans="1:13" x14ac:dyDescent="0.3">
      <c r="A731">
        <v>776</v>
      </c>
      <c r="B731" t="s">
        <v>8556</v>
      </c>
      <c r="C731" s="6" t="s">
        <v>1124</v>
      </c>
      <c r="D731" t="s">
        <v>7094</v>
      </c>
      <c r="E731" t="s">
        <v>7098</v>
      </c>
      <c r="F731">
        <v>2022</v>
      </c>
      <c r="G731" t="s">
        <v>3482</v>
      </c>
      <c r="H731" t="s">
        <v>1131</v>
      </c>
      <c r="I731" t="str">
        <f t="shared" si="41"/>
        <v>scalability of blockchain based e-voting system using multiobjective genetic algorithm with sharding</v>
      </c>
      <c r="J731">
        <f t="shared" si="42"/>
        <v>479</v>
      </c>
      <c r="K731" t="str">
        <f t="shared" si="43"/>
        <v>Conservar</v>
      </c>
    </row>
    <row r="732" spans="1:13" hidden="1" x14ac:dyDescent="0.3">
      <c r="A732">
        <v>94</v>
      </c>
      <c r="B732" t="s">
        <v>514</v>
      </c>
      <c r="C732" t="s">
        <v>1124</v>
      </c>
      <c r="D732" t="s">
        <v>1125</v>
      </c>
      <c r="E732" t="s">
        <v>1129</v>
      </c>
      <c r="F732">
        <v>2022</v>
      </c>
      <c r="G732" t="s">
        <v>3482</v>
      </c>
      <c r="H732" t="s">
        <v>1131</v>
      </c>
      <c r="I732" t="str">
        <f t="shared" si="41"/>
        <v>scalability of blockchain based e-voting system using multiobjective genetic algorithm with sharding</v>
      </c>
      <c r="J732">
        <f t="shared" si="42"/>
        <v>268</v>
      </c>
      <c r="K732" t="str">
        <f t="shared" si="43"/>
        <v>Descartar</v>
      </c>
    </row>
    <row r="733" spans="1:13" x14ac:dyDescent="0.3">
      <c r="A733">
        <v>380</v>
      </c>
      <c r="B733" t="s">
        <v>8556</v>
      </c>
      <c r="C733" s="6" t="s">
        <v>1891</v>
      </c>
      <c r="D733" t="s">
        <v>3983</v>
      </c>
      <c r="E733" t="s">
        <v>3988</v>
      </c>
      <c r="F733">
        <v>2024</v>
      </c>
      <c r="G733" t="s">
        <v>3482</v>
      </c>
      <c r="H733" t="s">
        <v>1899</v>
      </c>
      <c r="I733" t="str">
        <f t="shared" si="41"/>
        <v>secure and immutable blockchain-based e-voting for efficient overseas e-voting</v>
      </c>
      <c r="J733">
        <f t="shared" si="42"/>
        <v>479</v>
      </c>
      <c r="K733" t="str">
        <f t="shared" si="43"/>
        <v>Conservar</v>
      </c>
    </row>
    <row r="734" spans="1:13" hidden="1" x14ac:dyDescent="0.3">
      <c r="A734">
        <v>167</v>
      </c>
      <c r="B734" t="s">
        <v>514</v>
      </c>
      <c r="C734" t="s">
        <v>1891</v>
      </c>
      <c r="D734" t="s">
        <v>1892</v>
      </c>
      <c r="E734" t="s">
        <v>1896</v>
      </c>
      <c r="F734">
        <v>2024</v>
      </c>
      <c r="G734" t="s">
        <v>3482</v>
      </c>
      <c r="H734" t="s">
        <v>1899</v>
      </c>
      <c r="I734" t="str">
        <f t="shared" si="41"/>
        <v>secure and immutable blockchain-based e-voting for efficient overseas e-voting</v>
      </c>
      <c r="J734">
        <f t="shared" si="42"/>
        <v>268</v>
      </c>
      <c r="K734" t="str">
        <f t="shared" si="43"/>
        <v>Descartar</v>
      </c>
    </row>
    <row r="735" spans="1:13" hidden="1" x14ac:dyDescent="0.3">
      <c r="A735">
        <v>837</v>
      </c>
      <c r="B735" t="s">
        <v>8557</v>
      </c>
      <c r="C735" t="s">
        <v>6989</v>
      </c>
      <c r="D735" t="s">
        <v>8062</v>
      </c>
      <c r="E735" t="s">
        <v>8066</v>
      </c>
      <c r="F735">
        <v>2022</v>
      </c>
      <c r="G735" t="s">
        <v>3506</v>
      </c>
      <c r="H735" t="s">
        <v>6991</v>
      </c>
      <c r="I735" t="str">
        <f t="shared" si="41"/>
        <v>secure and transparent electronic voting system using blockchain</v>
      </c>
      <c r="J735">
        <f t="shared" si="42"/>
        <v>60</v>
      </c>
      <c r="K735" t="str">
        <f t="shared" si="43"/>
        <v>Descartar</v>
      </c>
    </row>
    <row r="736" spans="1:13" hidden="1" x14ac:dyDescent="0.3">
      <c r="A736">
        <v>763</v>
      </c>
      <c r="B736" t="s">
        <v>8556</v>
      </c>
      <c r="C736" t="s">
        <v>6989</v>
      </c>
      <c r="D736" t="s">
        <v>6986</v>
      </c>
      <c r="E736" t="s">
        <v>6993</v>
      </c>
      <c r="F736">
        <v>2022</v>
      </c>
      <c r="G736" t="s">
        <v>3506</v>
      </c>
      <c r="H736" t="s">
        <v>6991</v>
      </c>
      <c r="I736" t="str">
        <f t="shared" si="41"/>
        <v>secure and transparent electronic voting system using blockchain</v>
      </c>
      <c r="J736">
        <f t="shared" si="42"/>
        <v>479</v>
      </c>
      <c r="K736" t="str">
        <f t="shared" si="43"/>
        <v>Conservar</v>
      </c>
      <c r="M736" t="s">
        <v>8573</v>
      </c>
    </row>
    <row r="737" spans="1:13" x14ac:dyDescent="0.3">
      <c r="A737">
        <v>477</v>
      </c>
      <c r="B737" t="s">
        <v>8556</v>
      </c>
      <c r="C737" t="s">
        <v>4782</v>
      </c>
      <c r="D737" t="s">
        <v>4779</v>
      </c>
      <c r="E737" t="s">
        <v>4787</v>
      </c>
      <c r="F737">
        <v>2023</v>
      </c>
      <c r="G737" t="s">
        <v>3482</v>
      </c>
      <c r="H737" t="s">
        <v>4785</v>
      </c>
      <c r="I737" t="str">
        <f t="shared" si="41"/>
        <v>secure blockchain e-voting system using speck cipher</v>
      </c>
      <c r="J737">
        <f t="shared" si="42"/>
        <v>479</v>
      </c>
      <c r="K737" t="str">
        <f t="shared" si="43"/>
        <v>Conservar</v>
      </c>
    </row>
    <row r="738" spans="1:13" x14ac:dyDescent="0.3">
      <c r="A738">
        <v>427</v>
      </c>
      <c r="B738" t="s">
        <v>8556</v>
      </c>
      <c r="C738" s="6" t="s">
        <v>4375</v>
      </c>
      <c r="D738" t="s">
        <v>4372</v>
      </c>
      <c r="E738" t="s">
        <v>4379</v>
      </c>
      <c r="F738">
        <v>2023</v>
      </c>
      <c r="G738" t="s">
        <v>3506</v>
      </c>
      <c r="H738" t="s">
        <v>4377</v>
      </c>
      <c r="I738" t="str">
        <f t="shared" si="41"/>
        <v>secure blockchain-based electronic voting mechanism</v>
      </c>
      <c r="J738">
        <f t="shared" si="42"/>
        <v>479</v>
      </c>
      <c r="K738" t="str">
        <f t="shared" si="43"/>
        <v>Conservar</v>
      </c>
    </row>
    <row r="739" spans="1:13" x14ac:dyDescent="0.3">
      <c r="A739">
        <v>616</v>
      </c>
      <c r="B739" t="s">
        <v>8556</v>
      </c>
      <c r="C739" s="6" t="s">
        <v>5840</v>
      </c>
      <c r="D739" t="s">
        <v>5837</v>
      </c>
      <c r="E739" t="s">
        <v>5844</v>
      </c>
      <c r="F739">
        <v>2023</v>
      </c>
      <c r="G739" t="s">
        <v>3667</v>
      </c>
      <c r="H739" t="s">
        <v>5842</v>
      </c>
      <c r="I739" t="str">
        <f t="shared" si="41"/>
        <v>secure blockchain-based e-voting system for smart governance</v>
      </c>
      <c r="J739">
        <f t="shared" si="42"/>
        <v>479</v>
      </c>
      <c r="K739" t="str">
        <f t="shared" si="43"/>
        <v>Conservar</v>
      </c>
    </row>
    <row r="740" spans="1:13" x14ac:dyDescent="0.3">
      <c r="A740">
        <v>556</v>
      </c>
      <c r="B740" t="s">
        <v>8556</v>
      </c>
      <c r="C740" s="6" t="s">
        <v>5403</v>
      </c>
      <c r="D740" t="s">
        <v>5400</v>
      </c>
      <c r="E740" t="s">
        <v>5407</v>
      </c>
      <c r="F740">
        <v>2023</v>
      </c>
      <c r="G740" t="s">
        <v>3482</v>
      </c>
      <c r="H740" t="s">
        <v>5405</v>
      </c>
      <c r="I740" t="str">
        <f t="shared" si="41"/>
        <v>secure electronic polling process utilizing smart contracts</v>
      </c>
      <c r="J740">
        <f t="shared" si="42"/>
        <v>479</v>
      </c>
      <c r="K740" t="str">
        <f t="shared" si="43"/>
        <v>Conservar</v>
      </c>
    </row>
    <row r="741" spans="1:13" x14ac:dyDescent="0.3">
      <c r="A741">
        <v>680</v>
      </c>
      <c r="B741" t="s">
        <v>8556</v>
      </c>
      <c r="C741" s="6" t="s">
        <v>6332</v>
      </c>
      <c r="D741" t="s">
        <v>6329</v>
      </c>
      <c r="E741" t="s">
        <v>6336</v>
      </c>
      <c r="F741">
        <v>2023</v>
      </c>
      <c r="G741" t="s">
        <v>3482</v>
      </c>
      <c r="H741" t="s">
        <v>6334</v>
      </c>
      <c r="I741" t="str">
        <f t="shared" si="41"/>
        <v>secure electronic voting (e-voting) system based on blockchain on various platforms</v>
      </c>
      <c r="J741">
        <f t="shared" si="42"/>
        <v>479</v>
      </c>
      <c r="K741" t="str">
        <f t="shared" si="43"/>
        <v>Conservar</v>
      </c>
    </row>
    <row r="742" spans="1:13" hidden="1" x14ac:dyDescent="0.3">
      <c r="A742">
        <v>205</v>
      </c>
      <c r="B742" t="s">
        <v>514</v>
      </c>
      <c r="C742" t="s">
        <v>2283</v>
      </c>
      <c r="D742" t="s">
        <v>2284</v>
      </c>
      <c r="E742" t="s">
        <v>2288</v>
      </c>
      <c r="F742">
        <v>2024</v>
      </c>
      <c r="G742" t="s">
        <v>3482</v>
      </c>
      <c r="H742" t="s">
        <v>2290</v>
      </c>
      <c r="I742" t="str">
        <f t="shared" si="41"/>
        <v>secure electronic voting protocol with partial homomorphic encryption with paillier algorithm</v>
      </c>
      <c r="J742">
        <f t="shared" si="42"/>
        <v>268</v>
      </c>
      <c r="K742" t="str">
        <f t="shared" si="43"/>
        <v>Conservar</v>
      </c>
      <c r="L742" s="4" t="s">
        <v>8561</v>
      </c>
    </row>
    <row r="743" spans="1:13" x14ac:dyDescent="0.3">
      <c r="A743">
        <v>536</v>
      </c>
      <c r="B743" t="s">
        <v>8556</v>
      </c>
      <c r="C743" s="6" t="s">
        <v>1146</v>
      </c>
      <c r="D743" t="s">
        <v>5250</v>
      </c>
      <c r="E743" t="s">
        <v>5255</v>
      </c>
      <c r="F743">
        <v>2023</v>
      </c>
      <c r="G743" t="s">
        <v>3482</v>
      </c>
      <c r="H743" t="s">
        <v>1152</v>
      </c>
      <c r="I743" t="str">
        <f t="shared" si="41"/>
        <v>secure e-voting system</v>
      </c>
      <c r="J743">
        <f t="shared" si="42"/>
        <v>479</v>
      </c>
      <c r="K743" t="str">
        <f t="shared" si="43"/>
        <v>Conservar</v>
      </c>
    </row>
    <row r="744" spans="1:13" hidden="1" x14ac:dyDescent="0.3">
      <c r="A744">
        <v>96</v>
      </c>
      <c r="B744" t="s">
        <v>514</v>
      </c>
      <c r="C744" t="s">
        <v>1146</v>
      </c>
      <c r="D744" t="s">
        <v>1147</v>
      </c>
      <c r="E744" t="s">
        <v>1150</v>
      </c>
      <c r="F744">
        <v>2023</v>
      </c>
      <c r="G744" t="s">
        <v>3482</v>
      </c>
      <c r="H744" t="s">
        <v>1152</v>
      </c>
      <c r="I744" t="str">
        <f t="shared" si="41"/>
        <v>secure e-voting system</v>
      </c>
      <c r="J744">
        <f t="shared" si="42"/>
        <v>268</v>
      </c>
      <c r="K744" t="str">
        <f t="shared" si="43"/>
        <v>Descartar</v>
      </c>
    </row>
    <row r="745" spans="1:13" x14ac:dyDescent="0.3">
      <c r="A745">
        <v>786</v>
      </c>
      <c r="B745" t="s">
        <v>8556</v>
      </c>
      <c r="C745" s="6" t="s">
        <v>7171</v>
      </c>
      <c r="D745" t="s">
        <v>7168</v>
      </c>
      <c r="E745" t="s">
        <v>7175</v>
      </c>
      <c r="F745">
        <v>2022</v>
      </c>
      <c r="G745" t="s">
        <v>3506</v>
      </c>
      <c r="H745" t="s">
        <v>7173</v>
      </c>
      <c r="I745" t="str">
        <f t="shared" si="41"/>
        <v>secure e-voting system based on blockchain technology</v>
      </c>
      <c r="J745">
        <f t="shared" si="42"/>
        <v>479</v>
      </c>
      <c r="K745" t="str">
        <f t="shared" si="43"/>
        <v>Conservar</v>
      </c>
    </row>
    <row r="746" spans="1:13" x14ac:dyDescent="0.3">
      <c r="A746">
        <v>681</v>
      </c>
      <c r="B746" t="s">
        <v>8556</v>
      </c>
      <c r="C746" t="s">
        <v>6341</v>
      </c>
      <c r="D746" t="s">
        <v>6338</v>
      </c>
      <c r="E746" t="s">
        <v>6346</v>
      </c>
      <c r="F746">
        <v>2022</v>
      </c>
      <c r="G746" t="s">
        <v>3482</v>
      </c>
      <c r="H746" t="s">
        <v>6344</v>
      </c>
      <c r="I746" t="str">
        <f t="shared" si="41"/>
        <v>secure e-voting system using blockchain based on solidity technology</v>
      </c>
      <c r="J746">
        <f t="shared" si="42"/>
        <v>479</v>
      </c>
      <c r="K746" t="str">
        <f t="shared" si="43"/>
        <v>Conservar</v>
      </c>
    </row>
    <row r="747" spans="1:13" x14ac:dyDescent="0.3">
      <c r="A747">
        <v>103</v>
      </c>
      <c r="B747" t="s">
        <v>514</v>
      </c>
      <c r="C747" t="s">
        <v>1223</v>
      </c>
      <c r="D747" t="s">
        <v>1224</v>
      </c>
      <c r="E747" t="s">
        <v>1228</v>
      </c>
      <c r="F747">
        <v>2024</v>
      </c>
      <c r="G747" t="s">
        <v>3482</v>
      </c>
      <c r="H747" t="s">
        <v>1230</v>
      </c>
      <c r="I747" t="str">
        <f t="shared" si="41"/>
        <v>secure e-voting: leveraging blockchain technology and face recognition for enhanced authentication</v>
      </c>
      <c r="J747">
        <f t="shared" si="42"/>
        <v>268</v>
      </c>
      <c r="K747" t="str">
        <f t="shared" si="43"/>
        <v>Conservar</v>
      </c>
    </row>
    <row r="748" spans="1:13" hidden="1" x14ac:dyDescent="0.3">
      <c r="A748">
        <v>575</v>
      </c>
      <c r="B748" t="s">
        <v>8556</v>
      </c>
      <c r="C748" t="s">
        <v>5543</v>
      </c>
      <c r="D748" t="s">
        <v>5540</v>
      </c>
      <c r="E748" t="s">
        <v>5546</v>
      </c>
      <c r="F748">
        <v>2023</v>
      </c>
      <c r="G748" t="s">
        <v>3482</v>
      </c>
      <c r="H748" t="s">
        <v>5544</v>
      </c>
      <c r="I748" t="str">
        <f t="shared" si="41"/>
        <v>secure online voting system using blockchain</v>
      </c>
      <c r="J748">
        <f t="shared" si="42"/>
        <v>479</v>
      </c>
      <c r="K748" t="str">
        <f t="shared" si="43"/>
        <v>Conservar</v>
      </c>
      <c r="M748" t="s">
        <v>8573</v>
      </c>
    </row>
    <row r="749" spans="1:13" hidden="1" x14ac:dyDescent="0.3">
      <c r="A749">
        <v>1</v>
      </c>
      <c r="B749" t="s">
        <v>3385</v>
      </c>
      <c r="C749" t="s">
        <v>90</v>
      </c>
      <c r="D749" t="s">
        <v>89</v>
      </c>
      <c r="E749" t="s">
        <v>96</v>
      </c>
      <c r="F749">
        <v>2023</v>
      </c>
      <c r="G749" t="s">
        <v>3482</v>
      </c>
      <c r="H749" t="s">
        <v>94</v>
      </c>
      <c r="I749" t="str">
        <f t="shared" si="41"/>
        <v>secure online voting system: blockchain and other approaches</v>
      </c>
      <c r="J749">
        <f t="shared" si="42"/>
        <v>29</v>
      </c>
      <c r="K749" t="str">
        <f t="shared" si="43"/>
        <v>Descartar</v>
      </c>
    </row>
    <row r="750" spans="1:13" hidden="1" x14ac:dyDescent="0.3">
      <c r="A750">
        <v>630</v>
      </c>
      <c r="B750" t="s">
        <v>8556</v>
      </c>
      <c r="C750" s="6" t="s">
        <v>90</v>
      </c>
      <c r="D750" t="s">
        <v>3949</v>
      </c>
      <c r="E750" t="s">
        <v>5940</v>
      </c>
      <c r="F750">
        <v>2022</v>
      </c>
      <c r="G750" t="s">
        <v>3482</v>
      </c>
      <c r="H750" t="s">
        <v>94</v>
      </c>
      <c r="I750" t="str">
        <f t="shared" si="41"/>
        <v>secure online voting system: blockchain and other approaches</v>
      </c>
      <c r="J750">
        <f t="shared" si="42"/>
        <v>479</v>
      </c>
      <c r="K750" t="str">
        <f t="shared" si="43"/>
        <v>Conservar</v>
      </c>
      <c r="M750" t="s">
        <v>8574</v>
      </c>
    </row>
    <row r="751" spans="1:13" x14ac:dyDescent="0.3">
      <c r="A751">
        <v>408</v>
      </c>
      <c r="B751" t="s">
        <v>8556</v>
      </c>
      <c r="C751" s="6" t="s">
        <v>4214</v>
      </c>
      <c r="D751" t="s">
        <v>4211</v>
      </c>
      <c r="E751" t="s">
        <v>4218</v>
      </c>
      <c r="F751">
        <v>2024</v>
      </c>
      <c r="G751" t="s">
        <v>3506</v>
      </c>
      <c r="H751" t="s">
        <v>4216</v>
      </c>
      <c r="I751" t="str">
        <f t="shared" si="41"/>
        <v>secure routing e-voting protocol based on wireless sensor network platform with block chain</v>
      </c>
      <c r="J751">
        <f t="shared" si="42"/>
        <v>479</v>
      </c>
      <c r="K751" t="str">
        <f t="shared" si="43"/>
        <v>Conservar</v>
      </c>
    </row>
    <row r="752" spans="1:13" hidden="1" x14ac:dyDescent="0.3">
      <c r="A752">
        <v>188</v>
      </c>
      <c r="B752" t="s">
        <v>514</v>
      </c>
      <c r="C752" t="s">
        <v>2099</v>
      </c>
      <c r="D752" t="s">
        <v>2100</v>
      </c>
      <c r="E752" t="s">
        <v>2104</v>
      </c>
      <c r="F752">
        <v>2024</v>
      </c>
      <c r="G752" t="s">
        <v>3482</v>
      </c>
      <c r="H752" t="s">
        <v>2106</v>
      </c>
      <c r="I752" t="str">
        <f t="shared" si="41"/>
        <v>secure transmission of ballots using blind signature for electronic voting</v>
      </c>
      <c r="J752">
        <f t="shared" si="42"/>
        <v>268</v>
      </c>
      <c r="K752" t="str">
        <f t="shared" si="43"/>
        <v>Conservar</v>
      </c>
      <c r="L752" s="4" t="s">
        <v>8561</v>
      </c>
    </row>
    <row r="753" spans="1:11" x14ac:dyDescent="0.3">
      <c r="A753">
        <v>542</v>
      </c>
      <c r="B753" t="s">
        <v>8556</v>
      </c>
      <c r="C753" s="6" t="s">
        <v>1291</v>
      </c>
      <c r="D753" t="s">
        <v>5294</v>
      </c>
      <c r="E753" t="s">
        <v>5299</v>
      </c>
      <c r="F753">
        <v>2023</v>
      </c>
      <c r="G753" t="s">
        <v>3482</v>
      </c>
      <c r="H753" t="s">
        <v>1297</v>
      </c>
      <c r="I753" t="str">
        <f t="shared" si="41"/>
        <v>secure voting system based on blockchain and threshold cryptography</v>
      </c>
      <c r="J753">
        <f t="shared" si="42"/>
        <v>479</v>
      </c>
      <c r="K753" t="str">
        <f t="shared" si="43"/>
        <v>Conservar</v>
      </c>
    </row>
    <row r="754" spans="1:11" hidden="1" x14ac:dyDescent="0.3">
      <c r="A754">
        <v>110</v>
      </c>
      <c r="B754" t="s">
        <v>514</v>
      </c>
      <c r="C754" t="s">
        <v>1291</v>
      </c>
      <c r="D754" t="s">
        <v>1292</v>
      </c>
      <c r="E754" t="s">
        <v>1295</v>
      </c>
      <c r="F754">
        <v>2023</v>
      </c>
      <c r="G754" t="s">
        <v>3482</v>
      </c>
      <c r="H754" t="s">
        <v>1297</v>
      </c>
      <c r="I754" t="str">
        <f t="shared" si="41"/>
        <v>secure voting system based on blockchain and threshold cryptography</v>
      </c>
      <c r="J754">
        <f t="shared" si="42"/>
        <v>268</v>
      </c>
      <c r="K754" t="str">
        <f t="shared" si="43"/>
        <v>Descartar</v>
      </c>
    </row>
    <row r="755" spans="1:11" hidden="1" x14ac:dyDescent="0.3">
      <c r="A755">
        <v>839</v>
      </c>
      <c r="B755" t="s">
        <v>8557</v>
      </c>
      <c r="C755" t="s">
        <v>4578</v>
      </c>
      <c r="D755" t="s">
        <v>8097</v>
      </c>
      <c r="E755" t="s">
        <v>8102</v>
      </c>
      <c r="F755">
        <v>2023</v>
      </c>
      <c r="G755" t="s">
        <v>3506</v>
      </c>
      <c r="H755" t="s">
        <v>4580</v>
      </c>
      <c r="I755" t="str">
        <f t="shared" si="41"/>
        <v>secure voting website using ethereum and smart contracts</v>
      </c>
      <c r="J755">
        <f t="shared" si="42"/>
        <v>60</v>
      </c>
      <c r="K755" t="str">
        <f t="shared" si="43"/>
        <v>Descartar</v>
      </c>
    </row>
    <row r="756" spans="1:11" x14ac:dyDescent="0.3">
      <c r="A756">
        <v>451</v>
      </c>
      <c r="B756" t="s">
        <v>8556</v>
      </c>
      <c r="C756" s="6" t="s">
        <v>4578</v>
      </c>
      <c r="D756" t="s">
        <v>4575</v>
      </c>
      <c r="E756" t="s">
        <v>4582</v>
      </c>
      <c r="F756">
        <v>2023</v>
      </c>
      <c r="G756" t="s">
        <v>3506</v>
      </c>
      <c r="H756" t="s">
        <v>4580</v>
      </c>
      <c r="I756" t="str">
        <f t="shared" si="41"/>
        <v>secure voting website using ethereum and smart contracts</v>
      </c>
      <c r="J756">
        <f t="shared" si="42"/>
        <v>479</v>
      </c>
      <c r="K756" t="str">
        <f t="shared" si="43"/>
        <v>Conservar</v>
      </c>
    </row>
    <row r="757" spans="1:11" hidden="1" x14ac:dyDescent="0.3">
      <c r="A757">
        <v>832</v>
      </c>
      <c r="B757" t="s">
        <v>8557</v>
      </c>
      <c r="C757" t="s">
        <v>7978</v>
      </c>
      <c r="D757" t="s">
        <v>7976</v>
      </c>
      <c r="E757" t="s">
        <v>7981</v>
      </c>
      <c r="F757">
        <v>2024</v>
      </c>
      <c r="G757" t="s">
        <v>3506</v>
      </c>
      <c r="H757" t="s">
        <v>5003</v>
      </c>
      <c r="I757" t="str">
        <f t="shared" si="41"/>
        <v>secured and decentralized system for e-voting with hybrid cryptography and blockchain</v>
      </c>
      <c r="J757">
        <f t="shared" si="42"/>
        <v>60</v>
      </c>
      <c r="K757" t="str">
        <f t="shared" si="43"/>
        <v>Descartar</v>
      </c>
    </row>
    <row r="758" spans="1:11" x14ac:dyDescent="0.3">
      <c r="A758">
        <v>504</v>
      </c>
      <c r="B758" t="s">
        <v>8556</v>
      </c>
      <c r="C758" s="6" t="s">
        <v>5001</v>
      </c>
      <c r="D758" t="s">
        <v>4998</v>
      </c>
      <c r="E758" t="s">
        <v>5005</v>
      </c>
      <c r="F758">
        <v>2024</v>
      </c>
      <c r="G758" t="s">
        <v>3506</v>
      </c>
      <c r="H758" t="s">
        <v>5003</v>
      </c>
      <c r="I758" t="str">
        <f t="shared" si="41"/>
        <v>secured and decentralized system for e-voting with hybrid cryptography and blockchain</v>
      </c>
      <c r="J758">
        <f t="shared" si="42"/>
        <v>479</v>
      </c>
      <c r="K758" t="str">
        <f t="shared" si="43"/>
        <v>Conservar</v>
      </c>
    </row>
    <row r="759" spans="1:11" x14ac:dyDescent="0.3">
      <c r="A759">
        <v>578</v>
      </c>
      <c r="B759" t="s">
        <v>8556</v>
      </c>
      <c r="C759" s="6" t="s">
        <v>5565</v>
      </c>
      <c r="D759" t="s">
        <v>5562</v>
      </c>
      <c r="E759" t="s">
        <v>5567</v>
      </c>
      <c r="F759">
        <v>2023</v>
      </c>
      <c r="G759" t="s">
        <v>3482</v>
      </c>
      <c r="H759" t="s">
        <v>93</v>
      </c>
      <c r="I759" t="str">
        <f t="shared" si="41"/>
        <v>secured and transparent voting system using blockchain technology</v>
      </c>
      <c r="J759">
        <f t="shared" si="42"/>
        <v>479</v>
      </c>
      <c r="K759" t="str">
        <f t="shared" si="43"/>
        <v>Conservar</v>
      </c>
    </row>
    <row r="760" spans="1:11" x14ac:dyDescent="0.3">
      <c r="A760">
        <v>610</v>
      </c>
      <c r="B760" t="s">
        <v>8556</v>
      </c>
      <c r="C760" s="6" t="s">
        <v>790</v>
      </c>
      <c r="D760" t="s">
        <v>5792</v>
      </c>
      <c r="E760" t="s">
        <v>5797</v>
      </c>
      <c r="F760">
        <v>2023</v>
      </c>
      <c r="G760" t="s">
        <v>3482</v>
      </c>
      <c r="H760" t="s">
        <v>797</v>
      </c>
      <c r="I760" t="str">
        <f t="shared" si="41"/>
        <v>secured electronic voting system using blockchain technology</v>
      </c>
      <c r="J760">
        <f t="shared" si="42"/>
        <v>479</v>
      </c>
      <c r="K760" t="str">
        <f t="shared" si="43"/>
        <v>Conservar</v>
      </c>
    </row>
    <row r="761" spans="1:11" hidden="1" x14ac:dyDescent="0.3">
      <c r="A761">
        <v>64</v>
      </c>
      <c r="B761" t="s">
        <v>514</v>
      </c>
      <c r="C761" t="s">
        <v>790</v>
      </c>
      <c r="D761" t="s">
        <v>791</v>
      </c>
      <c r="E761" t="s">
        <v>795</v>
      </c>
      <c r="F761">
        <v>2023</v>
      </c>
      <c r="G761" t="s">
        <v>3482</v>
      </c>
      <c r="H761" t="s">
        <v>797</v>
      </c>
      <c r="I761" t="str">
        <f t="shared" si="41"/>
        <v>secured electronic voting system using blockchain technology</v>
      </c>
      <c r="J761">
        <f t="shared" si="42"/>
        <v>268</v>
      </c>
      <c r="K761" t="str">
        <f t="shared" si="43"/>
        <v>Descartar</v>
      </c>
    </row>
    <row r="762" spans="1:11" x14ac:dyDescent="0.3">
      <c r="A762">
        <v>563</v>
      </c>
      <c r="B762" t="s">
        <v>8556</v>
      </c>
      <c r="C762" s="6" t="s">
        <v>1848</v>
      </c>
      <c r="D762" t="s">
        <v>5452</v>
      </c>
      <c r="E762" t="s">
        <v>5457</v>
      </c>
      <c r="F762">
        <v>2023</v>
      </c>
      <c r="G762" t="s">
        <v>3482</v>
      </c>
      <c r="H762" t="s">
        <v>1854</v>
      </c>
      <c r="I762" t="str">
        <f t="shared" si="41"/>
        <v>secured electronic voting system with appropriate authentication using blockchain</v>
      </c>
      <c r="J762">
        <f t="shared" si="42"/>
        <v>479</v>
      </c>
      <c r="K762" t="str">
        <f t="shared" si="43"/>
        <v>Conservar</v>
      </c>
    </row>
    <row r="763" spans="1:11" hidden="1" x14ac:dyDescent="0.3">
      <c r="A763">
        <v>163</v>
      </c>
      <c r="B763" t="s">
        <v>514</v>
      </c>
      <c r="C763" t="s">
        <v>1848</v>
      </c>
      <c r="D763" t="s">
        <v>1849</v>
      </c>
      <c r="E763" t="s">
        <v>1852</v>
      </c>
      <c r="F763">
        <v>2023</v>
      </c>
      <c r="G763" t="s">
        <v>3482</v>
      </c>
      <c r="H763" t="s">
        <v>1854</v>
      </c>
      <c r="I763" t="str">
        <f t="shared" si="41"/>
        <v>secured electronic voting system with appropriate authentication using blockchain</v>
      </c>
      <c r="J763">
        <f t="shared" si="42"/>
        <v>268</v>
      </c>
      <c r="K763" t="str">
        <f t="shared" si="43"/>
        <v>Descartar</v>
      </c>
    </row>
    <row r="764" spans="1:11" x14ac:dyDescent="0.3">
      <c r="A764">
        <v>395</v>
      </c>
      <c r="B764" t="s">
        <v>8556</v>
      </c>
      <c r="C764" s="6" t="s">
        <v>1604</v>
      </c>
      <c r="D764" t="s">
        <v>4106</v>
      </c>
      <c r="E764" t="s">
        <v>4111</v>
      </c>
      <c r="F764">
        <v>2024</v>
      </c>
      <c r="G764" t="s">
        <v>3482</v>
      </c>
      <c r="H764" t="s">
        <v>1611</v>
      </c>
      <c r="I764" t="str">
        <f t="shared" si="41"/>
        <v>secured electronic voting using ethereum blockchain technology</v>
      </c>
      <c r="J764">
        <f t="shared" si="42"/>
        <v>479</v>
      </c>
      <c r="K764" t="str">
        <f t="shared" si="43"/>
        <v>Conservar</v>
      </c>
    </row>
    <row r="765" spans="1:11" hidden="1" x14ac:dyDescent="0.3">
      <c r="A765">
        <v>140</v>
      </c>
      <c r="B765" t="s">
        <v>514</v>
      </c>
      <c r="C765" t="s">
        <v>1604</v>
      </c>
      <c r="D765" t="s">
        <v>1605</v>
      </c>
      <c r="E765" t="s">
        <v>1609</v>
      </c>
      <c r="F765">
        <v>2024</v>
      </c>
      <c r="G765" t="s">
        <v>3482</v>
      </c>
      <c r="H765" t="s">
        <v>1611</v>
      </c>
      <c r="I765" t="str">
        <f t="shared" si="41"/>
        <v>secured electronic voting using ethereum blockchain technology</v>
      </c>
      <c r="J765">
        <f t="shared" si="42"/>
        <v>268</v>
      </c>
      <c r="K765" t="str">
        <f t="shared" si="43"/>
        <v>Descartar</v>
      </c>
    </row>
    <row r="766" spans="1:11" x14ac:dyDescent="0.3">
      <c r="A766">
        <v>834</v>
      </c>
      <c r="B766" t="s">
        <v>8557</v>
      </c>
      <c r="C766" t="s">
        <v>8015</v>
      </c>
      <c r="D766" t="s">
        <v>8013</v>
      </c>
      <c r="E766" t="s">
        <v>8017</v>
      </c>
      <c r="F766">
        <v>2022</v>
      </c>
      <c r="G766" t="s">
        <v>3506</v>
      </c>
      <c r="H766" t="s">
        <v>8023</v>
      </c>
      <c r="I766" t="str">
        <f t="shared" si="41"/>
        <v>secured electronic-voting using blockchain technology</v>
      </c>
      <c r="J766">
        <f t="shared" si="42"/>
        <v>60</v>
      </c>
      <c r="K766" t="str">
        <f t="shared" si="43"/>
        <v>Conservar</v>
      </c>
    </row>
    <row r="767" spans="1:11" x14ac:dyDescent="0.3">
      <c r="A767">
        <v>604</v>
      </c>
      <c r="B767" t="s">
        <v>8556</v>
      </c>
      <c r="C767" s="6" t="s">
        <v>2192</v>
      </c>
      <c r="D767" t="s">
        <v>5749</v>
      </c>
      <c r="E767" t="s">
        <v>5754</v>
      </c>
      <c r="F767">
        <v>2023</v>
      </c>
      <c r="G767" t="s">
        <v>3482</v>
      </c>
      <c r="H767" t="s">
        <v>2200</v>
      </c>
      <c r="I767" t="str">
        <f t="shared" si="41"/>
        <v>secured e-voting system implementation using block-chain network</v>
      </c>
      <c r="J767">
        <f t="shared" si="42"/>
        <v>479</v>
      </c>
      <c r="K767" t="str">
        <f t="shared" si="43"/>
        <v>Conservar</v>
      </c>
    </row>
    <row r="768" spans="1:11" hidden="1" x14ac:dyDescent="0.3">
      <c r="A768">
        <v>197</v>
      </c>
      <c r="B768" t="s">
        <v>514</v>
      </c>
      <c r="C768" t="s">
        <v>2192</v>
      </c>
      <c r="D768" t="s">
        <v>2193</v>
      </c>
      <c r="E768" t="s">
        <v>2197</v>
      </c>
      <c r="F768">
        <v>2023</v>
      </c>
      <c r="G768" t="s">
        <v>3482</v>
      </c>
      <c r="H768" t="s">
        <v>2200</v>
      </c>
      <c r="I768" t="str">
        <f t="shared" si="41"/>
        <v>secured e-voting system implementation using block-chain network</v>
      </c>
      <c r="J768">
        <f t="shared" si="42"/>
        <v>268</v>
      </c>
      <c r="K768" t="str">
        <f t="shared" si="43"/>
        <v>Descartar</v>
      </c>
    </row>
    <row r="769" spans="1:13" x14ac:dyDescent="0.3">
      <c r="A769">
        <v>404</v>
      </c>
      <c r="B769" t="s">
        <v>8556</v>
      </c>
      <c r="C769" s="6" t="s">
        <v>968</v>
      </c>
      <c r="D769" t="s">
        <v>4178</v>
      </c>
      <c r="E769" t="s">
        <v>4183</v>
      </c>
      <c r="F769">
        <v>2024</v>
      </c>
      <c r="G769" t="s">
        <v>3482</v>
      </c>
      <c r="H769" t="s">
        <v>975</v>
      </c>
      <c r="I769" t="str">
        <f t="shared" si="41"/>
        <v>secured e-voting system leveraging blockchain technology</v>
      </c>
      <c r="J769">
        <f t="shared" si="42"/>
        <v>479</v>
      </c>
      <c r="K769" t="str">
        <f t="shared" si="43"/>
        <v>Conservar</v>
      </c>
    </row>
    <row r="770" spans="1:13" hidden="1" x14ac:dyDescent="0.3">
      <c r="A770">
        <v>80</v>
      </c>
      <c r="B770" t="s">
        <v>514</v>
      </c>
      <c r="C770" t="s">
        <v>968</v>
      </c>
      <c r="D770" t="s">
        <v>969</v>
      </c>
      <c r="E770" t="s">
        <v>973</v>
      </c>
      <c r="F770">
        <v>2024</v>
      </c>
      <c r="G770" t="s">
        <v>3482</v>
      </c>
      <c r="H770" t="s">
        <v>975</v>
      </c>
      <c r="I770" t="str">
        <f t="shared" si="41"/>
        <v>secured e-voting system leveraging blockchain technology</v>
      </c>
      <c r="J770">
        <f t="shared" si="42"/>
        <v>268</v>
      </c>
      <c r="K770" t="str">
        <f t="shared" si="43"/>
        <v>Descartar</v>
      </c>
    </row>
    <row r="771" spans="1:13" x14ac:dyDescent="0.3">
      <c r="A771">
        <v>793</v>
      </c>
      <c r="B771" t="s">
        <v>8556</v>
      </c>
      <c r="C771" s="6" t="s">
        <v>7225</v>
      </c>
      <c r="D771" t="s">
        <v>7222</v>
      </c>
      <c r="E771" t="s">
        <v>7228</v>
      </c>
      <c r="F771">
        <v>2022</v>
      </c>
      <c r="G771" t="s">
        <v>3482</v>
      </c>
      <c r="H771" t="s">
        <v>7226</v>
      </c>
      <c r="I771" t="str">
        <f t="shared" ref="I771:I834" si="44">LOWER(C771)</f>
        <v>secured e-voting system through blockchain technology</v>
      </c>
      <c r="J771">
        <f t="shared" ref="J771:J834" si="45">COUNTIF(B:B, B771)</f>
        <v>479</v>
      </c>
      <c r="K771" t="str">
        <f t="shared" si="43"/>
        <v>Conservar</v>
      </c>
    </row>
    <row r="772" spans="1:13" x14ac:dyDescent="0.3">
      <c r="A772">
        <v>593</v>
      </c>
      <c r="B772" t="s">
        <v>8556</v>
      </c>
      <c r="C772" s="6" t="s">
        <v>2536</v>
      </c>
      <c r="D772" t="s">
        <v>5667</v>
      </c>
      <c r="E772" t="s">
        <v>5671</v>
      </c>
      <c r="F772">
        <v>2023</v>
      </c>
      <c r="G772" t="s">
        <v>3482</v>
      </c>
      <c r="H772" t="s">
        <v>2540</v>
      </c>
      <c r="I772" t="str">
        <f t="shared" si="44"/>
        <v>secured voting system based on blockchain</v>
      </c>
      <c r="J772">
        <f t="shared" si="45"/>
        <v>479</v>
      </c>
      <c r="K772" t="str">
        <f t="shared" si="43"/>
        <v>Conservar</v>
      </c>
    </row>
    <row r="773" spans="1:13" hidden="1" x14ac:dyDescent="0.3">
      <c r="A773">
        <v>229</v>
      </c>
      <c r="B773" t="s">
        <v>514</v>
      </c>
      <c r="C773" t="s">
        <v>2536</v>
      </c>
      <c r="D773" t="s">
        <v>2537</v>
      </c>
      <c r="E773" t="s">
        <v>2539</v>
      </c>
      <c r="F773">
        <v>2023</v>
      </c>
      <c r="G773" t="s">
        <v>3482</v>
      </c>
      <c r="H773" t="s">
        <v>2540</v>
      </c>
      <c r="I773" t="str">
        <f t="shared" si="44"/>
        <v>secured voting system based on blockchain</v>
      </c>
      <c r="J773">
        <f t="shared" si="45"/>
        <v>268</v>
      </c>
      <c r="K773" t="str">
        <f t="shared" si="43"/>
        <v>Descartar</v>
      </c>
    </row>
    <row r="774" spans="1:13" x14ac:dyDescent="0.3">
      <c r="A774">
        <v>461</v>
      </c>
      <c r="B774" t="s">
        <v>8556</v>
      </c>
      <c r="C774" s="6" t="s">
        <v>2182</v>
      </c>
      <c r="D774" t="s">
        <v>4654</v>
      </c>
      <c r="E774" t="s">
        <v>4659</v>
      </c>
      <c r="F774">
        <v>2024</v>
      </c>
      <c r="G774" t="s">
        <v>3482</v>
      </c>
      <c r="H774" t="s">
        <v>2188</v>
      </c>
      <c r="I774" t="str">
        <f t="shared" si="44"/>
        <v>securing democracy: implementing a blockchain-based e-voting system in libya</v>
      </c>
      <c r="J774">
        <f t="shared" si="45"/>
        <v>479</v>
      </c>
      <c r="K774" t="str">
        <f t="shared" si="43"/>
        <v>Conservar</v>
      </c>
    </row>
    <row r="775" spans="1:13" hidden="1" x14ac:dyDescent="0.3">
      <c r="A775">
        <v>196</v>
      </c>
      <c r="B775" t="s">
        <v>514</v>
      </c>
      <c r="C775" t="s">
        <v>2182</v>
      </c>
      <c r="D775" t="s">
        <v>2183</v>
      </c>
      <c r="E775" t="s">
        <v>2186</v>
      </c>
      <c r="F775">
        <v>2024</v>
      </c>
      <c r="G775" t="s">
        <v>3482</v>
      </c>
      <c r="H775" t="s">
        <v>2188</v>
      </c>
      <c r="I775" t="str">
        <f t="shared" si="44"/>
        <v>securing democracy: implementing a blockchain-based e-voting system in libya</v>
      </c>
      <c r="J775">
        <f t="shared" si="45"/>
        <v>268</v>
      </c>
      <c r="K775" t="str">
        <f t="shared" si="43"/>
        <v>Descartar</v>
      </c>
    </row>
    <row r="776" spans="1:13" x14ac:dyDescent="0.3">
      <c r="A776">
        <v>544</v>
      </c>
      <c r="B776" t="s">
        <v>8556</v>
      </c>
      <c r="C776" s="6" t="s">
        <v>1615</v>
      </c>
      <c r="D776" t="s">
        <v>5310</v>
      </c>
      <c r="E776" t="s">
        <v>5315</v>
      </c>
      <c r="F776">
        <v>2023</v>
      </c>
      <c r="G776" t="s">
        <v>3482</v>
      </c>
      <c r="H776" t="s">
        <v>1621</v>
      </c>
      <c r="I776" t="str">
        <f t="shared" si="44"/>
        <v>securing e-voting using hyperledger fabric: a permissioned blockchain approach</v>
      </c>
      <c r="J776">
        <f t="shared" si="45"/>
        <v>479</v>
      </c>
      <c r="K776" t="str">
        <f t="shared" si="43"/>
        <v>Conservar</v>
      </c>
    </row>
    <row r="777" spans="1:13" hidden="1" x14ac:dyDescent="0.3">
      <c r="A777">
        <v>141</v>
      </c>
      <c r="B777" t="s">
        <v>514</v>
      </c>
      <c r="C777" t="s">
        <v>1615</v>
      </c>
      <c r="D777" t="s">
        <v>1616</v>
      </c>
      <c r="E777" t="s">
        <v>1619</v>
      </c>
      <c r="F777">
        <v>2023</v>
      </c>
      <c r="G777" t="s">
        <v>3482</v>
      </c>
      <c r="H777" t="s">
        <v>1621</v>
      </c>
      <c r="I777" t="str">
        <f t="shared" si="44"/>
        <v>securing e-voting using hyperledger fabric: a permissioned blockchain approach</v>
      </c>
      <c r="J777">
        <f t="shared" si="45"/>
        <v>268</v>
      </c>
      <c r="K777" t="str">
        <f t="shared" si="43"/>
        <v>Descartar</v>
      </c>
    </row>
    <row r="778" spans="1:13" x14ac:dyDescent="0.3">
      <c r="A778">
        <v>766</v>
      </c>
      <c r="B778" t="s">
        <v>8556</v>
      </c>
      <c r="C778" s="6" t="s">
        <v>3133</v>
      </c>
      <c r="D778" t="s">
        <v>7010</v>
      </c>
      <c r="E778" t="s">
        <v>7015</v>
      </c>
      <c r="F778">
        <v>2022</v>
      </c>
      <c r="G778" t="s">
        <v>3482</v>
      </c>
      <c r="H778" t="s">
        <v>3139</v>
      </c>
      <c r="I778" t="str">
        <f t="shared" si="44"/>
        <v>securing nationwide elections through blockchain ledger, utilising encryption hardware</v>
      </c>
      <c r="J778">
        <f t="shared" si="45"/>
        <v>479</v>
      </c>
      <c r="K778" t="str">
        <f t="shared" si="43"/>
        <v>Conservar</v>
      </c>
    </row>
    <row r="779" spans="1:13" hidden="1" x14ac:dyDescent="0.3">
      <c r="A779">
        <v>286</v>
      </c>
      <c r="B779" t="s">
        <v>514</v>
      </c>
      <c r="C779" t="s">
        <v>3133</v>
      </c>
      <c r="D779" t="s">
        <v>3134</v>
      </c>
      <c r="E779" t="s">
        <v>3137</v>
      </c>
      <c r="F779">
        <v>2022</v>
      </c>
      <c r="G779" t="s">
        <v>3482</v>
      </c>
      <c r="H779" t="s">
        <v>3139</v>
      </c>
      <c r="I779" t="str">
        <f t="shared" si="44"/>
        <v>securing nationwide elections through blockchain ledger, utilising encryption hardware</v>
      </c>
      <c r="J779">
        <f t="shared" si="45"/>
        <v>268</v>
      </c>
      <c r="K779" t="str">
        <f t="shared" si="43"/>
        <v>Descartar</v>
      </c>
    </row>
    <row r="780" spans="1:13" x14ac:dyDescent="0.3">
      <c r="A780">
        <v>355</v>
      </c>
      <c r="B780" t="s">
        <v>8556</v>
      </c>
      <c r="C780" s="6" t="s">
        <v>2042</v>
      </c>
      <c r="D780" t="s">
        <v>3762</v>
      </c>
      <c r="E780" t="s">
        <v>3767</v>
      </c>
      <c r="F780">
        <v>2024</v>
      </c>
      <c r="G780" t="s">
        <v>3482</v>
      </c>
      <c r="H780" t="s">
        <v>2049</v>
      </c>
      <c r="I780" t="str">
        <f t="shared" si="44"/>
        <v>securing the ballot: ganache's role in modernizing e-voting</v>
      </c>
      <c r="J780">
        <f t="shared" si="45"/>
        <v>479</v>
      </c>
      <c r="K780" t="str">
        <f t="shared" si="43"/>
        <v>Conservar</v>
      </c>
    </row>
    <row r="781" spans="1:13" hidden="1" x14ac:dyDescent="0.3">
      <c r="A781">
        <v>182</v>
      </c>
      <c r="B781" t="s">
        <v>514</v>
      </c>
      <c r="C781" t="s">
        <v>2042</v>
      </c>
      <c r="D781" t="s">
        <v>2043</v>
      </c>
      <c r="E781" t="s">
        <v>2047</v>
      </c>
      <c r="F781">
        <v>2024</v>
      </c>
      <c r="G781" t="s">
        <v>3482</v>
      </c>
      <c r="H781" t="s">
        <v>2049</v>
      </c>
      <c r="I781" t="str">
        <f t="shared" si="44"/>
        <v>securing the ballot: ganache's role in modernizing e-voting</v>
      </c>
      <c r="J781">
        <f t="shared" si="45"/>
        <v>268</v>
      </c>
      <c r="K781" t="str">
        <f t="shared" si="43"/>
        <v>Descartar</v>
      </c>
    </row>
    <row r="782" spans="1:13" hidden="1" x14ac:dyDescent="0.3">
      <c r="A782">
        <v>446</v>
      </c>
      <c r="B782" t="s">
        <v>8556</v>
      </c>
      <c r="C782" s="6" t="s">
        <v>4535</v>
      </c>
      <c r="D782" t="s">
        <v>4532</v>
      </c>
      <c r="E782" t="s">
        <v>4538</v>
      </c>
      <c r="F782">
        <v>2023</v>
      </c>
      <c r="G782" t="s">
        <v>3506</v>
      </c>
      <c r="H782" t="s">
        <v>4536</v>
      </c>
      <c r="I782" t="str">
        <f t="shared" si="44"/>
        <v>security and privacy in smart city: a secure e-voting system based on blockchain</v>
      </c>
      <c r="J782">
        <f t="shared" si="45"/>
        <v>479</v>
      </c>
      <c r="K782" t="str">
        <f t="shared" si="43"/>
        <v>Conservar</v>
      </c>
      <c r="M782" t="s">
        <v>8578</v>
      </c>
    </row>
    <row r="783" spans="1:13" x14ac:dyDescent="0.3">
      <c r="A783">
        <v>528</v>
      </c>
      <c r="B783" t="s">
        <v>8556</v>
      </c>
      <c r="C783" s="6" t="s">
        <v>5191</v>
      </c>
      <c r="D783" t="s">
        <v>5188</v>
      </c>
      <c r="E783" t="s">
        <v>5195</v>
      </c>
      <c r="F783">
        <v>2023</v>
      </c>
      <c r="G783" t="s">
        <v>3506</v>
      </c>
      <c r="H783" t="s">
        <v>5193</v>
      </c>
      <c r="I783" t="str">
        <f t="shared" si="44"/>
        <v>security attacks on e-voting system using blockchain</v>
      </c>
      <c r="J783">
        <f t="shared" si="45"/>
        <v>479</v>
      </c>
      <c r="K783" t="str">
        <f t="shared" si="43"/>
        <v>Conservar</v>
      </c>
    </row>
    <row r="784" spans="1:13" hidden="1" x14ac:dyDescent="0.3">
      <c r="A784">
        <v>183</v>
      </c>
      <c r="B784" t="s">
        <v>514</v>
      </c>
      <c r="C784" t="s">
        <v>2053</v>
      </c>
      <c r="D784" t="s">
        <v>2054</v>
      </c>
      <c r="E784" t="s">
        <v>2058</v>
      </c>
      <c r="F784">
        <v>2022</v>
      </c>
      <c r="G784" t="s">
        <v>3482</v>
      </c>
      <c r="H784" t="s">
        <v>2060</v>
      </c>
      <c r="I784" t="str">
        <f t="shared" si="44"/>
        <v>security based electronic voting machine using xilinx tool</v>
      </c>
      <c r="J784">
        <f t="shared" si="45"/>
        <v>268</v>
      </c>
      <c r="K784" t="str">
        <f t="shared" ref="K784:K840" si="46">IF(J784=_xlfn.MAXIFS(J:J, I:I, I784), "Conservar", "Descartar")</f>
        <v>Conservar</v>
      </c>
      <c r="L784" s="4" t="s">
        <v>8561</v>
      </c>
    </row>
    <row r="785" spans="1:13" x14ac:dyDescent="0.3">
      <c r="A785">
        <v>631</v>
      </c>
      <c r="B785" t="s">
        <v>8556</v>
      </c>
      <c r="C785" s="6" t="s">
        <v>5945</v>
      </c>
      <c r="D785" t="s">
        <v>5942</v>
      </c>
      <c r="E785" t="s">
        <v>5949</v>
      </c>
      <c r="F785">
        <v>2023</v>
      </c>
      <c r="G785" t="s">
        <v>3667</v>
      </c>
      <c r="H785" t="s">
        <v>5947</v>
      </c>
      <c r="I785" t="str">
        <f t="shared" si="44"/>
        <v>security requirement analysis of blockchain-based e-voting systems</v>
      </c>
      <c r="J785">
        <f t="shared" si="45"/>
        <v>479</v>
      </c>
      <c r="K785" t="str">
        <f t="shared" si="46"/>
        <v>Conservar</v>
      </c>
    </row>
    <row r="786" spans="1:13" x14ac:dyDescent="0.3">
      <c r="A786">
        <v>707</v>
      </c>
      <c r="B786" t="s">
        <v>8556</v>
      </c>
      <c r="C786" s="6" t="s">
        <v>6540</v>
      </c>
      <c r="D786" t="s">
        <v>6039</v>
      </c>
      <c r="E786" t="s">
        <v>6544</v>
      </c>
      <c r="F786">
        <v>2023</v>
      </c>
      <c r="G786" t="s">
        <v>3506</v>
      </c>
      <c r="H786" t="s">
        <v>6542</v>
      </c>
      <c r="I786" t="str">
        <f t="shared" si="44"/>
        <v>self-tallying electronic voting based on blockchain</v>
      </c>
      <c r="J786">
        <f t="shared" si="45"/>
        <v>479</v>
      </c>
      <c r="K786" t="str">
        <f t="shared" si="46"/>
        <v>Conservar</v>
      </c>
    </row>
    <row r="787" spans="1:13" x14ac:dyDescent="0.3">
      <c r="A787">
        <v>293</v>
      </c>
      <c r="B787" t="s">
        <v>514</v>
      </c>
      <c r="C787" t="s">
        <v>9188</v>
      </c>
      <c r="D787" t="s">
        <v>3197</v>
      </c>
      <c r="E787" t="s">
        <v>3199</v>
      </c>
      <c r="F787">
        <v>2025</v>
      </c>
      <c r="G787" t="s">
        <v>3506</v>
      </c>
      <c r="H787" t="s">
        <v>3200</v>
      </c>
      <c r="I787" t="str">
        <f t="shared" si="44"/>
        <v>self-tallying e-voting using homomorphic time-lock puzzles and zk-snarks</v>
      </c>
      <c r="J787">
        <f t="shared" si="45"/>
        <v>268</v>
      </c>
      <c r="K787" t="str">
        <f t="shared" si="46"/>
        <v>Conservar</v>
      </c>
    </row>
    <row r="788" spans="1:13" hidden="1" x14ac:dyDescent="0.3">
      <c r="A788">
        <v>848</v>
      </c>
      <c r="B788" t="s">
        <v>8557</v>
      </c>
      <c r="C788" t="s">
        <v>3551</v>
      </c>
      <c r="D788" t="s">
        <v>8264</v>
      </c>
      <c r="E788" t="s">
        <v>8269</v>
      </c>
      <c r="F788">
        <v>2024</v>
      </c>
      <c r="G788" t="s">
        <v>3506</v>
      </c>
      <c r="H788" t="s">
        <v>3555</v>
      </c>
      <c r="I788" t="str">
        <f t="shared" si="44"/>
        <v>self-tallying e-voting with public traceability based on blockchain</v>
      </c>
      <c r="J788">
        <f t="shared" si="45"/>
        <v>60</v>
      </c>
      <c r="K788" t="str">
        <f t="shared" si="46"/>
        <v>Descartar</v>
      </c>
    </row>
    <row r="789" spans="1:13" x14ac:dyDescent="0.3">
      <c r="A789">
        <v>331</v>
      </c>
      <c r="B789" t="s">
        <v>8556</v>
      </c>
      <c r="C789" s="6" t="s">
        <v>3551</v>
      </c>
      <c r="D789" t="s">
        <v>3548</v>
      </c>
      <c r="E789" t="s">
        <v>3557</v>
      </c>
      <c r="F789">
        <v>2024</v>
      </c>
      <c r="G789" t="s">
        <v>3506</v>
      </c>
      <c r="H789" t="s">
        <v>3555</v>
      </c>
      <c r="I789" t="str">
        <f t="shared" si="44"/>
        <v>self-tallying e-voting with public traceability based on blockchain</v>
      </c>
      <c r="J789">
        <f t="shared" si="45"/>
        <v>479</v>
      </c>
      <c r="K789" t="str">
        <f t="shared" si="46"/>
        <v>Conservar</v>
      </c>
    </row>
    <row r="790" spans="1:13" x14ac:dyDescent="0.3">
      <c r="A790">
        <v>455</v>
      </c>
      <c r="B790" t="s">
        <v>8556</v>
      </c>
      <c r="C790" s="6" t="s">
        <v>3205</v>
      </c>
      <c r="D790" t="s">
        <v>4610</v>
      </c>
      <c r="E790" t="s">
        <v>4614</v>
      </c>
      <c r="F790">
        <v>2024</v>
      </c>
      <c r="G790" t="s">
        <v>3506</v>
      </c>
      <c r="H790" t="s">
        <v>3213</v>
      </c>
      <c r="I790" t="str">
        <f t="shared" si="44"/>
        <v>self-tallying voting with blockchain in wireless network environment</v>
      </c>
      <c r="J790">
        <f t="shared" si="45"/>
        <v>479</v>
      </c>
      <c r="K790" t="str">
        <f t="shared" si="46"/>
        <v>Conservar</v>
      </c>
    </row>
    <row r="791" spans="1:13" hidden="1" x14ac:dyDescent="0.3">
      <c r="A791">
        <v>841</v>
      </c>
      <c r="B791" t="s">
        <v>8557</v>
      </c>
      <c r="C791" t="s">
        <v>3205</v>
      </c>
      <c r="D791" t="s">
        <v>8134</v>
      </c>
      <c r="E791" t="s">
        <v>3211</v>
      </c>
      <c r="F791">
        <v>2024</v>
      </c>
      <c r="G791" t="s">
        <v>3506</v>
      </c>
      <c r="H791" t="s">
        <v>3213</v>
      </c>
      <c r="I791" t="str">
        <f t="shared" si="44"/>
        <v>self-tallying voting with blockchain in wireless network environment</v>
      </c>
      <c r="J791">
        <f t="shared" si="45"/>
        <v>60</v>
      </c>
      <c r="K791" t="str">
        <f t="shared" si="46"/>
        <v>Descartar</v>
      </c>
    </row>
    <row r="792" spans="1:13" hidden="1" x14ac:dyDescent="0.3">
      <c r="A792">
        <v>294</v>
      </c>
      <c r="B792" t="s">
        <v>514</v>
      </c>
      <c r="C792" t="s">
        <v>3205</v>
      </c>
      <c r="D792" t="s">
        <v>3206</v>
      </c>
      <c r="E792" t="s">
        <v>3211</v>
      </c>
      <c r="F792">
        <v>2024</v>
      </c>
      <c r="G792" t="s">
        <v>3506</v>
      </c>
      <c r="H792" t="s">
        <v>3213</v>
      </c>
      <c r="I792" t="str">
        <f t="shared" si="44"/>
        <v>self-tallying voting with blockchain in wireless network environment</v>
      </c>
      <c r="J792">
        <f t="shared" si="45"/>
        <v>268</v>
      </c>
      <c r="K792" t="str">
        <f t="shared" si="46"/>
        <v>Descartar</v>
      </c>
    </row>
    <row r="793" spans="1:13" x14ac:dyDescent="0.3">
      <c r="A793">
        <v>543</v>
      </c>
      <c r="B793" t="s">
        <v>8556</v>
      </c>
      <c r="C793" s="6" t="s">
        <v>5304</v>
      </c>
      <c r="D793" t="s">
        <v>5301</v>
      </c>
      <c r="E793" t="s">
        <v>5308</v>
      </c>
      <c r="F793">
        <v>2023</v>
      </c>
      <c r="G793" t="s">
        <v>3482</v>
      </c>
      <c r="H793" t="s">
        <v>93</v>
      </c>
      <c r="I793" t="str">
        <f t="shared" si="44"/>
        <v>sharing responsibilities through distributed key generation in the chirotonia e-voting framework</v>
      </c>
      <c r="J793">
        <f t="shared" si="45"/>
        <v>479</v>
      </c>
      <c r="K793" t="str">
        <f t="shared" si="46"/>
        <v>Conservar</v>
      </c>
    </row>
    <row r="794" spans="1:13" hidden="1" x14ac:dyDescent="0.3">
      <c r="A794">
        <v>736</v>
      </c>
      <c r="B794" t="s">
        <v>8556</v>
      </c>
      <c r="C794" s="6" t="s">
        <v>6779</v>
      </c>
      <c r="D794" t="s">
        <v>6776</v>
      </c>
      <c r="E794" t="s">
        <v>6782</v>
      </c>
      <c r="F794">
        <v>2022</v>
      </c>
      <c r="G794" t="s">
        <v>3506</v>
      </c>
      <c r="H794" t="s">
        <v>6780</v>
      </c>
      <c r="I794" t="str">
        <f t="shared" si="44"/>
        <v>simple lightweight cryptographic algorithm to secure imbedded iot devices</v>
      </c>
      <c r="J794">
        <f t="shared" si="45"/>
        <v>479</v>
      </c>
      <c r="K794" t="str">
        <f t="shared" si="46"/>
        <v>Conservar</v>
      </c>
      <c r="M794" s="4" t="s">
        <v>8561</v>
      </c>
    </row>
    <row r="795" spans="1:13" hidden="1" x14ac:dyDescent="0.3">
      <c r="A795">
        <v>322</v>
      </c>
      <c r="B795" t="s">
        <v>8555</v>
      </c>
      <c r="C795" t="s">
        <v>3454</v>
      </c>
      <c r="D795" t="s">
        <v>3453</v>
      </c>
      <c r="E795" t="s">
        <v>8571</v>
      </c>
      <c r="F795">
        <v>2022</v>
      </c>
      <c r="G795" t="s">
        <v>3482</v>
      </c>
      <c r="H795" t="s">
        <v>93</v>
      </c>
      <c r="I795" t="str">
        <f t="shared" si="44"/>
        <v>smart city applications to promote citizen participation in city management and governance: a systematic review</v>
      </c>
      <c r="J795">
        <f t="shared" si="45"/>
        <v>18</v>
      </c>
      <c r="K795" t="str">
        <f t="shared" si="46"/>
        <v>Conservar</v>
      </c>
      <c r="L795" s="4" t="s">
        <v>8561</v>
      </c>
    </row>
    <row r="796" spans="1:13" x14ac:dyDescent="0.3">
      <c r="A796">
        <v>609</v>
      </c>
      <c r="B796" t="s">
        <v>8556</v>
      </c>
      <c r="C796" s="6" t="s">
        <v>5786</v>
      </c>
      <c r="D796" t="s">
        <v>5783</v>
      </c>
      <c r="E796" t="s">
        <v>5790</v>
      </c>
      <c r="F796">
        <v>2023</v>
      </c>
      <c r="G796" t="s">
        <v>3482</v>
      </c>
      <c r="H796" t="s">
        <v>5788</v>
      </c>
      <c r="I796" t="str">
        <f t="shared" si="44"/>
        <v>smart contract-based e-voting system using homomorphic encryption and zero-knowledge proof</v>
      </c>
      <c r="J796">
        <f t="shared" si="45"/>
        <v>479</v>
      </c>
      <c r="K796" t="str">
        <f t="shared" si="46"/>
        <v>Conservar</v>
      </c>
    </row>
    <row r="797" spans="1:13" x14ac:dyDescent="0.3">
      <c r="A797">
        <v>694</v>
      </c>
      <c r="B797" t="s">
        <v>8556</v>
      </c>
      <c r="C797" s="6" t="s">
        <v>1964</v>
      </c>
      <c r="D797" t="s">
        <v>6441</v>
      </c>
      <c r="E797" t="s">
        <v>6445</v>
      </c>
      <c r="F797">
        <v>2023</v>
      </c>
      <c r="G797" t="s">
        <v>3482</v>
      </c>
      <c r="H797" t="s">
        <v>1968</v>
      </c>
      <c r="I797" t="str">
        <f t="shared" si="44"/>
        <v>smart contracts and blockchain based e-voting</v>
      </c>
      <c r="J797">
        <f t="shared" si="45"/>
        <v>479</v>
      </c>
      <c r="K797" t="str">
        <f t="shared" si="46"/>
        <v>Conservar</v>
      </c>
    </row>
    <row r="798" spans="1:13" hidden="1" x14ac:dyDescent="0.3">
      <c r="A798">
        <v>174</v>
      </c>
      <c r="B798" t="s">
        <v>514</v>
      </c>
      <c r="C798" t="s">
        <v>1964</v>
      </c>
      <c r="D798" t="s">
        <v>1965</v>
      </c>
      <c r="E798" t="s">
        <v>1967</v>
      </c>
      <c r="F798">
        <v>2023</v>
      </c>
      <c r="G798" t="s">
        <v>3482</v>
      </c>
      <c r="H798" t="s">
        <v>1968</v>
      </c>
      <c r="I798" t="str">
        <f t="shared" si="44"/>
        <v>smart contracts and blockchain based e-voting</v>
      </c>
      <c r="J798">
        <f t="shared" si="45"/>
        <v>268</v>
      </c>
      <c r="K798" t="str">
        <f t="shared" si="46"/>
        <v>Descartar</v>
      </c>
    </row>
    <row r="799" spans="1:13" hidden="1" x14ac:dyDescent="0.3">
      <c r="A799">
        <v>20</v>
      </c>
      <c r="B799" t="s">
        <v>3385</v>
      </c>
      <c r="C799" t="s">
        <v>301</v>
      </c>
      <c r="D799" t="s">
        <v>300</v>
      </c>
      <c r="E799" t="s">
        <v>306</v>
      </c>
      <c r="F799">
        <v>2023</v>
      </c>
      <c r="G799" t="s">
        <v>3482</v>
      </c>
      <c r="H799" t="s">
        <v>304</v>
      </c>
      <c r="I799" t="str">
        <f t="shared" si="44"/>
        <v>sok: blockchain governance</v>
      </c>
      <c r="J799">
        <f t="shared" si="45"/>
        <v>29</v>
      </c>
      <c r="K799" t="str">
        <f t="shared" si="46"/>
        <v>Conservar</v>
      </c>
      <c r="M799" s="4" t="s">
        <v>8561</v>
      </c>
    </row>
    <row r="800" spans="1:13" x14ac:dyDescent="0.3">
      <c r="A800">
        <v>685</v>
      </c>
      <c r="B800" t="s">
        <v>8556</v>
      </c>
      <c r="C800" t="s">
        <v>6378</v>
      </c>
      <c r="D800" t="s">
        <v>6375</v>
      </c>
      <c r="E800" t="s">
        <v>6382</v>
      </c>
      <c r="F800">
        <v>2022</v>
      </c>
      <c r="G800" t="s">
        <v>3506</v>
      </c>
      <c r="H800" t="s">
        <v>6380</v>
      </c>
      <c r="I800" t="str">
        <f t="shared" si="44"/>
        <v>statistical analysis of online voting system through blockchain and ml techniques: a sustainable approach for 21st century life style and smart cities</v>
      </c>
      <c r="J800">
        <f t="shared" si="45"/>
        <v>479</v>
      </c>
      <c r="K800" t="str">
        <f t="shared" si="46"/>
        <v>Conservar</v>
      </c>
    </row>
    <row r="801" spans="1:13" x14ac:dyDescent="0.3">
      <c r="A801">
        <v>431</v>
      </c>
      <c r="B801" t="s">
        <v>8556</v>
      </c>
      <c r="C801" s="6" t="s">
        <v>1470</v>
      </c>
      <c r="D801" t="s">
        <v>4406</v>
      </c>
      <c r="E801" t="s">
        <v>4411</v>
      </c>
      <c r="F801">
        <v>2024</v>
      </c>
      <c r="G801" t="s">
        <v>3482</v>
      </c>
      <c r="H801" t="s">
        <v>1477</v>
      </c>
      <c r="I801" t="str">
        <f t="shared" si="44"/>
        <v>strategic integration of blockchain technology to establish a robust and secure e-voting system</v>
      </c>
      <c r="J801">
        <f t="shared" si="45"/>
        <v>479</v>
      </c>
      <c r="K801" t="str">
        <f t="shared" si="46"/>
        <v>Conservar</v>
      </c>
    </row>
    <row r="802" spans="1:13" hidden="1" x14ac:dyDescent="0.3">
      <c r="A802">
        <v>127</v>
      </c>
      <c r="B802" t="s">
        <v>514</v>
      </c>
      <c r="C802" t="s">
        <v>1470</v>
      </c>
      <c r="D802" t="s">
        <v>1471</v>
      </c>
      <c r="E802" t="s">
        <v>1475</v>
      </c>
      <c r="F802">
        <v>2024</v>
      </c>
      <c r="G802" t="s">
        <v>3482</v>
      </c>
      <c r="H802" t="s">
        <v>1477</v>
      </c>
      <c r="I802" t="str">
        <f t="shared" si="44"/>
        <v>strategic integration of blockchain technology to establish a robust and secure e-voting system</v>
      </c>
      <c r="J802">
        <f t="shared" si="45"/>
        <v>268</v>
      </c>
      <c r="K802" t="str">
        <f t="shared" si="46"/>
        <v>Descartar</v>
      </c>
    </row>
    <row r="803" spans="1:13" x14ac:dyDescent="0.3">
      <c r="A803">
        <v>372</v>
      </c>
      <c r="B803" t="s">
        <v>8556</v>
      </c>
      <c r="C803" s="6" t="s">
        <v>3918</v>
      </c>
      <c r="D803" t="s">
        <v>3915</v>
      </c>
      <c r="E803" t="s">
        <v>3922</v>
      </c>
      <c r="F803">
        <v>2024</v>
      </c>
      <c r="G803" t="s">
        <v>3506</v>
      </c>
      <c r="H803" t="s">
        <v>3920</v>
      </c>
      <c r="I803" t="str">
        <f t="shared" si="44"/>
        <v>success factors for conceptual digital voting model</v>
      </c>
      <c r="J803">
        <f t="shared" si="45"/>
        <v>479</v>
      </c>
      <c r="K803" t="str">
        <f t="shared" si="46"/>
        <v>Conservar</v>
      </c>
    </row>
    <row r="804" spans="1:13" x14ac:dyDescent="0.3">
      <c r="A804">
        <v>562</v>
      </c>
      <c r="B804" t="s">
        <v>8556</v>
      </c>
      <c r="C804" s="6" t="s">
        <v>3144</v>
      </c>
      <c r="D804" t="s">
        <v>5445</v>
      </c>
      <c r="E804" t="s">
        <v>5450</v>
      </c>
      <c r="F804">
        <v>2023</v>
      </c>
      <c r="G804" t="s">
        <v>3482</v>
      </c>
      <c r="H804" t="s">
        <v>3152</v>
      </c>
      <c r="I804" t="str">
        <f t="shared" si="44"/>
        <v>svavoting: a novel secret sharing-based verifiable and anonymous e-voting scheme in blockchain systems</v>
      </c>
      <c r="J804">
        <f t="shared" si="45"/>
        <v>479</v>
      </c>
      <c r="K804" t="str">
        <f t="shared" si="46"/>
        <v>Conservar</v>
      </c>
    </row>
    <row r="805" spans="1:13" hidden="1" x14ac:dyDescent="0.3">
      <c r="A805">
        <v>287</v>
      </c>
      <c r="B805" t="s">
        <v>514</v>
      </c>
      <c r="C805" t="s">
        <v>3144</v>
      </c>
      <c r="D805" t="s">
        <v>3145</v>
      </c>
      <c r="E805" t="s">
        <v>3149</v>
      </c>
      <c r="F805">
        <v>2023</v>
      </c>
      <c r="G805" t="s">
        <v>3482</v>
      </c>
      <c r="H805" t="s">
        <v>3152</v>
      </c>
      <c r="I805" t="str">
        <f t="shared" si="44"/>
        <v>svavoting: a novel secret sharing-based verifiable and anonymous e-voting scheme in blockchain systems</v>
      </c>
      <c r="J805">
        <f t="shared" si="45"/>
        <v>268</v>
      </c>
      <c r="K805" t="str">
        <f t="shared" si="46"/>
        <v>Descartar</v>
      </c>
    </row>
    <row r="806" spans="1:13" hidden="1" x14ac:dyDescent="0.3">
      <c r="A806">
        <v>651</v>
      </c>
      <c r="B806" t="s">
        <v>8556</v>
      </c>
      <c r="C806" s="6" t="s">
        <v>6103</v>
      </c>
      <c r="D806" t="s">
        <v>6100</v>
      </c>
      <c r="E806" t="s">
        <v>6109</v>
      </c>
      <c r="F806">
        <v>2022</v>
      </c>
      <c r="G806" t="s">
        <v>3506</v>
      </c>
      <c r="H806" t="s">
        <v>6107</v>
      </c>
      <c r="I806" t="str">
        <f t="shared" si="44"/>
        <v>the application of the blockchain technology in voting systems</v>
      </c>
      <c r="J806">
        <f t="shared" si="45"/>
        <v>479</v>
      </c>
      <c r="K806" t="str">
        <f t="shared" si="46"/>
        <v>Conservar</v>
      </c>
      <c r="M806" t="s">
        <v>8574</v>
      </c>
    </row>
    <row r="807" spans="1:13" x14ac:dyDescent="0.3">
      <c r="A807">
        <v>332</v>
      </c>
      <c r="B807" t="s">
        <v>8556</v>
      </c>
      <c r="C807" s="6" t="s">
        <v>3562</v>
      </c>
      <c r="D807" t="s">
        <v>3559</v>
      </c>
      <c r="E807" t="s">
        <v>3566</v>
      </c>
      <c r="F807">
        <v>2024</v>
      </c>
      <c r="G807" t="s">
        <v>3506</v>
      </c>
      <c r="H807" t="s">
        <v>93</v>
      </c>
      <c r="I807" t="str">
        <f t="shared" si="44"/>
        <v>the development of a blockchain-based system for electronic voting</v>
      </c>
      <c r="J807">
        <f t="shared" si="45"/>
        <v>479</v>
      </c>
      <c r="K807" t="str">
        <f t="shared" si="46"/>
        <v>Conservar</v>
      </c>
    </row>
    <row r="808" spans="1:13" x14ac:dyDescent="0.3">
      <c r="A808">
        <v>348</v>
      </c>
      <c r="B808" t="s">
        <v>8556</v>
      </c>
      <c r="C808" s="6" t="s">
        <v>3708</v>
      </c>
      <c r="D808" t="s">
        <v>3705</v>
      </c>
      <c r="E808" t="s">
        <v>3711</v>
      </c>
      <c r="F808">
        <v>2024</v>
      </c>
      <c r="G808" t="s">
        <v>3506</v>
      </c>
      <c r="H808" t="s">
        <v>3709</v>
      </c>
      <c r="I808" t="str">
        <f t="shared" si="44"/>
        <v>the impact of blockchain and artificial intelligence technologies in network security for e-voting</v>
      </c>
      <c r="J808">
        <f t="shared" si="45"/>
        <v>479</v>
      </c>
      <c r="K808" t="str">
        <f t="shared" si="46"/>
        <v>Conservar</v>
      </c>
    </row>
    <row r="809" spans="1:13" x14ac:dyDescent="0.3">
      <c r="A809">
        <v>439</v>
      </c>
      <c r="B809" t="s">
        <v>8556</v>
      </c>
      <c r="C809" s="6" t="s">
        <v>4474</v>
      </c>
      <c r="D809" t="s">
        <v>4471</v>
      </c>
      <c r="E809" t="s">
        <v>4478</v>
      </c>
      <c r="F809">
        <v>2024</v>
      </c>
      <c r="G809" t="s">
        <v>3667</v>
      </c>
      <c r="H809" t="s">
        <v>4476</v>
      </c>
      <c r="I809" t="str">
        <f t="shared" si="44"/>
        <v>the pandemic: blockchain-based e-voting system, the way forward</v>
      </c>
      <c r="J809">
        <f t="shared" si="45"/>
        <v>479</v>
      </c>
      <c r="K809" t="str">
        <f t="shared" si="46"/>
        <v>Conservar</v>
      </c>
    </row>
    <row r="810" spans="1:13" hidden="1" x14ac:dyDescent="0.3">
      <c r="A810">
        <v>23</v>
      </c>
      <c r="B810" t="s">
        <v>3385</v>
      </c>
      <c r="C810" t="s">
        <v>335</v>
      </c>
      <c r="D810" t="s">
        <v>334</v>
      </c>
      <c r="E810" t="s">
        <v>340</v>
      </c>
      <c r="F810">
        <v>2022</v>
      </c>
      <c r="G810" t="s">
        <v>3482</v>
      </c>
      <c r="H810" t="s">
        <v>338</v>
      </c>
      <c r="I810" t="str">
        <f t="shared" si="44"/>
        <v>the perception of smart contracts for governance of the metaverse</v>
      </c>
      <c r="J810">
        <f t="shared" si="45"/>
        <v>29</v>
      </c>
      <c r="K810" t="str">
        <f t="shared" si="46"/>
        <v>Conservar</v>
      </c>
      <c r="M810" s="4" t="s">
        <v>8561</v>
      </c>
    </row>
    <row r="811" spans="1:13" hidden="1" x14ac:dyDescent="0.3">
      <c r="A811">
        <v>288</v>
      </c>
      <c r="B811" t="s">
        <v>514</v>
      </c>
      <c r="C811" t="s">
        <v>3157</v>
      </c>
      <c r="D811" t="s">
        <v>3158</v>
      </c>
      <c r="E811" t="s">
        <v>3160</v>
      </c>
      <c r="F811">
        <v>2024</v>
      </c>
      <c r="G811" t="s">
        <v>3482</v>
      </c>
      <c r="H811" t="s">
        <v>3161</v>
      </c>
      <c r="I811" t="str">
        <f t="shared" si="44"/>
        <v>theoretical framework of digital ethics concerns for public services: electronic voting use case</v>
      </c>
      <c r="J811">
        <f t="shared" si="45"/>
        <v>268</v>
      </c>
      <c r="K811" t="str">
        <f t="shared" si="46"/>
        <v>Conservar</v>
      </c>
      <c r="L811" s="4" t="s">
        <v>8561</v>
      </c>
    </row>
    <row r="812" spans="1:13" x14ac:dyDescent="0.3">
      <c r="A812">
        <v>373</v>
      </c>
      <c r="B812" t="s">
        <v>8556</v>
      </c>
      <c r="C812" s="6" t="s">
        <v>3927</v>
      </c>
      <c r="D812" t="s">
        <v>3924</v>
      </c>
      <c r="E812" t="s">
        <v>3931</v>
      </c>
      <c r="F812">
        <v>2024</v>
      </c>
      <c r="G812" t="s">
        <v>3482</v>
      </c>
      <c r="H812" t="s">
        <v>3929</v>
      </c>
      <c r="I812" t="str">
        <f t="shared" si="44"/>
        <v>tlaotic: blockchain-based digital ballot box compatible with mexican electoral processes</v>
      </c>
      <c r="J812">
        <f t="shared" si="45"/>
        <v>479</v>
      </c>
      <c r="K812" t="str">
        <f t="shared" si="46"/>
        <v>Conservar</v>
      </c>
    </row>
    <row r="813" spans="1:13" x14ac:dyDescent="0.3">
      <c r="A813">
        <v>523</v>
      </c>
      <c r="B813" t="s">
        <v>8556</v>
      </c>
      <c r="C813" s="6" t="s">
        <v>5152</v>
      </c>
      <c r="D813" t="s">
        <v>5149</v>
      </c>
      <c r="E813" t="s">
        <v>5156</v>
      </c>
      <c r="F813">
        <v>2023</v>
      </c>
      <c r="G813" t="s">
        <v>3482</v>
      </c>
      <c r="H813" t="s">
        <v>5154</v>
      </c>
      <c r="I813" t="str">
        <f t="shared" si="44"/>
        <v>toward a compliant token-based e-voting system with ssi-granted eligibility</v>
      </c>
      <c r="J813">
        <f t="shared" si="45"/>
        <v>479</v>
      </c>
      <c r="K813" t="str">
        <f t="shared" si="46"/>
        <v>Conservar</v>
      </c>
    </row>
    <row r="814" spans="1:13" x14ac:dyDescent="0.3">
      <c r="A814">
        <v>501</v>
      </c>
      <c r="B814" t="s">
        <v>8556</v>
      </c>
      <c r="C814" s="6" t="s">
        <v>2250</v>
      </c>
      <c r="D814" t="s">
        <v>4973</v>
      </c>
      <c r="E814" t="s">
        <v>4978</v>
      </c>
      <c r="F814">
        <v>2024</v>
      </c>
      <c r="G814" t="s">
        <v>3506</v>
      </c>
      <c r="H814" t="s">
        <v>2255</v>
      </c>
      <c r="I814" t="str">
        <f t="shared" si="44"/>
        <v>towards end-to-end verifiable online voting: adding verifiability to established voting systems</v>
      </c>
      <c r="J814">
        <f t="shared" si="45"/>
        <v>479</v>
      </c>
      <c r="K814" t="str">
        <f t="shared" si="46"/>
        <v>Conservar</v>
      </c>
    </row>
    <row r="815" spans="1:13" hidden="1" x14ac:dyDescent="0.3">
      <c r="A815">
        <v>828</v>
      </c>
      <c r="B815" t="s">
        <v>8557</v>
      </c>
      <c r="C815" t="s">
        <v>2250</v>
      </c>
      <c r="D815" t="s">
        <v>7919</v>
      </c>
      <c r="E815" t="s">
        <v>7922</v>
      </c>
      <c r="F815">
        <v>2024</v>
      </c>
      <c r="G815" t="s">
        <v>3506</v>
      </c>
      <c r="H815" t="s">
        <v>2255</v>
      </c>
      <c r="I815" t="str">
        <f t="shared" si="44"/>
        <v>towards end-to-end verifiable online voting: adding verifiability to established voting systems</v>
      </c>
      <c r="J815">
        <f t="shared" si="45"/>
        <v>60</v>
      </c>
      <c r="K815" t="str">
        <f t="shared" si="46"/>
        <v>Descartar</v>
      </c>
    </row>
    <row r="816" spans="1:13" hidden="1" x14ac:dyDescent="0.3">
      <c r="A816">
        <v>202</v>
      </c>
      <c r="B816" t="s">
        <v>514</v>
      </c>
      <c r="C816" t="s">
        <v>2250</v>
      </c>
      <c r="D816" t="s">
        <v>2251</v>
      </c>
      <c r="E816" t="s">
        <v>2254</v>
      </c>
      <c r="F816">
        <v>2024</v>
      </c>
      <c r="G816" t="s">
        <v>3506</v>
      </c>
      <c r="H816" t="s">
        <v>2255</v>
      </c>
      <c r="I816" t="str">
        <f t="shared" si="44"/>
        <v>towards end-to-end verifiable online voting: adding verifiability to established voting systems</v>
      </c>
      <c r="J816">
        <f t="shared" si="45"/>
        <v>268</v>
      </c>
      <c r="K816" t="str">
        <f t="shared" si="46"/>
        <v>Descartar</v>
      </c>
    </row>
    <row r="817" spans="1:12" hidden="1" x14ac:dyDescent="0.3">
      <c r="A817">
        <v>840</v>
      </c>
      <c r="B817" t="s">
        <v>8557</v>
      </c>
      <c r="C817" t="s">
        <v>4282</v>
      </c>
      <c r="D817" t="s">
        <v>8115</v>
      </c>
      <c r="E817" t="s">
        <v>8119</v>
      </c>
      <c r="F817">
        <v>2024</v>
      </c>
      <c r="G817" t="s">
        <v>3506</v>
      </c>
      <c r="H817" t="s">
        <v>4283</v>
      </c>
      <c r="I817" t="str">
        <f t="shared" si="44"/>
        <v>towards maintaining confidentiality and anonymity in secure blockchain-based e-voting</v>
      </c>
      <c r="J817">
        <f t="shared" si="45"/>
        <v>60</v>
      </c>
      <c r="K817" t="str">
        <f t="shared" si="46"/>
        <v>Descartar</v>
      </c>
    </row>
    <row r="818" spans="1:12" x14ac:dyDescent="0.3">
      <c r="A818">
        <v>416</v>
      </c>
      <c r="B818" t="s">
        <v>8556</v>
      </c>
      <c r="C818" s="6" t="s">
        <v>4282</v>
      </c>
      <c r="D818" t="s">
        <v>4279</v>
      </c>
      <c r="E818" t="s">
        <v>4285</v>
      </c>
      <c r="F818">
        <v>2024</v>
      </c>
      <c r="G818" t="s">
        <v>3506</v>
      </c>
      <c r="H818" t="s">
        <v>4283</v>
      </c>
      <c r="I818" t="str">
        <f t="shared" si="44"/>
        <v>towards maintaining confidentiality and anonymity in secure blockchain-based e-voting</v>
      </c>
      <c r="J818">
        <f t="shared" si="45"/>
        <v>479</v>
      </c>
      <c r="K818" t="str">
        <f t="shared" si="46"/>
        <v>Conservar</v>
      </c>
    </row>
    <row r="819" spans="1:12" x14ac:dyDescent="0.3">
      <c r="A819">
        <v>391</v>
      </c>
      <c r="B819" t="s">
        <v>8556</v>
      </c>
      <c r="C819" s="6" t="s">
        <v>4076</v>
      </c>
      <c r="D819" t="s">
        <v>4073</v>
      </c>
      <c r="E819" t="s">
        <v>4080</v>
      </c>
      <c r="F819">
        <v>2024</v>
      </c>
      <c r="G819" t="s">
        <v>3506</v>
      </c>
      <c r="H819" t="s">
        <v>4078</v>
      </c>
      <c r="I819" t="str">
        <f t="shared" si="44"/>
        <v>transforming online voting: a novel system utilizing blockchain and biometric verification for enhanced security, privacy, and transparency</v>
      </c>
      <c r="J819">
        <f t="shared" si="45"/>
        <v>479</v>
      </c>
      <c r="K819" t="str">
        <f t="shared" si="46"/>
        <v>Conservar</v>
      </c>
    </row>
    <row r="820" spans="1:12" x14ac:dyDescent="0.3">
      <c r="A820">
        <v>337</v>
      </c>
      <c r="B820" t="s">
        <v>8556</v>
      </c>
      <c r="C820" s="6" t="s">
        <v>3608</v>
      </c>
      <c r="D820" t="s">
        <v>3605</v>
      </c>
      <c r="E820" t="s">
        <v>3612</v>
      </c>
      <c r="F820">
        <v>2024</v>
      </c>
      <c r="G820" t="s">
        <v>3506</v>
      </c>
      <c r="H820" t="s">
        <v>3610</v>
      </c>
      <c r="I820" t="str">
        <f t="shared" si="44"/>
        <v>transforming the voting process integrating blockchain into e-voting for enhanced transparency and security</v>
      </c>
      <c r="J820">
        <f t="shared" si="45"/>
        <v>479</v>
      </c>
      <c r="K820" t="str">
        <f t="shared" si="46"/>
        <v>Conservar</v>
      </c>
    </row>
    <row r="821" spans="1:12" x14ac:dyDescent="0.3">
      <c r="A821">
        <v>772</v>
      </c>
      <c r="B821" t="s">
        <v>8556</v>
      </c>
      <c r="C821" s="6" t="s">
        <v>7065</v>
      </c>
      <c r="D821" t="s">
        <v>7062</v>
      </c>
      <c r="E821" t="s">
        <v>7068</v>
      </c>
      <c r="F821">
        <v>2022</v>
      </c>
      <c r="G821" t="s">
        <v>3667</v>
      </c>
      <c r="H821" t="s">
        <v>7066</v>
      </c>
      <c r="I821" t="str">
        <f t="shared" si="44"/>
        <v>transparent blockchain-based electronic voting system: a smart voting using ethereum</v>
      </c>
      <c r="J821">
        <f t="shared" si="45"/>
        <v>479</v>
      </c>
      <c r="K821" t="str">
        <f t="shared" si="46"/>
        <v>Conservar</v>
      </c>
    </row>
    <row r="822" spans="1:12" x14ac:dyDescent="0.3">
      <c r="A822">
        <v>472</v>
      </c>
      <c r="B822" t="s">
        <v>8556</v>
      </c>
      <c r="C822" s="6" t="s">
        <v>4744</v>
      </c>
      <c r="D822" t="s">
        <v>4741</v>
      </c>
      <c r="E822" t="s">
        <v>4746</v>
      </c>
      <c r="F822">
        <v>2024</v>
      </c>
      <c r="G822" t="s">
        <v>3506</v>
      </c>
      <c r="H822" t="s">
        <v>93</v>
      </c>
      <c r="I822" t="str">
        <f t="shared" si="44"/>
        <v>transparent e-voting: paving the way for the future of democracy using blockchain</v>
      </c>
      <c r="J822">
        <f t="shared" si="45"/>
        <v>479</v>
      </c>
      <c r="K822" t="str">
        <f t="shared" si="46"/>
        <v>Conservar</v>
      </c>
    </row>
    <row r="823" spans="1:12" x14ac:dyDescent="0.3">
      <c r="A823">
        <v>621</v>
      </c>
      <c r="B823" t="s">
        <v>8556</v>
      </c>
      <c r="C823" s="6" t="s">
        <v>5867</v>
      </c>
      <c r="D823" t="s">
        <v>5864</v>
      </c>
      <c r="E823" t="s">
        <v>5872</v>
      </c>
      <c r="F823">
        <v>2023</v>
      </c>
      <c r="G823" t="s">
        <v>3506</v>
      </c>
      <c r="H823" t="s">
        <v>5870</v>
      </c>
      <c r="I823" t="str">
        <f t="shared" si="44"/>
        <v>transparent voting system using blockchain</v>
      </c>
      <c r="J823">
        <f t="shared" si="45"/>
        <v>479</v>
      </c>
      <c r="K823" t="str">
        <f t="shared" si="46"/>
        <v>Conservar</v>
      </c>
    </row>
    <row r="824" spans="1:12" x14ac:dyDescent="0.3">
      <c r="A824">
        <v>636</v>
      </c>
      <c r="B824" t="s">
        <v>8556</v>
      </c>
      <c r="C824" s="6" t="s">
        <v>2625</v>
      </c>
      <c r="D824" t="s">
        <v>5984</v>
      </c>
      <c r="E824" t="s">
        <v>5989</v>
      </c>
      <c r="F824">
        <v>2022</v>
      </c>
      <c r="G824" t="s">
        <v>3482</v>
      </c>
      <c r="H824" t="s">
        <v>2632</v>
      </c>
      <c r="I824" t="str">
        <f t="shared" si="44"/>
        <v>trusted vote: reorienting evoting using blockchain</v>
      </c>
      <c r="J824">
        <f t="shared" si="45"/>
        <v>479</v>
      </c>
      <c r="K824" t="str">
        <f t="shared" si="46"/>
        <v>Conservar</v>
      </c>
    </row>
    <row r="825" spans="1:12" hidden="1" x14ac:dyDescent="0.3">
      <c r="A825">
        <v>238</v>
      </c>
      <c r="B825" t="s">
        <v>514</v>
      </c>
      <c r="C825" t="s">
        <v>2625</v>
      </c>
      <c r="D825" t="s">
        <v>2626</v>
      </c>
      <c r="E825" t="s">
        <v>2630</v>
      </c>
      <c r="F825">
        <v>2022</v>
      </c>
      <c r="G825" t="s">
        <v>3482</v>
      </c>
      <c r="H825" t="s">
        <v>2632</v>
      </c>
      <c r="I825" t="str">
        <f t="shared" si="44"/>
        <v>trusted vote: reorienting evoting using blockchain</v>
      </c>
      <c r="J825">
        <f t="shared" si="45"/>
        <v>268</v>
      </c>
      <c r="K825" t="str">
        <f t="shared" si="46"/>
        <v>Descartar</v>
      </c>
    </row>
    <row r="826" spans="1:12" hidden="1" x14ac:dyDescent="0.3">
      <c r="A826">
        <v>25</v>
      </c>
      <c r="B826" t="s">
        <v>3385</v>
      </c>
      <c r="C826" t="s">
        <v>354</v>
      </c>
      <c r="D826" t="s">
        <v>353</v>
      </c>
      <c r="E826" t="s">
        <v>359</v>
      </c>
      <c r="F826">
        <v>2023</v>
      </c>
      <c r="G826" t="s">
        <v>3482</v>
      </c>
      <c r="H826" t="s">
        <v>357</v>
      </c>
      <c r="I826" t="str">
        <f t="shared" si="44"/>
        <v>universally composable simultaneous broadcast against a dishonest majority and applications</v>
      </c>
      <c r="J826">
        <f t="shared" si="45"/>
        <v>29</v>
      </c>
      <c r="K826" t="str">
        <f t="shared" si="46"/>
        <v>Conservar</v>
      </c>
      <c r="L826" s="4" t="s">
        <v>8561</v>
      </c>
    </row>
    <row r="827" spans="1:12" x14ac:dyDescent="0.3">
      <c r="A827">
        <v>456</v>
      </c>
      <c r="B827" t="s">
        <v>8556</v>
      </c>
      <c r="C827" s="6" t="s">
        <v>516</v>
      </c>
      <c r="D827" t="s">
        <v>4616</v>
      </c>
      <c r="E827" t="s">
        <v>4621</v>
      </c>
      <c r="F827">
        <v>2024</v>
      </c>
      <c r="G827" t="s">
        <v>3482</v>
      </c>
      <c r="H827" t="s">
        <v>523</v>
      </c>
      <c r="I827" t="str">
        <f t="shared" si="44"/>
        <v>unleashing innovation: experimental evaluation of blockchain assisted electronic voting system using secured authentication scheme</v>
      </c>
      <c r="J827">
        <f t="shared" si="45"/>
        <v>479</v>
      </c>
      <c r="K827" t="str">
        <f t="shared" si="46"/>
        <v>Conservar</v>
      </c>
    </row>
    <row r="828" spans="1:12" hidden="1" x14ac:dyDescent="0.3">
      <c r="A828">
        <v>38</v>
      </c>
      <c r="B828" t="s">
        <v>514</v>
      </c>
      <c r="C828" t="s">
        <v>516</v>
      </c>
      <c r="D828" t="s">
        <v>517</v>
      </c>
      <c r="E828" t="s">
        <v>521</v>
      </c>
      <c r="F828">
        <v>2024</v>
      </c>
      <c r="G828" t="s">
        <v>3482</v>
      </c>
      <c r="H828" t="s">
        <v>523</v>
      </c>
      <c r="I828" t="str">
        <f t="shared" si="44"/>
        <v>unleashing innovation: experimental evaluation of blockchain assisted electronic voting system using secured authentication scheme</v>
      </c>
      <c r="J828">
        <f t="shared" si="45"/>
        <v>268</v>
      </c>
      <c r="K828" t="str">
        <f t="shared" si="46"/>
        <v>Descartar</v>
      </c>
    </row>
    <row r="829" spans="1:12" x14ac:dyDescent="0.3">
      <c r="A829">
        <v>399</v>
      </c>
      <c r="B829" t="s">
        <v>8556</v>
      </c>
      <c r="C829" s="6" t="s">
        <v>1943</v>
      </c>
      <c r="D829" t="s">
        <v>4139</v>
      </c>
      <c r="E829" t="s">
        <v>4144</v>
      </c>
      <c r="F829">
        <v>2024</v>
      </c>
      <c r="G829" t="s">
        <v>3482</v>
      </c>
      <c r="H829" t="s">
        <v>1949</v>
      </c>
      <c r="I829" t="str">
        <f t="shared" si="44"/>
        <v>unlocking democracy: a blockchain odyssey in e-voting systems</v>
      </c>
      <c r="J829">
        <f t="shared" si="45"/>
        <v>479</v>
      </c>
      <c r="K829" t="str">
        <f t="shared" si="46"/>
        <v>Conservar</v>
      </c>
    </row>
    <row r="830" spans="1:12" hidden="1" x14ac:dyDescent="0.3">
      <c r="A830">
        <v>172</v>
      </c>
      <c r="B830" t="s">
        <v>514</v>
      </c>
      <c r="C830" t="s">
        <v>1943</v>
      </c>
      <c r="D830" t="s">
        <v>1944</v>
      </c>
      <c r="E830" t="s">
        <v>1947</v>
      </c>
      <c r="F830">
        <v>2024</v>
      </c>
      <c r="G830" t="s">
        <v>3482</v>
      </c>
      <c r="H830" t="s">
        <v>1949</v>
      </c>
      <c r="I830" t="str">
        <f t="shared" si="44"/>
        <v>unlocking democracy: a blockchain odyssey in e-voting systems</v>
      </c>
      <c r="J830">
        <f t="shared" si="45"/>
        <v>268</v>
      </c>
      <c r="K830" t="str">
        <f t="shared" si="46"/>
        <v>Descartar</v>
      </c>
    </row>
    <row r="831" spans="1:12" x14ac:dyDescent="0.3">
      <c r="A831">
        <v>727</v>
      </c>
      <c r="B831" t="s">
        <v>8556</v>
      </c>
      <c r="C831" s="6" t="s">
        <v>6704</v>
      </c>
      <c r="D831" t="s">
        <v>6701</v>
      </c>
      <c r="E831" t="s">
        <v>6708</v>
      </c>
      <c r="F831">
        <v>2022</v>
      </c>
      <c r="G831" t="s">
        <v>3667</v>
      </c>
      <c r="H831" t="s">
        <v>6706</v>
      </c>
      <c r="I831" t="str">
        <f t="shared" si="44"/>
        <v>untangling e-voting platform for secure and enhanced voting using blockchain technology</v>
      </c>
      <c r="J831">
        <f t="shared" si="45"/>
        <v>479</v>
      </c>
      <c r="K831" t="str">
        <f t="shared" si="46"/>
        <v>Conservar</v>
      </c>
    </row>
    <row r="832" spans="1:12" x14ac:dyDescent="0.3">
      <c r="A832">
        <v>765</v>
      </c>
      <c r="B832" t="s">
        <v>8556</v>
      </c>
      <c r="C832" s="6" t="s">
        <v>7004</v>
      </c>
      <c r="D832" t="s">
        <v>7001</v>
      </c>
      <c r="E832" t="s">
        <v>7008</v>
      </c>
      <c r="F832">
        <v>2022</v>
      </c>
      <c r="G832" t="s">
        <v>3482</v>
      </c>
      <c r="H832" t="s">
        <v>7006</v>
      </c>
      <c r="I832" t="str">
        <f t="shared" si="44"/>
        <v>usage of blockchain technology in e-voting system using private blockchain</v>
      </c>
      <c r="J832">
        <f t="shared" si="45"/>
        <v>479</v>
      </c>
      <c r="K832" t="str">
        <f t="shared" si="46"/>
        <v>Conservar</v>
      </c>
    </row>
    <row r="833" spans="1:13" hidden="1" x14ac:dyDescent="0.3">
      <c r="A833">
        <v>614</v>
      </c>
      <c r="B833" t="s">
        <v>8556</v>
      </c>
      <c r="C833" s="6" t="s">
        <v>1234</v>
      </c>
      <c r="D833" t="s">
        <v>5823</v>
      </c>
      <c r="E833" t="s">
        <v>5828</v>
      </c>
      <c r="F833">
        <v>2023</v>
      </c>
      <c r="G833" t="s">
        <v>3482</v>
      </c>
      <c r="H833" t="s">
        <v>1241</v>
      </c>
      <c r="I833" t="str">
        <f t="shared" si="44"/>
        <v>use of blockchain technology in electronic voting systems: an overview from computer security</v>
      </c>
      <c r="J833">
        <f t="shared" si="45"/>
        <v>479</v>
      </c>
      <c r="K833" t="str">
        <f t="shared" si="46"/>
        <v>Conservar</v>
      </c>
      <c r="M833" t="s">
        <v>8575</v>
      </c>
    </row>
    <row r="834" spans="1:13" hidden="1" x14ac:dyDescent="0.3">
      <c r="A834">
        <v>104</v>
      </c>
      <c r="B834" t="s">
        <v>514</v>
      </c>
      <c r="C834" t="s">
        <v>1234</v>
      </c>
      <c r="D834" t="s">
        <v>1235</v>
      </c>
      <c r="E834" t="s">
        <v>1239</v>
      </c>
      <c r="F834">
        <v>2023</v>
      </c>
      <c r="G834" t="s">
        <v>3482</v>
      </c>
      <c r="H834" t="s">
        <v>1241</v>
      </c>
      <c r="I834" t="str">
        <f t="shared" si="44"/>
        <v>use of blockchain technology in electronic voting systems: an overview from computer security</v>
      </c>
      <c r="J834">
        <f t="shared" si="45"/>
        <v>268</v>
      </c>
      <c r="K834" t="str">
        <f t="shared" si="46"/>
        <v>Descartar</v>
      </c>
    </row>
    <row r="835" spans="1:13" hidden="1" x14ac:dyDescent="0.3">
      <c r="A835">
        <v>36</v>
      </c>
      <c r="B835" t="s">
        <v>8554</v>
      </c>
      <c r="C835" t="s">
        <v>472</v>
      </c>
      <c r="D835" t="s">
        <v>471</v>
      </c>
      <c r="E835" t="s">
        <v>477</v>
      </c>
      <c r="F835">
        <v>2024</v>
      </c>
      <c r="G835" t="s">
        <v>3506</v>
      </c>
      <c r="H835" t="s">
        <v>475</v>
      </c>
      <c r="I835" t="str">
        <f t="shared" ref="I835:I862" si="47">LOWER(C835)</f>
        <v>using iota tangle and machine learning for a defensive model-based approach against replication attacks on wireless sensor networks</v>
      </c>
      <c r="J835">
        <f t="shared" ref="J835:J862" si="48">COUNTIF(B:B, B835)</f>
        <v>7</v>
      </c>
      <c r="K835" t="str">
        <f t="shared" si="46"/>
        <v>Conservar</v>
      </c>
      <c r="L835" s="4" t="s">
        <v>8561</v>
      </c>
    </row>
    <row r="836" spans="1:13" hidden="1" x14ac:dyDescent="0.3">
      <c r="A836">
        <v>318</v>
      </c>
      <c r="B836" t="s">
        <v>8555</v>
      </c>
      <c r="C836" t="s">
        <v>3426</v>
      </c>
      <c r="D836" t="s">
        <v>3425</v>
      </c>
      <c r="E836" t="s">
        <v>93</v>
      </c>
      <c r="F836">
        <v>2023</v>
      </c>
      <c r="G836" t="s">
        <v>11373</v>
      </c>
      <c r="H836" t="s">
        <v>93</v>
      </c>
      <c r="I836" t="str">
        <f t="shared" si="47"/>
        <v>using zero-knowledge proofs for the confidential execution of collaborative business processes on blockchain</v>
      </c>
      <c r="J836">
        <f t="shared" si="48"/>
        <v>18</v>
      </c>
      <c r="K836" t="str">
        <f t="shared" si="46"/>
        <v>Conservar</v>
      </c>
      <c r="L836" s="4" t="s">
        <v>8561</v>
      </c>
    </row>
    <row r="837" spans="1:13" x14ac:dyDescent="0.3">
      <c r="A837">
        <v>661</v>
      </c>
      <c r="B837" t="s">
        <v>8556</v>
      </c>
      <c r="C837" s="6" t="s">
        <v>6185</v>
      </c>
      <c r="D837" t="s">
        <v>6182</v>
      </c>
      <c r="E837" t="s">
        <v>6189</v>
      </c>
      <c r="F837">
        <v>2022</v>
      </c>
      <c r="G837" t="s">
        <v>3506</v>
      </c>
      <c r="H837" t="s">
        <v>6187</v>
      </c>
      <c r="I837" t="str">
        <f t="shared" si="47"/>
        <v>uthm e-voting system using blockchain</v>
      </c>
      <c r="J837">
        <f t="shared" si="48"/>
        <v>479</v>
      </c>
      <c r="K837" t="str">
        <f t="shared" si="46"/>
        <v>Conservar</v>
      </c>
    </row>
    <row r="838" spans="1:13" x14ac:dyDescent="0.3">
      <c r="A838">
        <v>781</v>
      </c>
      <c r="B838" t="s">
        <v>8556</v>
      </c>
      <c r="C838" s="6" t="s">
        <v>563</v>
      </c>
      <c r="D838" t="s">
        <v>7128</v>
      </c>
      <c r="E838" t="s">
        <v>7133</v>
      </c>
      <c r="F838">
        <v>2022</v>
      </c>
      <c r="G838" t="s">
        <v>3482</v>
      </c>
      <c r="H838" t="s">
        <v>570</v>
      </c>
      <c r="I838" t="str">
        <f t="shared" si="47"/>
        <v>utilization of blockchain in e-voting system</v>
      </c>
      <c r="J838">
        <f t="shared" si="48"/>
        <v>479</v>
      </c>
      <c r="K838" t="str">
        <f t="shared" si="46"/>
        <v>Conservar</v>
      </c>
    </row>
    <row r="839" spans="1:13" hidden="1" x14ac:dyDescent="0.3">
      <c r="A839">
        <v>43</v>
      </c>
      <c r="B839" t="s">
        <v>514</v>
      </c>
      <c r="C839" t="s">
        <v>563</v>
      </c>
      <c r="D839" t="s">
        <v>564</v>
      </c>
      <c r="E839" t="s">
        <v>568</v>
      </c>
      <c r="F839">
        <v>2022</v>
      </c>
      <c r="G839" t="s">
        <v>3482</v>
      </c>
      <c r="H839" t="s">
        <v>570</v>
      </c>
      <c r="I839" t="str">
        <f t="shared" si="47"/>
        <v>utilization of blockchain in e-voting system</v>
      </c>
      <c r="J839">
        <f t="shared" si="48"/>
        <v>268</v>
      </c>
      <c r="K839" t="str">
        <f t="shared" si="46"/>
        <v>Descartar</v>
      </c>
    </row>
    <row r="840" spans="1:13" x14ac:dyDescent="0.3">
      <c r="A840">
        <v>468</v>
      </c>
      <c r="B840" t="s">
        <v>8556</v>
      </c>
      <c r="C840" t="s">
        <v>4713</v>
      </c>
      <c r="D840" t="s">
        <v>4710</v>
      </c>
      <c r="E840" t="s">
        <v>4716</v>
      </c>
      <c r="F840">
        <v>2024</v>
      </c>
      <c r="G840" t="s">
        <v>3482</v>
      </c>
      <c r="H840" t="s">
        <v>4714</v>
      </c>
      <c r="I840" t="str">
        <f t="shared" si="47"/>
        <v>v2e: blockchain based e-voting system</v>
      </c>
      <c r="J840">
        <f t="shared" si="48"/>
        <v>479</v>
      </c>
      <c r="K840" t="str">
        <f t="shared" si="46"/>
        <v>Conservar</v>
      </c>
    </row>
    <row r="841" spans="1:13" hidden="1" x14ac:dyDescent="0.3">
      <c r="A841">
        <v>620</v>
      </c>
      <c r="B841" t="s">
        <v>8556</v>
      </c>
      <c r="C841" t="s">
        <v>4713</v>
      </c>
      <c r="D841" t="s">
        <v>4710</v>
      </c>
      <c r="E841" t="s">
        <v>5862</v>
      </c>
      <c r="F841">
        <v>2023</v>
      </c>
      <c r="G841" t="s">
        <v>3667</v>
      </c>
      <c r="H841" t="s">
        <v>4714</v>
      </c>
      <c r="I841" t="str">
        <f t="shared" si="47"/>
        <v>v2e: blockchain based e-voting system</v>
      </c>
      <c r="J841">
        <f t="shared" si="48"/>
        <v>479</v>
      </c>
      <c r="K841" t="s">
        <v>8577</v>
      </c>
    </row>
    <row r="842" spans="1:13" x14ac:dyDescent="0.3">
      <c r="A842">
        <v>724</v>
      </c>
      <c r="B842" t="s">
        <v>8556</v>
      </c>
      <c r="C842" s="6" t="s">
        <v>6684</v>
      </c>
      <c r="D842" t="s">
        <v>6682</v>
      </c>
      <c r="E842" t="s">
        <v>6687</v>
      </c>
      <c r="F842">
        <v>2022</v>
      </c>
      <c r="G842" t="s">
        <v>3506</v>
      </c>
      <c r="H842" t="s">
        <v>6685</v>
      </c>
      <c r="I842" t="str">
        <f t="shared" si="47"/>
        <v>valid blockchain-based e-voting using elliptic curve and homomorphic encryption</v>
      </c>
      <c r="J842">
        <f t="shared" si="48"/>
        <v>479</v>
      </c>
      <c r="K842" t="str">
        <f t="shared" ref="K842:K862" si="49">IF(J842=_xlfn.MAXIFS(J:J, I:I, I842), "Conservar", "Descartar")</f>
        <v>Conservar</v>
      </c>
    </row>
    <row r="843" spans="1:13" x14ac:dyDescent="0.3">
      <c r="A843">
        <v>389</v>
      </c>
      <c r="B843" t="s">
        <v>8556</v>
      </c>
      <c r="C843" s="6" t="s">
        <v>4060</v>
      </c>
      <c r="D843" t="s">
        <v>4057</v>
      </c>
      <c r="E843" t="s">
        <v>4062</v>
      </c>
      <c r="F843">
        <v>2024</v>
      </c>
      <c r="G843" t="s">
        <v>3506</v>
      </c>
      <c r="H843" t="s">
        <v>93</v>
      </c>
      <c r="I843" t="str">
        <f t="shared" si="47"/>
        <v>validation of secure e-voting system based blockchain immutability: the jordanian parliamentary elections</v>
      </c>
      <c r="J843">
        <f t="shared" si="48"/>
        <v>479</v>
      </c>
      <c r="K843" t="str">
        <f t="shared" si="49"/>
        <v>Conservar</v>
      </c>
    </row>
    <row r="844" spans="1:13" x14ac:dyDescent="0.3">
      <c r="A844">
        <v>800</v>
      </c>
      <c r="B844" t="s">
        <v>8556</v>
      </c>
      <c r="C844" s="6" t="s">
        <v>1200</v>
      </c>
      <c r="D844" t="s">
        <v>7278</v>
      </c>
      <c r="E844" t="s">
        <v>7283</v>
      </c>
      <c r="F844">
        <v>2022</v>
      </c>
      <c r="G844" t="s">
        <v>3482</v>
      </c>
      <c r="H844" t="s">
        <v>1208</v>
      </c>
      <c r="I844" t="str">
        <f t="shared" si="47"/>
        <v>visual cryptography and blockchain for protecting against phishing attacks on electronic voting systems</v>
      </c>
      <c r="J844">
        <f t="shared" si="48"/>
        <v>479</v>
      </c>
      <c r="K844" t="str">
        <f t="shared" si="49"/>
        <v>Conservar</v>
      </c>
    </row>
    <row r="845" spans="1:13" hidden="1" x14ac:dyDescent="0.3">
      <c r="A845">
        <v>101</v>
      </c>
      <c r="B845" t="s">
        <v>514</v>
      </c>
      <c r="C845" t="s">
        <v>1200</v>
      </c>
      <c r="D845" t="s">
        <v>1201</v>
      </c>
      <c r="E845" t="s">
        <v>1205</v>
      </c>
      <c r="F845">
        <v>2022</v>
      </c>
      <c r="G845" t="s">
        <v>3482</v>
      </c>
      <c r="H845" t="s">
        <v>1208</v>
      </c>
      <c r="I845" t="str">
        <f t="shared" si="47"/>
        <v>visual cryptography and blockchain for protecting against phishing attacks on electronic voting systems</v>
      </c>
      <c r="J845">
        <f t="shared" si="48"/>
        <v>268</v>
      </c>
      <c r="K845" t="str">
        <f t="shared" si="49"/>
        <v>Descartar</v>
      </c>
    </row>
    <row r="846" spans="1:13" x14ac:dyDescent="0.3">
      <c r="A846">
        <v>569</v>
      </c>
      <c r="B846" t="s">
        <v>8556</v>
      </c>
      <c r="C846" s="6" t="s">
        <v>2787</v>
      </c>
      <c r="D846" t="s">
        <v>5496</v>
      </c>
      <c r="E846" t="s">
        <v>5501</v>
      </c>
      <c r="F846">
        <v>2023</v>
      </c>
      <c r="G846" t="s">
        <v>3482</v>
      </c>
      <c r="H846" t="s">
        <v>2795</v>
      </c>
      <c r="I846" t="str">
        <f t="shared" si="47"/>
        <v>votechain - a blockchain-based voting platform</v>
      </c>
      <c r="J846">
        <f t="shared" si="48"/>
        <v>479</v>
      </c>
      <c r="K846" t="str">
        <f t="shared" si="49"/>
        <v>Conservar</v>
      </c>
    </row>
    <row r="847" spans="1:13" hidden="1" x14ac:dyDescent="0.3">
      <c r="A847">
        <v>254</v>
      </c>
      <c r="B847" t="s">
        <v>514</v>
      </c>
      <c r="C847" t="s">
        <v>2787</v>
      </c>
      <c r="D847" t="s">
        <v>2788</v>
      </c>
      <c r="E847" t="s">
        <v>2792</v>
      </c>
      <c r="F847">
        <v>2023</v>
      </c>
      <c r="G847" t="s">
        <v>3482</v>
      </c>
      <c r="H847" t="s">
        <v>2795</v>
      </c>
      <c r="I847" t="str">
        <f t="shared" si="47"/>
        <v>votechain - a blockchain-based voting platform</v>
      </c>
      <c r="J847">
        <f t="shared" si="48"/>
        <v>268</v>
      </c>
      <c r="K847" t="str">
        <f t="shared" si="49"/>
        <v>Descartar</v>
      </c>
    </row>
    <row r="848" spans="1:13" x14ac:dyDescent="0.3">
      <c r="A848">
        <v>354</v>
      </c>
      <c r="B848" t="s">
        <v>8556</v>
      </c>
      <c r="C848" s="6" t="s">
        <v>3052</v>
      </c>
      <c r="D848" t="s">
        <v>3755</v>
      </c>
      <c r="E848" t="s">
        <v>3760</v>
      </c>
      <c r="F848">
        <v>2024</v>
      </c>
      <c r="G848" t="s">
        <v>3482</v>
      </c>
      <c r="H848" t="s">
        <v>3056</v>
      </c>
      <c r="I848" t="str">
        <f t="shared" si="47"/>
        <v>votechain: promising a secure and transparent election using blockchain and biometrics</v>
      </c>
      <c r="J848">
        <f t="shared" si="48"/>
        <v>479</v>
      </c>
      <c r="K848" t="str">
        <f t="shared" si="49"/>
        <v>Conservar</v>
      </c>
    </row>
    <row r="849" spans="1:13" hidden="1" x14ac:dyDescent="0.3">
      <c r="A849">
        <v>279</v>
      </c>
      <c r="B849" t="s">
        <v>514</v>
      </c>
      <c r="C849" t="s">
        <v>3052</v>
      </c>
      <c r="D849" t="s">
        <v>3053</v>
      </c>
      <c r="E849" t="s">
        <v>3055</v>
      </c>
      <c r="F849">
        <v>2024</v>
      </c>
      <c r="G849" t="s">
        <v>3482</v>
      </c>
      <c r="H849" t="s">
        <v>3056</v>
      </c>
      <c r="I849" t="str">
        <f t="shared" si="47"/>
        <v>votechain: promising a secure and transparent election using blockchain and biometrics</v>
      </c>
      <c r="J849">
        <f t="shared" si="48"/>
        <v>268</v>
      </c>
      <c r="K849" t="str">
        <f t="shared" si="49"/>
        <v>Descartar</v>
      </c>
    </row>
    <row r="850" spans="1:13" x14ac:dyDescent="0.3">
      <c r="A850">
        <v>524</v>
      </c>
      <c r="B850" t="s">
        <v>8556</v>
      </c>
      <c r="C850" s="6" t="s">
        <v>5161</v>
      </c>
      <c r="D850" t="s">
        <v>5158</v>
      </c>
      <c r="E850" t="s">
        <v>5165</v>
      </c>
      <c r="F850">
        <v>2023</v>
      </c>
      <c r="G850" t="s">
        <v>3482</v>
      </c>
      <c r="H850" t="s">
        <v>93</v>
      </c>
      <c r="I850" t="str">
        <f t="shared" si="47"/>
        <v>voter whitelisting in blockchain-based e-voting using merkle tree</v>
      </c>
      <c r="J850">
        <f t="shared" si="48"/>
        <v>479</v>
      </c>
      <c r="K850" t="str">
        <f t="shared" si="49"/>
        <v>Conservar</v>
      </c>
    </row>
    <row r="851" spans="1:13" x14ac:dyDescent="0.3">
      <c r="A851">
        <v>506</v>
      </c>
      <c r="B851" t="s">
        <v>8556</v>
      </c>
      <c r="C851" s="6" t="s">
        <v>1091</v>
      </c>
      <c r="D851" t="s">
        <v>5016</v>
      </c>
      <c r="E851" t="s">
        <v>5021</v>
      </c>
      <c r="F851">
        <v>2024</v>
      </c>
      <c r="G851" t="s">
        <v>3482</v>
      </c>
      <c r="H851" t="s">
        <v>1098</v>
      </c>
      <c r="I851" t="str">
        <f t="shared" si="47"/>
        <v>votereum: blockchain based secure voting system</v>
      </c>
      <c r="J851">
        <f t="shared" si="48"/>
        <v>479</v>
      </c>
      <c r="K851" t="str">
        <f t="shared" si="49"/>
        <v>Conservar</v>
      </c>
    </row>
    <row r="852" spans="1:13" hidden="1" x14ac:dyDescent="0.3">
      <c r="A852">
        <v>91</v>
      </c>
      <c r="B852" t="s">
        <v>514</v>
      </c>
      <c r="C852" t="s">
        <v>1091</v>
      </c>
      <c r="D852" t="s">
        <v>1092</v>
      </c>
      <c r="E852" t="s">
        <v>1096</v>
      </c>
      <c r="F852">
        <v>2024</v>
      </c>
      <c r="G852" t="s">
        <v>3482</v>
      </c>
      <c r="H852" t="s">
        <v>1098</v>
      </c>
      <c r="I852" t="str">
        <f t="shared" si="47"/>
        <v>votereum: blockchain based secure voting system</v>
      </c>
      <c r="J852">
        <f t="shared" si="48"/>
        <v>268</v>
      </c>
      <c r="K852" t="str">
        <f t="shared" si="49"/>
        <v>Descartar</v>
      </c>
    </row>
    <row r="853" spans="1:13" x14ac:dyDescent="0.3">
      <c r="A853">
        <v>237</v>
      </c>
      <c r="B853" t="s">
        <v>514</v>
      </c>
      <c r="C853" t="s">
        <v>2613</v>
      </c>
      <c r="D853" t="s">
        <v>2614</v>
      </c>
      <c r="E853" t="s">
        <v>2619</v>
      </c>
      <c r="F853">
        <v>2023</v>
      </c>
      <c r="G853" t="s">
        <v>3482</v>
      </c>
      <c r="H853" t="s">
        <v>2621</v>
      </c>
      <c r="I853" t="str">
        <f t="shared" si="47"/>
        <v>voting decentralized application using blockchain</v>
      </c>
      <c r="J853">
        <f t="shared" si="48"/>
        <v>268</v>
      </c>
      <c r="K853" t="str">
        <f t="shared" si="49"/>
        <v>Conservar</v>
      </c>
    </row>
    <row r="854" spans="1:13" hidden="1" x14ac:dyDescent="0.3">
      <c r="A854">
        <v>349</v>
      </c>
      <c r="B854" t="s">
        <v>8556</v>
      </c>
      <c r="C854" t="s">
        <v>3716</v>
      </c>
      <c r="D854" t="s">
        <v>3713</v>
      </c>
      <c r="E854" t="s">
        <v>3719</v>
      </c>
      <c r="F854">
        <v>2024</v>
      </c>
      <c r="G854" t="s">
        <v>3482</v>
      </c>
      <c r="H854" t="s">
        <v>93</v>
      </c>
      <c r="I854" t="str">
        <f t="shared" si="47"/>
        <v>voting system using blockchain</v>
      </c>
      <c r="J854">
        <f t="shared" si="48"/>
        <v>479</v>
      </c>
      <c r="K854" t="str">
        <f t="shared" si="49"/>
        <v>Conservar</v>
      </c>
      <c r="M854" t="s">
        <v>8573</v>
      </c>
    </row>
    <row r="855" spans="1:13" hidden="1" x14ac:dyDescent="0.3">
      <c r="A855">
        <v>475</v>
      </c>
      <c r="B855" t="s">
        <v>8556</v>
      </c>
      <c r="C855" t="s">
        <v>4766</v>
      </c>
      <c r="D855" t="s">
        <v>4763</v>
      </c>
      <c r="E855" t="s">
        <v>4770</v>
      </c>
      <c r="F855">
        <v>2024</v>
      </c>
      <c r="G855" t="s">
        <v>3482</v>
      </c>
      <c r="H855" t="s">
        <v>4768</v>
      </c>
      <c r="I855" t="str">
        <f t="shared" si="47"/>
        <v>webchainvote: an ethereum-based digital voting system</v>
      </c>
      <c r="J855">
        <f t="shared" si="48"/>
        <v>479</v>
      </c>
      <c r="K855" t="str">
        <f t="shared" si="49"/>
        <v>Conservar</v>
      </c>
      <c r="M855" t="s">
        <v>8573</v>
      </c>
    </row>
    <row r="856" spans="1:13" x14ac:dyDescent="0.3">
      <c r="A856">
        <v>269</v>
      </c>
      <c r="B856" t="s">
        <v>514</v>
      </c>
      <c r="C856" t="s">
        <v>2947</v>
      </c>
      <c r="D856" t="s">
        <v>2948</v>
      </c>
      <c r="E856" t="s">
        <v>2952</v>
      </c>
      <c r="F856">
        <v>2022</v>
      </c>
      <c r="G856" t="s">
        <v>3482</v>
      </c>
      <c r="H856" t="s">
        <v>2955</v>
      </c>
      <c r="I856" t="str">
        <f t="shared" si="47"/>
        <v>wevoting: blockchain-based weighted e-voting with voter anonymity and usability</v>
      </c>
      <c r="J856">
        <f t="shared" si="48"/>
        <v>268</v>
      </c>
      <c r="K856" t="str">
        <f t="shared" si="49"/>
        <v>Conservar</v>
      </c>
    </row>
    <row r="857" spans="1:13" hidden="1" x14ac:dyDescent="0.3">
      <c r="A857">
        <v>31</v>
      </c>
      <c r="B857" t="s">
        <v>8554</v>
      </c>
      <c r="C857" t="s">
        <v>420</v>
      </c>
      <c r="D857" t="s">
        <v>419</v>
      </c>
      <c r="E857" t="s">
        <v>425</v>
      </c>
      <c r="F857">
        <v>2022</v>
      </c>
      <c r="G857" t="s">
        <v>3506</v>
      </c>
      <c r="H857" t="s">
        <v>423</v>
      </c>
      <c r="I857" t="str">
        <f t="shared" si="47"/>
        <v>when is a dao decentralized?</v>
      </c>
      <c r="J857">
        <f t="shared" si="48"/>
        <v>7</v>
      </c>
      <c r="K857" t="str">
        <f t="shared" si="49"/>
        <v>Conservar</v>
      </c>
      <c r="L857" s="4" t="s">
        <v>8561</v>
      </c>
    </row>
    <row r="858" spans="1:13" x14ac:dyDescent="0.3">
      <c r="A858">
        <v>388</v>
      </c>
      <c r="B858" t="s">
        <v>8556</v>
      </c>
      <c r="C858" s="6" t="s">
        <v>4051</v>
      </c>
      <c r="D858" t="s">
        <v>4048</v>
      </c>
      <c r="E858" t="s">
        <v>4055</v>
      </c>
      <c r="F858">
        <v>2025</v>
      </c>
      <c r="G858" t="s">
        <v>3506</v>
      </c>
      <c r="H858" t="s">
        <v>4053</v>
      </c>
      <c r="I858" t="str">
        <f t="shared" si="47"/>
        <v>zero knowledge proof on top of blockchain for anonymous and verifiable e-voting system</v>
      </c>
      <c r="J858">
        <f t="shared" si="48"/>
        <v>479</v>
      </c>
      <c r="K858" t="str">
        <f t="shared" si="49"/>
        <v>Conservar</v>
      </c>
    </row>
    <row r="859" spans="1:13" x14ac:dyDescent="0.3">
      <c r="A859">
        <v>384</v>
      </c>
      <c r="B859" t="s">
        <v>8556</v>
      </c>
      <c r="C859" s="6" t="s">
        <v>4018</v>
      </c>
      <c r="D859" t="s">
        <v>4015</v>
      </c>
      <c r="E859" t="s">
        <v>4022</v>
      </c>
      <c r="F859">
        <v>2024</v>
      </c>
      <c r="G859" t="s">
        <v>3506</v>
      </c>
      <c r="H859" t="s">
        <v>4020</v>
      </c>
      <c r="I859" t="str">
        <f t="shared" si="47"/>
        <v>zero-knowledge identity authentication for e-voting system</v>
      </c>
      <c r="J859">
        <f t="shared" si="48"/>
        <v>479</v>
      </c>
      <c r="K859" t="str">
        <f t="shared" si="49"/>
        <v>Conservar</v>
      </c>
    </row>
    <row r="860" spans="1:13" x14ac:dyDescent="0.3">
      <c r="A860">
        <v>362</v>
      </c>
      <c r="B860" t="s">
        <v>8556</v>
      </c>
      <c r="C860" s="6" t="s">
        <v>3820</v>
      </c>
      <c r="D860" t="s">
        <v>3817</v>
      </c>
      <c r="E860" t="s">
        <v>3825</v>
      </c>
      <c r="F860">
        <v>2024</v>
      </c>
      <c r="G860" t="s">
        <v>3506</v>
      </c>
      <c r="H860" t="s">
        <v>3823</v>
      </c>
      <c r="I860" t="str">
        <f t="shared" si="47"/>
        <v>zksnarks and ticket-based e-voting: a blockchain system proof of concept; [zksnarks y votación electrónica basada en tickets: una prueba de concepto del sistema blockchain]</v>
      </c>
      <c r="J860">
        <f t="shared" si="48"/>
        <v>479</v>
      </c>
      <c r="K860" t="str">
        <f t="shared" si="49"/>
        <v>Conservar</v>
      </c>
    </row>
    <row r="861" spans="1:13" x14ac:dyDescent="0.3">
      <c r="A861">
        <v>741</v>
      </c>
      <c r="B861" t="s">
        <v>8556</v>
      </c>
      <c r="C861" s="6" t="s">
        <v>6819</v>
      </c>
      <c r="D861" t="s">
        <v>6816</v>
      </c>
      <c r="E861" t="s">
        <v>6823</v>
      </c>
      <c r="F861">
        <v>2022</v>
      </c>
      <c r="G861" t="s">
        <v>3482</v>
      </c>
      <c r="H861" t="s">
        <v>6821</v>
      </c>
      <c r="I861" t="str">
        <f t="shared" si="47"/>
        <v>zvote: a blockchain-based privacy-preserving platform for remote e-voting</v>
      </c>
      <c r="J861">
        <f t="shared" si="48"/>
        <v>479</v>
      </c>
      <c r="K861" t="str">
        <f t="shared" si="49"/>
        <v>Conservar</v>
      </c>
    </row>
    <row r="862" spans="1:13" x14ac:dyDescent="0.3">
      <c r="A862">
        <v>297</v>
      </c>
      <c r="B862" t="s">
        <v>514</v>
      </c>
      <c r="C862" t="s">
        <v>3236</v>
      </c>
      <c r="D862" t="s">
        <v>3237</v>
      </c>
      <c r="E862" t="s">
        <v>3241</v>
      </c>
      <c r="F862">
        <v>2024</v>
      </c>
      <c r="G862" t="s">
        <v>3482</v>
      </c>
      <c r="H862" t="s">
        <v>3243</v>
      </c>
      <c r="I862" t="str">
        <f t="shared" si="47"/>
        <v>z-voting: a zero knowledge based confidential voting on blockchain</v>
      </c>
      <c r="J862">
        <f t="shared" si="48"/>
        <v>268</v>
      </c>
      <c r="K862" t="str">
        <f t="shared" si="49"/>
        <v>Conservar</v>
      </c>
    </row>
    <row r="870" spans="8:8" x14ac:dyDescent="0.3">
      <c r="H870" s="5"/>
    </row>
  </sheetData>
  <autoFilter ref="A1:M862" xr:uid="{1739A3C4-975C-4201-AB9A-0EB3B164DE46}">
    <filterColumn colId="10">
      <filters>
        <filter val="Conservar"/>
      </filters>
    </filterColumn>
    <filterColumn colId="11">
      <filters blank="1"/>
    </filterColumn>
    <filterColumn colId="12">
      <filters blank="1"/>
    </filterColumn>
    <sortState xmlns:xlrd2="http://schemas.microsoft.com/office/spreadsheetml/2017/richdata2" ref="A3:M862">
      <sortCondition ref="C1:C862"/>
    </sortState>
  </autoFilter>
  <sortState xmlns:xlrd2="http://schemas.microsoft.com/office/spreadsheetml/2017/richdata2" ref="A3:N861">
    <sortCondition ref="A2:A862"/>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345CB-AEEA-4E2B-A3D3-3746AE8B29C5}">
  <dimension ref="A1:P435"/>
  <sheetViews>
    <sheetView topLeftCell="G1" workbookViewId="0">
      <selection activeCell="C129" sqref="C129"/>
    </sheetView>
  </sheetViews>
  <sheetFormatPr baseColWidth="10" defaultRowHeight="14.4" x14ac:dyDescent="0.3"/>
  <cols>
    <col min="1" max="1" width="9" bestFit="1" customWidth="1"/>
    <col min="2" max="2" width="80.88671875" bestFit="1" customWidth="1"/>
    <col min="3" max="3" width="6.6640625" bestFit="1" customWidth="1"/>
    <col min="4" max="4" width="19.6640625" bestFit="1" customWidth="1"/>
    <col min="5" max="5" width="18.88671875" bestFit="1" customWidth="1"/>
    <col min="6" max="6" width="22.6640625" bestFit="1" customWidth="1"/>
    <col min="7" max="7" width="25.88671875" bestFit="1" customWidth="1"/>
    <col min="8" max="8" width="26.44140625" bestFit="1" customWidth="1"/>
    <col min="9" max="9" width="19.109375" bestFit="1" customWidth="1"/>
    <col min="10" max="10" width="22.109375" bestFit="1" customWidth="1"/>
    <col min="11" max="11" width="23.77734375" bestFit="1" customWidth="1"/>
    <col min="12" max="12" width="18" bestFit="1" customWidth="1"/>
    <col min="13" max="13" width="15.6640625" bestFit="1" customWidth="1"/>
    <col min="14" max="14" width="17.109375" bestFit="1" customWidth="1"/>
    <col min="15" max="15" width="16.33203125" bestFit="1" customWidth="1"/>
  </cols>
  <sheetData>
    <row r="1" spans="1:16" x14ac:dyDescent="0.3">
      <c r="A1" s="15" t="s">
        <v>8583</v>
      </c>
      <c r="B1" s="15" t="s">
        <v>8584</v>
      </c>
      <c r="C1" s="15" t="s">
        <v>8610</v>
      </c>
      <c r="D1" s="15" t="s">
        <v>11372</v>
      </c>
      <c r="E1" s="15" t="s">
        <v>8586</v>
      </c>
      <c r="F1" s="15" t="s">
        <v>8587</v>
      </c>
      <c r="G1" s="15" t="s">
        <v>8588</v>
      </c>
      <c r="H1" s="15" t="s">
        <v>8589</v>
      </c>
      <c r="I1" s="15" t="s">
        <v>8590</v>
      </c>
      <c r="J1" s="15" t="s">
        <v>8591</v>
      </c>
      <c r="K1" s="15" t="s">
        <v>8592</v>
      </c>
      <c r="L1" s="15" t="s">
        <v>8593</v>
      </c>
      <c r="M1" s="15" t="s">
        <v>8594</v>
      </c>
      <c r="N1" s="15" t="s">
        <v>8595</v>
      </c>
      <c r="O1" s="15" t="s">
        <v>8585</v>
      </c>
      <c r="P1" s="15" t="s">
        <v>8596</v>
      </c>
    </row>
    <row r="2" spans="1:16" x14ac:dyDescent="0.3">
      <c r="A2" s="8" t="s">
        <v>3484</v>
      </c>
      <c r="B2" s="17" t="s">
        <v>3897</v>
      </c>
      <c r="C2" s="8">
        <f>VLOOKUP(B2,Compilado!C:F,4,FALSE)</f>
        <v>2024</v>
      </c>
      <c r="D2" s="8" t="str">
        <f>VLOOKUP(B2,Compilado!C:G,5,FALSE)</f>
        <v>Article</v>
      </c>
      <c r="E2" s="8">
        <v>2</v>
      </c>
      <c r="F2" s="8">
        <v>2</v>
      </c>
      <c r="G2" s="8">
        <v>1</v>
      </c>
      <c r="H2" s="8">
        <v>1</v>
      </c>
      <c r="I2" s="8">
        <v>2</v>
      </c>
      <c r="J2" s="8">
        <v>1</v>
      </c>
      <c r="K2" s="8">
        <v>1</v>
      </c>
      <c r="L2" s="8">
        <v>1</v>
      </c>
      <c r="M2" s="8">
        <v>0</v>
      </c>
      <c r="N2" s="8">
        <v>1</v>
      </c>
      <c r="O2" s="8">
        <v>12</v>
      </c>
      <c r="P2" s="8">
        <f t="shared" ref="P2:P65" si="0">(O2*100)/20</f>
        <v>60</v>
      </c>
    </row>
    <row r="3" spans="1:16" x14ac:dyDescent="0.3">
      <c r="A3" s="8" t="s">
        <v>3484</v>
      </c>
      <c r="B3" s="17" t="s">
        <v>4359</v>
      </c>
      <c r="C3" s="8">
        <f>VLOOKUP(B3,Compilado!C:F,4,FALSE)</f>
        <v>2024</v>
      </c>
      <c r="D3" s="8" t="str">
        <f>VLOOKUP(B3,Compilado!C:G,5,FALSE)</f>
        <v>Conference paper</v>
      </c>
      <c r="E3" s="8">
        <v>2</v>
      </c>
      <c r="F3" s="8">
        <v>2</v>
      </c>
      <c r="G3" s="8">
        <v>2</v>
      </c>
      <c r="H3" s="8">
        <v>2</v>
      </c>
      <c r="I3" s="8">
        <v>2</v>
      </c>
      <c r="J3" s="8">
        <v>2</v>
      </c>
      <c r="K3" s="8">
        <v>2</v>
      </c>
      <c r="L3" s="8">
        <v>1</v>
      </c>
      <c r="M3" s="8">
        <v>1</v>
      </c>
      <c r="N3" s="8">
        <v>2</v>
      </c>
      <c r="O3" s="8">
        <v>18</v>
      </c>
      <c r="P3" s="8">
        <f t="shared" si="0"/>
        <v>90</v>
      </c>
    </row>
    <row r="4" spans="1:16" hidden="1" x14ac:dyDescent="0.3">
      <c r="A4" s="8" t="s">
        <v>3484</v>
      </c>
      <c r="B4" s="8" t="s">
        <v>3772</v>
      </c>
      <c r="C4" s="8">
        <f>VLOOKUP(B4,Compilado!C:F,4,FALSE)</f>
        <v>2024</v>
      </c>
      <c r="D4" s="8" t="str">
        <f>VLOOKUP(B4,Compilado!C:G,5,FALSE)</f>
        <v>Article</v>
      </c>
      <c r="E4" s="8">
        <v>2</v>
      </c>
      <c r="F4" s="8">
        <v>2</v>
      </c>
      <c r="G4" s="8">
        <v>1</v>
      </c>
      <c r="H4" s="8">
        <v>1</v>
      </c>
      <c r="I4" s="8">
        <v>1</v>
      </c>
      <c r="J4" s="8">
        <v>0</v>
      </c>
      <c r="K4" s="8">
        <v>0</v>
      </c>
      <c r="L4" s="8">
        <v>1</v>
      </c>
      <c r="M4" s="8">
        <v>1</v>
      </c>
      <c r="N4" s="8">
        <v>1</v>
      </c>
      <c r="O4" s="8">
        <v>10</v>
      </c>
      <c r="P4" s="8">
        <f t="shared" si="0"/>
        <v>50</v>
      </c>
    </row>
    <row r="5" spans="1:16" x14ac:dyDescent="0.3">
      <c r="A5" s="10" t="s">
        <v>3484</v>
      </c>
      <c r="B5" s="18" t="s">
        <v>4850</v>
      </c>
      <c r="C5" s="8">
        <f>VLOOKUP(B5,Compilado!C:F,4,FALSE)</f>
        <v>2024</v>
      </c>
      <c r="D5" s="8" t="str">
        <f>VLOOKUP(B5,Compilado!C:G,5,FALSE)</f>
        <v>Conference paper</v>
      </c>
      <c r="E5" s="10">
        <v>2</v>
      </c>
      <c r="F5" s="10">
        <v>2</v>
      </c>
      <c r="G5" s="10">
        <v>2</v>
      </c>
      <c r="H5" s="10">
        <v>2</v>
      </c>
      <c r="I5" s="10">
        <v>2</v>
      </c>
      <c r="J5" s="10">
        <v>2</v>
      </c>
      <c r="K5" s="10">
        <v>2</v>
      </c>
      <c r="L5" s="10">
        <v>2</v>
      </c>
      <c r="M5" s="10">
        <v>1</v>
      </c>
      <c r="N5" s="10">
        <v>2</v>
      </c>
      <c r="O5" s="10">
        <v>19</v>
      </c>
      <c r="P5" s="8">
        <f t="shared" si="0"/>
        <v>95</v>
      </c>
    </row>
    <row r="6" spans="1:16" x14ac:dyDescent="0.3">
      <c r="A6" s="8" t="s">
        <v>3484</v>
      </c>
      <c r="B6" s="17" t="s">
        <v>6512</v>
      </c>
      <c r="C6" s="8">
        <f>VLOOKUP(B6,Compilado!C:F,4,FALSE)</f>
        <v>2023</v>
      </c>
      <c r="D6" s="8" t="str">
        <f>VLOOKUP(B6,Compilado!C:G,5,FALSE)</f>
        <v>Conference paper</v>
      </c>
      <c r="E6" s="8">
        <v>2</v>
      </c>
      <c r="F6" s="8">
        <v>2</v>
      </c>
      <c r="G6" s="8">
        <v>1</v>
      </c>
      <c r="H6" s="8">
        <v>1</v>
      </c>
      <c r="I6" s="8">
        <v>1</v>
      </c>
      <c r="J6" s="8">
        <v>1</v>
      </c>
      <c r="K6" s="8">
        <v>1</v>
      </c>
      <c r="L6" s="8">
        <v>1</v>
      </c>
      <c r="M6" s="8">
        <v>1</v>
      </c>
      <c r="N6" s="8">
        <v>1</v>
      </c>
      <c r="O6" s="8">
        <v>12</v>
      </c>
      <c r="P6" s="8">
        <f t="shared" si="0"/>
        <v>60</v>
      </c>
    </row>
    <row r="7" spans="1:16" hidden="1" x14ac:dyDescent="0.3">
      <c r="A7" s="8" t="s">
        <v>3484</v>
      </c>
      <c r="B7" s="8" t="s">
        <v>1167</v>
      </c>
      <c r="C7" s="8">
        <f>VLOOKUP(B7,Compilado!C:F,4,FALSE)</f>
        <v>2023</v>
      </c>
      <c r="D7" s="8" t="str">
        <f>VLOOKUP(B7,Compilado!C:G,5,FALSE)</f>
        <v>Conference paper</v>
      </c>
      <c r="E7" s="8">
        <v>2</v>
      </c>
      <c r="F7" s="8">
        <v>2</v>
      </c>
      <c r="G7" s="8">
        <v>2</v>
      </c>
      <c r="H7" s="8">
        <v>1</v>
      </c>
      <c r="I7" s="8">
        <v>0</v>
      </c>
      <c r="J7" s="8">
        <v>0</v>
      </c>
      <c r="K7" s="8">
        <v>0</v>
      </c>
      <c r="L7" s="8">
        <v>2</v>
      </c>
      <c r="M7" s="8">
        <v>1</v>
      </c>
      <c r="N7" s="8">
        <v>1</v>
      </c>
      <c r="O7" s="8">
        <v>11</v>
      </c>
      <c r="P7" s="8">
        <f t="shared" si="0"/>
        <v>55</v>
      </c>
    </row>
    <row r="8" spans="1:16" hidden="1" x14ac:dyDescent="0.3">
      <c r="A8" s="8" t="s">
        <v>3484</v>
      </c>
      <c r="B8" s="8" t="s">
        <v>4223</v>
      </c>
      <c r="C8" s="8">
        <f>VLOOKUP(B8,Compilado!C:F,4,FALSE)</f>
        <v>2024</v>
      </c>
      <c r="D8" s="8" t="str">
        <f>VLOOKUP(B8,Compilado!C:G,5,FALSE)</f>
        <v>Conference paper</v>
      </c>
      <c r="E8" s="8">
        <v>2</v>
      </c>
      <c r="F8" s="8">
        <v>2</v>
      </c>
      <c r="G8" s="8">
        <v>1</v>
      </c>
      <c r="H8" s="8">
        <v>1</v>
      </c>
      <c r="I8" s="8">
        <v>0</v>
      </c>
      <c r="J8" s="8">
        <v>0</v>
      </c>
      <c r="K8" s="8">
        <v>0</v>
      </c>
      <c r="L8" s="8">
        <v>1</v>
      </c>
      <c r="M8" s="8">
        <v>1</v>
      </c>
      <c r="N8" s="8">
        <v>1</v>
      </c>
      <c r="O8" s="8">
        <v>9</v>
      </c>
      <c r="P8" s="8">
        <f t="shared" si="0"/>
        <v>45</v>
      </c>
    </row>
    <row r="9" spans="1:16" x14ac:dyDescent="0.3">
      <c r="A9" s="8" t="s">
        <v>3484</v>
      </c>
      <c r="B9" s="17" t="s">
        <v>2226</v>
      </c>
      <c r="C9" s="8">
        <f>VLOOKUP(B9,Compilado!C:F,4,FALSE)</f>
        <v>2022</v>
      </c>
      <c r="D9" s="8" t="str">
        <f>VLOOKUP(B9,Compilado!C:G,5,FALSE)</f>
        <v>Article</v>
      </c>
      <c r="E9" s="8">
        <v>2</v>
      </c>
      <c r="F9" s="8">
        <v>2</v>
      </c>
      <c r="G9" s="8">
        <v>2</v>
      </c>
      <c r="H9" s="8">
        <v>2</v>
      </c>
      <c r="I9" s="8">
        <v>2</v>
      </c>
      <c r="J9" s="8">
        <v>2</v>
      </c>
      <c r="K9" s="8">
        <v>2</v>
      </c>
      <c r="L9" s="8">
        <v>2</v>
      </c>
      <c r="M9" s="8">
        <v>1</v>
      </c>
      <c r="N9" s="8">
        <v>2</v>
      </c>
      <c r="O9" s="8">
        <v>19</v>
      </c>
      <c r="P9" s="8">
        <f t="shared" si="0"/>
        <v>95</v>
      </c>
    </row>
    <row r="10" spans="1:16" x14ac:dyDescent="0.3">
      <c r="A10" s="8" t="s">
        <v>3484</v>
      </c>
      <c r="B10" s="17" t="s">
        <v>1750</v>
      </c>
      <c r="C10" s="8">
        <f>VLOOKUP(B10,Compilado!C:F,4,FALSE)</f>
        <v>2022</v>
      </c>
      <c r="D10" s="8" t="str">
        <f>VLOOKUP(B10,Compilado!C:G,5,FALSE)</f>
        <v>Article</v>
      </c>
      <c r="E10" s="8">
        <v>2</v>
      </c>
      <c r="F10" s="8">
        <v>2</v>
      </c>
      <c r="G10" s="8">
        <v>2</v>
      </c>
      <c r="H10" s="8">
        <v>2</v>
      </c>
      <c r="I10" s="8">
        <v>2</v>
      </c>
      <c r="J10" s="8">
        <v>2</v>
      </c>
      <c r="K10" s="8">
        <v>2</v>
      </c>
      <c r="L10" s="8">
        <v>2</v>
      </c>
      <c r="M10" s="8">
        <v>2</v>
      </c>
      <c r="N10" s="8">
        <v>2</v>
      </c>
      <c r="O10" s="8">
        <v>20</v>
      </c>
      <c r="P10" s="8">
        <f t="shared" si="0"/>
        <v>100</v>
      </c>
    </row>
    <row r="11" spans="1:16" x14ac:dyDescent="0.3">
      <c r="A11" s="10" t="s">
        <v>3484</v>
      </c>
      <c r="B11" s="18" t="s">
        <v>4425</v>
      </c>
      <c r="C11" s="8">
        <f>VLOOKUP(B11,Compilado!C:F,4,FALSE)</f>
        <v>2024</v>
      </c>
      <c r="D11" s="8" t="str">
        <f>VLOOKUP(B11,Compilado!C:G,5,FALSE)</f>
        <v>Conference paper</v>
      </c>
      <c r="E11" s="10">
        <v>2</v>
      </c>
      <c r="F11" s="10">
        <v>2</v>
      </c>
      <c r="G11" s="10">
        <v>2</v>
      </c>
      <c r="H11" s="10">
        <v>2</v>
      </c>
      <c r="I11" s="10">
        <v>1</v>
      </c>
      <c r="J11" s="10">
        <v>1</v>
      </c>
      <c r="K11" s="10">
        <v>1</v>
      </c>
      <c r="L11" s="10">
        <v>1</v>
      </c>
      <c r="M11" s="10">
        <v>1</v>
      </c>
      <c r="N11" s="10">
        <v>1</v>
      </c>
      <c r="O11" s="10">
        <v>14</v>
      </c>
      <c r="P11" s="8">
        <f t="shared" si="0"/>
        <v>70</v>
      </c>
    </row>
    <row r="12" spans="1:16" x14ac:dyDescent="0.3">
      <c r="A12" s="8" t="s">
        <v>3484</v>
      </c>
      <c r="B12" s="17" t="s">
        <v>8603</v>
      </c>
      <c r="C12" s="8">
        <f>VLOOKUP(B12,Compilado!C:F,4,FALSE)</f>
        <v>2023</v>
      </c>
      <c r="D12" s="8" t="str">
        <f>VLOOKUP(B12,Compilado!C:G,5,FALSE)</f>
        <v>Article</v>
      </c>
      <c r="E12" s="8">
        <v>2</v>
      </c>
      <c r="F12" s="8">
        <v>2</v>
      </c>
      <c r="G12" s="8">
        <v>2</v>
      </c>
      <c r="H12" s="8">
        <v>2</v>
      </c>
      <c r="I12" s="8">
        <v>1</v>
      </c>
      <c r="J12" s="8">
        <v>1</v>
      </c>
      <c r="K12" s="8">
        <v>1</v>
      </c>
      <c r="L12" s="8">
        <v>2</v>
      </c>
      <c r="M12" s="8">
        <v>1</v>
      </c>
      <c r="N12" s="8">
        <v>2</v>
      </c>
      <c r="O12" s="8">
        <v>16</v>
      </c>
      <c r="P12" s="8">
        <f t="shared" si="0"/>
        <v>80</v>
      </c>
    </row>
    <row r="13" spans="1:16" hidden="1" x14ac:dyDescent="0.3">
      <c r="A13" s="8" t="s">
        <v>3484</v>
      </c>
      <c r="B13" s="8" t="s">
        <v>3011</v>
      </c>
      <c r="C13" s="8">
        <f>VLOOKUP(B13,Compilado!C:F,4,FALSE)</f>
        <v>2023</v>
      </c>
      <c r="D13" s="8" t="str">
        <f>VLOOKUP(B13,Compilado!C:G,5,FALSE)</f>
        <v>Conference paper</v>
      </c>
      <c r="E13" s="8">
        <v>2</v>
      </c>
      <c r="F13" s="8">
        <v>2</v>
      </c>
      <c r="G13" s="8">
        <v>1</v>
      </c>
      <c r="H13" s="8">
        <v>1</v>
      </c>
      <c r="I13" s="8">
        <v>0</v>
      </c>
      <c r="J13" s="8">
        <v>0</v>
      </c>
      <c r="K13" s="8">
        <v>0</v>
      </c>
      <c r="L13" s="8">
        <v>1</v>
      </c>
      <c r="M13" s="8">
        <v>0</v>
      </c>
      <c r="N13" s="8">
        <v>1</v>
      </c>
      <c r="O13" s="8">
        <v>8</v>
      </c>
      <c r="P13" s="8">
        <f t="shared" si="0"/>
        <v>40</v>
      </c>
    </row>
    <row r="14" spans="1:16" x14ac:dyDescent="0.3">
      <c r="A14" s="8" t="s">
        <v>3484</v>
      </c>
      <c r="B14" s="17" t="s">
        <v>1721</v>
      </c>
      <c r="C14" s="8">
        <f>VLOOKUP(B14,Compilado!C:F,4,FALSE)</f>
        <v>2022</v>
      </c>
      <c r="D14" s="8" t="str">
        <f>VLOOKUP(B14,Compilado!C:G,5,FALSE)</f>
        <v>Conference paper</v>
      </c>
      <c r="E14" s="8">
        <v>2</v>
      </c>
      <c r="F14" s="8">
        <v>2</v>
      </c>
      <c r="G14" s="8">
        <v>2</v>
      </c>
      <c r="H14" s="8">
        <v>2</v>
      </c>
      <c r="I14" s="8">
        <v>1</v>
      </c>
      <c r="J14" s="8">
        <v>1</v>
      </c>
      <c r="K14" s="8">
        <v>1</v>
      </c>
      <c r="L14" s="8">
        <v>1</v>
      </c>
      <c r="M14" s="8">
        <v>1</v>
      </c>
      <c r="N14" s="8">
        <v>2</v>
      </c>
      <c r="O14" s="8">
        <v>15</v>
      </c>
      <c r="P14" s="8">
        <f t="shared" si="0"/>
        <v>75</v>
      </c>
    </row>
    <row r="15" spans="1:16" hidden="1" x14ac:dyDescent="0.3">
      <c r="A15" s="8" t="s">
        <v>3484</v>
      </c>
      <c r="B15" s="8" t="s">
        <v>541</v>
      </c>
      <c r="C15" s="8">
        <f>VLOOKUP(B15,Compilado!C:F,4,FALSE)</f>
        <v>2023</v>
      </c>
      <c r="D15" s="8" t="str">
        <f>VLOOKUP(B15,Compilado!C:G,5,FALSE)</f>
        <v>Conference paper</v>
      </c>
      <c r="E15" s="8">
        <v>2</v>
      </c>
      <c r="F15" s="8">
        <v>2</v>
      </c>
      <c r="G15" s="8">
        <v>1</v>
      </c>
      <c r="H15" s="8">
        <v>1</v>
      </c>
      <c r="I15" s="8">
        <v>1</v>
      </c>
      <c r="J15" s="8">
        <v>0</v>
      </c>
      <c r="K15" s="8">
        <v>1</v>
      </c>
      <c r="L15" s="8">
        <v>1</v>
      </c>
      <c r="M15" s="8">
        <v>0</v>
      </c>
      <c r="N15" s="8">
        <v>1</v>
      </c>
      <c r="O15" s="8">
        <v>10</v>
      </c>
      <c r="P15" s="8">
        <f t="shared" si="0"/>
        <v>50</v>
      </c>
    </row>
    <row r="16" spans="1:16" x14ac:dyDescent="0.3">
      <c r="A16" s="8" t="s">
        <v>3484</v>
      </c>
      <c r="B16" s="17" t="s">
        <v>2119</v>
      </c>
      <c r="C16" s="8">
        <f>VLOOKUP(B16,Compilado!C:F,4,FALSE)</f>
        <v>2022</v>
      </c>
      <c r="D16" s="8" t="str">
        <f>VLOOKUP(B16,Compilado!C:G,5,FALSE)</f>
        <v>Conference paper</v>
      </c>
      <c r="E16" s="8">
        <v>2</v>
      </c>
      <c r="F16" s="8">
        <v>2</v>
      </c>
      <c r="G16" s="8">
        <v>2</v>
      </c>
      <c r="H16" s="8">
        <v>2</v>
      </c>
      <c r="I16" s="8">
        <v>2</v>
      </c>
      <c r="J16" s="8">
        <v>2</v>
      </c>
      <c r="K16" s="8">
        <v>2</v>
      </c>
      <c r="L16" s="8">
        <v>2</v>
      </c>
      <c r="M16" s="8">
        <v>2</v>
      </c>
      <c r="N16" s="8">
        <v>2</v>
      </c>
      <c r="O16" s="8">
        <v>20</v>
      </c>
      <c r="P16" s="8">
        <f t="shared" si="0"/>
        <v>100</v>
      </c>
    </row>
    <row r="17" spans="1:16" hidden="1" x14ac:dyDescent="0.3">
      <c r="A17" s="8" t="s">
        <v>3484</v>
      </c>
      <c r="B17" s="8" t="s">
        <v>2444</v>
      </c>
      <c r="C17" s="8">
        <f>VLOOKUP(B17,Compilado!C:F,4,FALSE)</f>
        <v>2022</v>
      </c>
      <c r="D17" s="8" t="str">
        <f>VLOOKUP(B17,Compilado!C:G,5,FALSE)</f>
        <v>Conference paper</v>
      </c>
      <c r="E17" s="8">
        <v>2</v>
      </c>
      <c r="F17" s="8">
        <v>2</v>
      </c>
      <c r="G17" s="8">
        <v>1</v>
      </c>
      <c r="H17" s="8">
        <v>1</v>
      </c>
      <c r="I17" s="8">
        <v>1</v>
      </c>
      <c r="J17" s="8">
        <v>1</v>
      </c>
      <c r="K17" s="8">
        <v>1</v>
      </c>
      <c r="L17" s="8">
        <v>1</v>
      </c>
      <c r="M17" s="8">
        <v>0</v>
      </c>
      <c r="N17" s="8">
        <v>1</v>
      </c>
      <c r="O17" s="8">
        <v>11</v>
      </c>
      <c r="P17" s="8">
        <f t="shared" si="0"/>
        <v>55</v>
      </c>
    </row>
    <row r="18" spans="1:16" x14ac:dyDescent="0.3">
      <c r="A18" s="8" t="s">
        <v>3484</v>
      </c>
      <c r="B18" s="17" t="s">
        <v>5082</v>
      </c>
      <c r="C18" s="8">
        <f>VLOOKUP(B18,Compilado!C:F,4,FALSE)</f>
        <v>2023</v>
      </c>
      <c r="D18" s="8" t="str">
        <f>VLOOKUP(B18,Compilado!C:G,5,FALSE)</f>
        <v>Conference paper</v>
      </c>
      <c r="E18" s="8">
        <v>2</v>
      </c>
      <c r="F18" s="8">
        <v>2</v>
      </c>
      <c r="G18" s="8">
        <v>2</v>
      </c>
      <c r="H18" s="8">
        <v>2</v>
      </c>
      <c r="I18" s="8">
        <v>1</v>
      </c>
      <c r="J18" s="8">
        <v>1</v>
      </c>
      <c r="K18" s="8">
        <v>1</v>
      </c>
      <c r="L18" s="8">
        <v>2</v>
      </c>
      <c r="M18" s="8">
        <v>1</v>
      </c>
      <c r="N18" s="8">
        <v>2</v>
      </c>
      <c r="O18" s="8">
        <v>16</v>
      </c>
      <c r="P18" s="8">
        <f t="shared" si="0"/>
        <v>80</v>
      </c>
    </row>
    <row r="19" spans="1:16" x14ac:dyDescent="0.3">
      <c r="A19" s="8" t="s">
        <v>3484</v>
      </c>
      <c r="B19" s="17" t="s">
        <v>2466</v>
      </c>
      <c r="C19" s="8">
        <f>VLOOKUP(B19,Compilado!C:F,4,FALSE)</f>
        <v>2024</v>
      </c>
      <c r="D19" s="8" t="str">
        <f>VLOOKUP(B19,Compilado!C:G,5,FALSE)</f>
        <v>Article</v>
      </c>
      <c r="E19" s="8">
        <v>2</v>
      </c>
      <c r="F19" s="8">
        <v>2</v>
      </c>
      <c r="G19" s="8">
        <v>2</v>
      </c>
      <c r="H19" s="8">
        <v>2</v>
      </c>
      <c r="I19" s="8">
        <v>2</v>
      </c>
      <c r="J19" s="8">
        <v>2</v>
      </c>
      <c r="K19" s="8">
        <v>2</v>
      </c>
      <c r="L19" s="8">
        <v>2</v>
      </c>
      <c r="M19" s="8">
        <v>2</v>
      </c>
      <c r="N19" s="8">
        <v>2</v>
      </c>
      <c r="O19" s="8">
        <v>20</v>
      </c>
      <c r="P19" s="8">
        <f t="shared" si="0"/>
        <v>100</v>
      </c>
    </row>
    <row r="20" spans="1:16" x14ac:dyDescent="0.3">
      <c r="A20" s="8" t="s">
        <v>3484</v>
      </c>
      <c r="B20" s="17" t="s">
        <v>5962</v>
      </c>
      <c r="C20" s="8">
        <f>VLOOKUP(B20,Compilado!C:F,4,FALSE)</f>
        <v>2022</v>
      </c>
      <c r="D20" s="8" t="str">
        <f>VLOOKUP(B20,Compilado!C:G,5,FALSE)</f>
        <v>Conference paper</v>
      </c>
      <c r="E20" s="8">
        <v>2</v>
      </c>
      <c r="F20" s="8">
        <v>2</v>
      </c>
      <c r="G20" s="8">
        <v>2</v>
      </c>
      <c r="H20" s="8">
        <v>2</v>
      </c>
      <c r="I20" s="8">
        <v>2</v>
      </c>
      <c r="J20" s="8">
        <v>1</v>
      </c>
      <c r="K20" s="8">
        <v>1</v>
      </c>
      <c r="L20" s="8">
        <v>2</v>
      </c>
      <c r="M20" s="8">
        <v>1</v>
      </c>
      <c r="N20" s="8">
        <v>2</v>
      </c>
      <c r="O20" s="8">
        <v>17</v>
      </c>
      <c r="P20" s="8">
        <f t="shared" si="0"/>
        <v>85</v>
      </c>
    </row>
    <row r="21" spans="1:16" hidden="1" x14ac:dyDescent="0.3">
      <c r="A21" s="10" t="s">
        <v>3484</v>
      </c>
      <c r="B21" s="10" t="s">
        <v>6938</v>
      </c>
      <c r="C21" s="8">
        <f>VLOOKUP(B21,Compilado!C:F,4,FALSE)</f>
        <v>2022</v>
      </c>
      <c r="D21" s="8" t="str">
        <f>VLOOKUP(B21,Compilado!C:G,5,FALSE)</f>
        <v>Article</v>
      </c>
      <c r="E21" s="10">
        <v>2</v>
      </c>
      <c r="F21" s="10">
        <v>2</v>
      </c>
      <c r="G21" s="10">
        <v>1</v>
      </c>
      <c r="H21" s="10">
        <v>1</v>
      </c>
      <c r="I21" s="10">
        <v>1</v>
      </c>
      <c r="J21" s="10">
        <v>1</v>
      </c>
      <c r="K21" s="10">
        <v>0</v>
      </c>
      <c r="L21" s="10">
        <v>1</v>
      </c>
      <c r="M21" s="10">
        <v>0</v>
      </c>
      <c r="N21" s="10">
        <v>1</v>
      </c>
      <c r="O21" s="10">
        <v>10</v>
      </c>
      <c r="P21" s="8">
        <f t="shared" si="0"/>
        <v>50</v>
      </c>
    </row>
    <row r="22" spans="1:16" x14ac:dyDescent="0.3">
      <c r="A22" s="8" t="s">
        <v>3484</v>
      </c>
      <c r="B22" s="17" t="s">
        <v>1458</v>
      </c>
      <c r="C22" s="8">
        <f>VLOOKUP(B22,Compilado!C:F,4,FALSE)</f>
        <v>2023</v>
      </c>
      <c r="D22" s="8" t="str">
        <f>VLOOKUP(B22,Compilado!C:G,5,FALSE)</f>
        <v>Conference paper</v>
      </c>
      <c r="E22" s="8">
        <v>2</v>
      </c>
      <c r="F22" s="8">
        <v>2</v>
      </c>
      <c r="G22" s="8">
        <v>2</v>
      </c>
      <c r="H22" s="8">
        <v>1</v>
      </c>
      <c r="I22" s="8">
        <v>1</v>
      </c>
      <c r="J22" s="8">
        <v>1</v>
      </c>
      <c r="K22" s="8">
        <v>1</v>
      </c>
      <c r="L22" s="8">
        <v>1</v>
      </c>
      <c r="M22" s="8">
        <v>0</v>
      </c>
      <c r="N22" s="8">
        <v>1</v>
      </c>
      <c r="O22" s="8">
        <v>12</v>
      </c>
      <c r="P22" s="8">
        <f t="shared" si="0"/>
        <v>60</v>
      </c>
    </row>
    <row r="23" spans="1:16" x14ac:dyDescent="0.3">
      <c r="A23" s="8" t="s">
        <v>3484</v>
      </c>
      <c r="B23" s="17" t="s">
        <v>7187</v>
      </c>
      <c r="C23" s="8">
        <f>VLOOKUP(B23,Compilado!C:F,4,FALSE)</f>
        <v>2022</v>
      </c>
      <c r="D23" s="8" t="str">
        <f>VLOOKUP(B23,Compilado!C:G,5,FALSE)</f>
        <v>Article</v>
      </c>
      <c r="E23" s="8">
        <v>2</v>
      </c>
      <c r="F23" s="8">
        <v>2</v>
      </c>
      <c r="G23" s="8">
        <v>2</v>
      </c>
      <c r="H23" s="8">
        <v>2</v>
      </c>
      <c r="I23" s="8">
        <v>2</v>
      </c>
      <c r="J23" s="8">
        <v>2</v>
      </c>
      <c r="K23" s="8">
        <v>2</v>
      </c>
      <c r="L23" s="8">
        <v>2</v>
      </c>
      <c r="M23" s="8">
        <v>2</v>
      </c>
      <c r="N23" s="8">
        <v>1</v>
      </c>
      <c r="O23" s="8">
        <v>19</v>
      </c>
      <c r="P23" s="8">
        <f t="shared" si="0"/>
        <v>95</v>
      </c>
    </row>
    <row r="24" spans="1:16" hidden="1" x14ac:dyDescent="0.3">
      <c r="A24" s="8" t="s">
        <v>3484</v>
      </c>
      <c r="B24" s="8" t="s">
        <v>1771</v>
      </c>
      <c r="C24" s="8">
        <f>VLOOKUP(B24,Compilado!C:F,4,FALSE)</f>
        <v>2022</v>
      </c>
      <c r="D24" s="8" t="str">
        <f>VLOOKUP(B24,Compilado!C:G,5,FALSE)</f>
        <v>Article</v>
      </c>
      <c r="E24" s="8">
        <v>2</v>
      </c>
      <c r="F24" s="8">
        <v>2</v>
      </c>
      <c r="G24" s="8">
        <v>1</v>
      </c>
      <c r="H24" s="8">
        <v>1</v>
      </c>
      <c r="I24" s="8">
        <v>0</v>
      </c>
      <c r="J24" s="8">
        <v>1</v>
      </c>
      <c r="K24" s="8">
        <v>1</v>
      </c>
      <c r="L24" s="8">
        <v>1</v>
      </c>
      <c r="M24" s="8">
        <v>1</v>
      </c>
      <c r="N24" s="8">
        <v>1</v>
      </c>
      <c r="O24" s="8">
        <v>11</v>
      </c>
      <c r="P24" s="8">
        <f t="shared" si="0"/>
        <v>55</v>
      </c>
    </row>
    <row r="25" spans="1:16" x14ac:dyDescent="0.3">
      <c r="A25" s="8" t="s">
        <v>3484</v>
      </c>
      <c r="B25" s="17" t="s">
        <v>7145</v>
      </c>
      <c r="C25" s="8">
        <f>VLOOKUP(B25,Compilado!C:F,4,FALSE)</f>
        <v>2022</v>
      </c>
      <c r="D25" s="8" t="str">
        <f>VLOOKUP(B25,Compilado!C:G,5,FALSE)</f>
        <v>Conference paper</v>
      </c>
      <c r="E25" s="8">
        <v>2</v>
      </c>
      <c r="F25" s="8">
        <v>1</v>
      </c>
      <c r="G25" s="8">
        <v>2</v>
      </c>
      <c r="H25" s="8">
        <v>2</v>
      </c>
      <c r="I25" s="8">
        <v>2</v>
      </c>
      <c r="J25" s="8">
        <v>2</v>
      </c>
      <c r="K25" s="8">
        <v>2</v>
      </c>
      <c r="L25" s="8">
        <v>2</v>
      </c>
      <c r="M25" s="8">
        <v>2</v>
      </c>
      <c r="N25" s="8">
        <v>2</v>
      </c>
      <c r="O25" s="8">
        <v>19</v>
      </c>
      <c r="P25" s="8">
        <f t="shared" si="0"/>
        <v>95</v>
      </c>
    </row>
    <row r="26" spans="1:16" x14ac:dyDescent="0.3">
      <c r="A26" s="8" t="s">
        <v>3484</v>
      </c>
      <c r="B26" s="17" t="s">
        <v>6205</v>
      </c>
      <c r="C26" s="8">
        <f>VLOOKUP(B26,Compilado!C:F,4,FALSE)</f>
        <v>2022</v>
      </c>
      <c r="D26" s="8" t="str">
        <f>VLOOKUP(B26,Compilado!C:G,5,FALSE)</f>
        <v>Book chapter</v>
      </c>
      <c r="E26" s="8">
        <v>2</v>
      </c>
      <c r="F26" s="8">
        <v>2</v>
      </c>
      <c r="G26" s="8">
        <v>1</v>
      </c>
      <c r="H26" s="8">
        <v>1</v>
      </c>
      <c r="I26" s="8">
        <v>1</v>
      </c>
      <c r="J26" s="8">
        <v>1</v>
      </c>
      <c r="K26" s="8">
        <v>1</v>
      </c>
      <c r="L26" s="8">
        <v>1</v>
      </c>
      <c r="M26" s="8">
        <v>1</v>
      </c>
      <c r="N26" s="8">
        <v>1</v>
      </c>
      <c r="O26" s="8">
        <v>12</v>
      </c>
      <c r="P26" s="8">
        <f t="shared" si="0"/>
        <v>60</v>
      </c>
    </row>
    <row r="27" spans="1:16" x14ac:dyDescent="0.3">
      <c r="A27" s="8" t="s">
        <v>3484</v>
      </c>
      <c r="B27" s="17" t="s">
        <v>6900</v>
      </c>
      <c r="C27" s="8">
        <f>VLOOKUP(B27,Compilado!C:F,4,FALSE)</f>
        <v>2022</v>
      </c>
      <c r="D27" s="8" t="str">
        <f>VLOOKUP(B27,Compilado!C:G,5,FALSE)</f>
        <v>Article</v>
      </c>
      <c r="E27" s="8">
        <v>2</v>
      </c>
      <c r="F27" s="8">
        <v>2</v>
      </c>
      <c r="G27" s="8">
        <v>2</v>
      </c>
      <c r="H27" s="8">
        <v>2</v>
      </c>
      <c r="I27" s="8">
        <v>2</v>
      </c>
      <c r="J27" s="8">
        <v>2</v>
      </c>
      <c r="K27" s="8">
        <v>2</v>
      </c>
      <c r="L27" s="8">
        <v>2</v>
      </c>
      <c r="M27" s="8">
        <v>1</v>
      </c>
      <c r="N27" s="8">
        <v>2</v>
      </c>
      <c r="O27" s="8">
        <v>19</v>
      </c>
      <c r="P27" s="8">
        <f t="shared" si="0"/>
        <v>95</v>
      </c>
    </row>
    <row r="28" spans="1:16" x14ac:dyDescent="0.3">
      <c r="A28" s="8" t="s">
        <v>514</v>
      </c>
      <c r="B28" s="17" t="s">
        <v>2703</v>
      </c>
      <c r="C28" s="8">
        <f>VLOOKUP(B28,Compilado!C:F,4,FALSE)</f>
        <v>2024</v>
      </c>
      <c r="D28" s="8" t="str">
        <f>VLOOKUP(B28,Compilado!C:G,5,FALSE)</f>
        <v>Article</v>
      </c>
      <c r="E28" s="8">
        <v>2</v>
      </c>
      <c r="F28" s="8">
        <v>2</v>
      </c>
      <c r="G28" s="8">
        <v>2</v>
      </c>
      <c r="H28" s="8">
        <v>2</v>
      </c>
      <c r="I28" s="8">
        <v>2</v>
      </c>
      <c r="J28" s="8">
        <v>2</v>
      </c>
      <c r="K28" s="8">
        <v>2</v>
      </c>
      <c r="L28" s="8">
        <v>2</v>
      </c>
      <c r="M28" s="8">
        <v>2</v>
      </c>
      <c r="N28" s="8">
        <v>2</v>
      </c>
      <c r="O28" s="8">
        <v>20</v>
      </c>
      <c r="P28" s="8">
        <f t="shared" si="0"/>
        <v>100</v>
      </c>
    </row>
    <row r="29" spans="1:16" hidden="1" x14ac:dyDescent="0.3">
      <c r="A29" s="8" t="s">
        <v>3484</v>
      </c>
      <c r="B29" s="8" t="s">
        <v>1036</v>
      </c>
      <c r="C29" s="8">
        <f>VLOOKUP(B29,Compilado!C:F,4,FALSE)</f>
        <v>2022</v>
      </c>
      <c r="D29" s="8" t="str">
        <f>VLOOKUP(B29,Compilado!C:G,5,FALSE)</f>
        <v>Conference paper</v>
      </c>
      <c r="E29" s="8">
        <v>2</v>
      </c>
      <c r="F29" s="8">
        <v>2</v>
      </c>
      <c r="G29" s="8">
        <v>1</v>
      </c>
      <c r="H29" s="8">
        <v>1</v>
      </c>
      <c r="I29" s="8">
        <v>0</v>
      </c>
      <c r="J29" s="8">
        <v>0</v>
      </c>
      <c r="K29" s="8">
        <v>1</v>
      </c>
      <c r="L29" s="8">
        <v>1</v>
      </c>
      <c r="M29" s="8">
        <v>0</v>
      </c>
      <c r="N29" s="8">
        <v>1</v>
      </c>
      <c r="O29" s="8">
        <v>9</v>
      </c>
      <c r="P29" s="8">
        <f t="shared" si="0"/>
        <v>45</v>
      </c>
    </row>
    <row r="30" spans="1:16" hidden="1" x14ac:dyDescent="0.3">
      <c r="A30" s="8" t="s">
        <v>3484</v>
      </c>
      <c r="B30" s="8" t="s">
        <v>1994</v>
      </c>
      <c r="C30" s="8">
        <f>VLOOKUP(B30,Compilado!C:F,4,FALSE)</f>
        <v>2023</v>
      </c>
      <c r="D30" s="8" t="str">
        <f>VLOOKUP(B30,Compilado!C:G,5,FALSE)</f>
        <v>Conference paper</v>
      </c>
      <c r="E30" s="8">
        <v>2</v>
      </c>
      <c r="F30" s="8">
        <v>1</v>
      </c>
      <c r="G30" s="8">
        <v>1</v>
      </c>
      <c r="H30" s="8">
        <v>1</v>
      </c>
      <c r="I30" s="8">
        <v>1</v>
      </c>
      <c r="J30" s="8">
        <v>1</v>
      </c>
      <c r="K30" s="8">
        <v>1</v>
      </c>
      <c r="L30" s="8">
        <v>1</v>
      </c>
      <c r="M30" s="8">
        <v>1</v>
      </c>
      <c r="N30" s="8">
        <v>1</v>
      </c>
      <c r="O30" s="8">
        <v>11</v>
      </c>
      <c r="P30" s="8">
        <f t="shared" si="0"/>
        <v>55</v>
      </c>
    </row>
    <row r="31" spans="1:16" x14ac:dyDescent="0.3">
      <c r="A31" s="10" t="s">
        <v>3484</v>
      </c>
      <c r="B31" s="18" t="s">
        <v>823</v>
      </c>
      <c r="C31" s="8">
        <f>VLOOKUP(B31,Compilado!C:F,4,FALSE)</f>
        <v>2024</v>
      </c>
      <c r="D31" s="8" t="str">
        <f>VLOOKUP(B31,Compilado!C:G,5,FALSE)</f>
        <v>Conference paper</v>
      </c>
      <c r="E31" s="10">
        <v>2</v>
      </c>
      <c r="F31" s="10">
        <v>1</v>
      </c>
      <c r="G31" s="10">
        <v>2</v>
      </c>
      <c r="H31" s="10">
        <v>2</v>
      </c>
      <c r="I31" s="10">
        <v>1</v>
      </c>
      <c r="J31" s="10">
        <v>2</v>
      </c>
      <c r="K31" s="10">
        <v>2</v>
      </c>
      <c r="L31" s="10">
        <v>1</v>
      </c>
      <c r="M31" s="10">
        <v>2</v>
      </c>
      <c r="N31" s="10">
        <v>2</v>
      </c>
      <c r="O31" s="10">
        <v>17</v>
      </c>
      <c r="P31" s="8">
        <f t="shared" si="0"/>
        <v>85</v>
      </c>
    </row>
    <row r="32" spans="1:16" x14ac:dyDescent="0.3">
      <c r="A32" s="8" t="s">
        <v>3484</v>
      </c>
      <c r="B32" s="19" t="s">
        <v>3582</v>
      </c>
      <c r="C32" s="8">
        <f>VLOOKUP(B32,Compilado!C:F,4,FALSE)</f>
        <v>2024</v>
      </c>
      <c r="D32" s="8" t="str">
        <f>VLOOKUP(B32,Compilado!C:G,5,FALSE)</f>
        <v>Article</v>
      </c>
      <c r="E32" s="8">
        <v>2</v>
      </c>
      <c r="F32" s="8">
        <v>2</v>
      </c>
      <c r="G32" s="8">
        <v>2</v>
      </c>
      <c r="H32" s="8">
        <v>2</v>
      </c>
      <c r="I32" s="8">
        <v>2</v>
      </c>
      <c r="J32" s="8">
        <v>2</v>
      </c>
      <c r="K32" s="8">
        <v>2</v>
      </c>
      <c r="L32" s="8">
        <v>2</v>
      </c>
      <c r="M32" s="8">
        <v>2</v>
      </c>
      <c r="N32" s="8">
        <v>2</v>
      </c>
      <c r="O32" s="8">
        <v>20</v>
      </c>
      <c r="P32" s="8">
        <f t="shared" si="0"/>
        <v>100</v>
      </c>
    </row>
    <row r="33" spans="1:16" x14ac:dyDescent="0.3">
      <c r="A33" s="8" t="s">
        <v>3484</v>
      </c>
      <c r="B33" s="17" t="s">
        <v>4647</v>
      </c>
      <c r="C33" s="8">
        <f>VLOOKUP(B33,Compilado!C:F,4,FALSE)</f>
        <v>2024</v>
      </c>
      <c r="D33" s="8" t="str">
        <f>VLOOKUP(B33,Compilado!C:G,5,FALSE)</f>
        <v>Conference paper</v>
      </c>
      <c r="E33" s="8">
        <v>2</v>
      </c>
      <c r="F33" s="8">
        <v>2</v>
      </c>
      <c r="G33" s="8">
        <v>2</v>
      </c>
      <c r="H33" s="8">
        <v>2</v>
      </c>
      <c r="I33" s="8">
        <v>1</v>
      </c>
      <c r="J33" s="8">
        <v>1</v>
      </c>
      <c r="K33" s="8">
        <v>1</v>
      </c>
      <c r="L33" s="8">
        <v>1</v>
      </c>
      <c r="M33" s="8">
        <v>0</v>
      </c>
      <c r="N33" s="8">
        <v>2</v>
      </c>
      <c r="O33" s="8">
        <v>14</v>
      </c>
      <c r="P33" s="8">
        <f t="shared" si="0"/>
        <v>70</v>
      </c>
    </row>
    <row r="34" spans="1:16" x14ac:dyDescent="0.3">
      <c r="A34" s="8" t="s">
        <v>3484</v>
      </c>
      <c r="B34" s="17" t="s">
        <v>1699</v>
      </c>
      <c r="C34" s="8">
        <f>VLOOKUP(B34,Compilado!C:F,4,FALSE)</f>
        <v>2023</v>
      </c>
      <c r="D34" s="8" t="str">
        <f>VLOOKUP(B34,Compilado!C:G,5,FALSE)</f>
        <v>Conference paper</v>
      </c>
      <c r="E34" s="8">
        <v>2</v>
      </c>
      <c r="F34" s="8">
        <v>2</v>
      </c>
      <c r="G34" s="8">
        <v>2</v>
      </c>
      <c r="H34" s="8">
        <v>1</v>
      </c>
      <c r="I34" s="8">
        <v>2</v>
      </c>
      <c r="J34" s="8">
        <v>1</v>
      </c>
      <c r="K34" s="8">
        <v>1</v>
      </c>
      <c r="L34" s="8">
        <v>1</v>
      </c>
      <c r="M34" s="8">
        <v>0</v>
      </c>
      <c r="N34" s="8">
        <v>2</v>
      </c>
      <c r="O34" s="8">
        <v>14</v>
      </c>
      <c r="P34" s="8">
        <f t="shared" si="0"/>
        <v>70</v>
      </c>
    </row>
    <row r="35" spans="1:16" x14ac:dyDescent="0.3">
      <c r="A35" s="8" t="s">
        <v>3484</v>
      </c>
      <c r="B35" s="17" t="s">
        <v>2526</v>
      </c>
      <c r="C35" s="8">
        <f>VLOOKUP(B35,Compilado!C:F,4,FALSE)</f>
        <v>2024</v>
      </c>
      <c r="D35" s="8" t="str">
        <f>VLOOKUP(B35,Compilado!C:G,5,FALSE)</f>
        <v>Conference paper</v>
      </c>
      <c r="E35" s="8">
        <v>2</v>
      </c>
      <c r="F35" s="8">
        <v>2</v>
      </c>
      <c r="G35" s="8">
        <v>2</v>
      </c>
      <c r="H35" s="8">
        <v>2</v>
      </c>
      <c r="I35" s="8">
        <v>2</v>
      </c>
      <c r="J35" s="8">
        <v>1</v>
      </c>
      <c r="K35" s="8">
        <v>1</v>
      </c>
      <c r="L35" s="8">
        <v>1</v>
      </c>
      <c r="M35" s="8">
        <v>1</v>
      </c>
      <c r="N35" s="8">
        <v>2</v>
      </c>
      <c r="O35" s="8">
        <v>16</v>
      </c>
      <c r="P35" s="8">
        <f t="shared" si="0"/>
        <v>80</v>
      </c>
    </row>
    <row r="36" spans="1:16" hidden="1" x14ac:dyDescent="0.3">
      <c r="A36" s="8" t="s">
        <v>3484</v>
      </c>
      <c r="B36" s="8" t="s">
        <v>6587</v>
      </c>
      <c r="C36" s="8">
        <f>VLOOKUP(B36,Compilado!C:F,4,FALSE)</f>
        <v>2023</v>
      </c>
      <c r="D36" s="8" t="str">
        <f>VLOOKUP(B36,Compilado!C:G,5,FALSE)</f>
        <v>Conference paper</v>
      </c>
      <c r="E36" s="8">
        <v>2</v>
      </c>
      <c r="F36" s="8">
        <v>2</v>
      </c>
      <c r="G36" s="8">
        <v>1</v>
      </c>
      <c r="H36" s="8">
        <v>1</v>
      </c>
      <c r="I36" s="8">
        <v>1</v>
      </c>
      <c r="J36" s="8">
        <v>0</v>
      </c>
      <c r="K36" s="8">
        <v>0</v>
      </c>
      <c r="L36" s="8">
        <v>1</v>
      </c>
      <c r="M36" s="8">
        <v>0</v>
      </c>
      <c r="N36" s="8">
        <v>1</v>
      </c>
      <c r="O36" s="8">
        <v>9</v>
      </c>
      <c r="P36" s="8">
        <f t="shared" si="0"/>
        <v>45</v>
      </c>
    </row>
    <row r="37" spans="1:16" x14ac:dyDescent="0.3">
      <c r="A37" s="10" t="s">
        <v>3484</v>
      </c>
      <c r="B37" s="18" t="s">
        <v>4569</v>
      </c>
      <c r="C37" s="8">
        <f>VLOOKUP(B37,Compilado!C:F,4,FALSE)</f>
        <v>2023</v>
      </c>
      <c r="D37" s="8" t="str">
        <f>VLOOKUP(B37,Compilado!C:G,5,FALSE)</f>
        <v>Article</v>
      </c>
      <c r="E37" s="10">
        <v>2</v>
      </c>
      <c r="F37" s="10">
        <v>2</v>
      </c>
      <c r="G37" s="10">
        <v>2</v>
      </c>
      <c r="H37" s="10">
        <v>2</v>
      </c>
      <c r="I37" s="10">
        <v>2</v>
      </c>
      <c r="J37" s="10">
        <v>2</v>
      </c>
      <c r="K37" s="10">
        <v>2</v>
      </c>
      <c r="L37" s="10">
        <v>2</v>
      </c>
      <c r="M37" s="10">
        <v>1</v>
      </c>
      <c r="N37" s="10">
        <v>2</v>
      </c>
      <c r="O37" s="10">
        <v>19</v>
      </c>
      <c r="P37" s="8">
        <f t="shared" si="0"/>
        <v>95</v>
      </c>
    </row>
    <row r="38" spans="1:16" hidden="1" x14ac:dyDescent="0.3">
      <c r="A38" s="8" t="s">
        <v>3484</v>
      </c>
      <c r="B38" s="6" t="s">
        <v>1313</v>
      </c>
      <c r="C38" s="8">
        <f>VLOOKUP(B38,Compilado!C:F,4,FALSE)</f>
        <v>2023</v>
      </c>
      <c r="D38" s="8" t="str">
        <f>VLOOKUP(B38,Compilado!C:G,5,FALSE)</f>
        <v>Conference paper</v>
      </c>
      <c r="E38" s="8">
        <v>2</v>
      </c>
      <c r="F38" s="8">
        <v>2</v>
      </c>
      <c r="G38" s="8">
        <v>2</v>
      </c>
      <c r="H38" s="8">
        <v>1</v>
      </c>
      <c r="I38" s="8">
        <v>1</v>
      </c>
      <c r="J38" s="8">
        <v>0</v>
      </c>
      <c r="K38" s="8">
        <v>0</v>
      </c>
      <c r="L38" s="8">
        <v>1</v>
      </c>
      <c r="M38" s="8">
        <v>1</v>
      </c>
      <c r="N38" s="8">
        <v>1</v>
      </c>
      <c r="O38" s="9">
        <v>11</v>
      </c>
      <c r="P38" s="8">
        <f t="shared" si="0"/>
        <v>55</v>
      </c>
    </row>
    <row r="39" spans="1:16" x14ac:dyDescent="0.3">
      <c r="A39" s="8" t="s">
        <v>3484</v>
      </c>
      <c r="B39" s="17" t="s">
        <v>5050</v>
      </c>
      <c r="C39" s="8">
        <f>VLOOKUP(B39,Compilado!C:F,4,FALSE)</f>
        <v>2023</v>
      </c>
      <c r="D39" s="8" t="str">
        <f>VLOOKUP(B39,Compilado!C:G,5,FALSE)</f>
        <v>Article</v>
      </c>
      <c r="E39" s="8">
        <v>2</v>
      </c>
      <c r="F39" s="8">
        <v>2</v>
      </c>
      <c r="G39" s="8">
        <v>2</v>
      </c>
      <c r="H39" s="8">
        <v>2</v>
      </c>
      <c r="I39" s="8">
        <v>2</v>
      </c>
      <c r="J39" s="8">
        <v>2</v>
      </c>
      <c r="K39" s="8">
        <v>2</v>
      </c>
      <c r="L39" s="8">
        <v>2</v>
      </c>
      <c r="M39" s="8">
        <v>1</v>
      </c>
      <c r="N39" s="8">
        <v>2</v>
      </c>
      <c r="O39" s="9">
        <v>19</v>
      </c>
      <c r="P39" s="8">
        <f t="shared" si="0"/>
        <v>95</v>
      </c>
    </row>
    <row r="40" spans="1:16" x14ac:dyDescent="0.3">
      <c r="A40" s="8" t="s">
        <v>3484</v>
      </c>
      <c r="B40" s="17" t="s">
        <v>8607</v>
      </c>
      <c r="C40" s="8">
        <f>VLOOKUP(B40,Compilado!C:F,4,FALSE)</f>
        <v>2023</v>
      </c>
      <c r="D40" s="8" t="str">
        <f>VLOOKUP(B40,Compilado!C:G,5,FALSE)</f>
        <v>Conference paper</v>
      </c>
      <c r="E40" s="8">
        <v>2</v>
      </c>
      <c r="F40" s="8">
        <v>2</v>
      </c>
      <c r="G40" s="8">
        <v>2</v>
      </c>
      <c r="H40" s="8">
        <v>2</v>
      </c>
      <c r="I40" s="8">
        <v>2</v>
      </c>
      <c r="J40" s="8">
        <v>1</v>
      </c>
      <c r="K40" s="8">
        <v>1</v>
      </c>
      <c r="L40" s="8">
        <v>1</v>
      </c>
      <c r="M40" s="8">
        <v>1</v>
      </c>
      <c r="N40" s="8">
        <v>2</v>
      </c>
      <c r="O40" s="9">
        <v>16</v>
      </c>
      <c r="P40" s="8">
        <f t="shared" si="0"/>
        <v>80</v>
      </c>
    </row>
    <row r="41" spans="1:16" x14ac:dyDescent="0.3">
      <c r="A41" s="8" t="s">
        <v>3484</v>
      </c>
      <c r="B41" s="17" t="s">
        <v>3121</v>
      </c>
      <c r="C41" s="8">
        <f>VLOOKUP(B41,Compilado!C:F,4,FALSE)</f>
        <v>2024</v>
      </c>
      <c r="D41" s="8" t="str">
        <f>VLOOKUP(B41,Compilado!C:G,5,FALSE)</f>
        <v>Conference paper</v>
      </c>
      <c r="E41" s="8">
        <v>2</v>
      </c>
      <c r="F41" s="8">
        <v>2</v>
      </c>
      <c r="G41" s="8">
        <v>2</v>
      </c>
      <c r="H41" s="8">
        <v>1</v>
      </c>
      <c r="I41" s="8">
        <v>2</v>
      </c>
      <c r="J41" s="8">
        <v>1</v>
      </c>
      <c r="K41" s="8">
        <v>1</v>
      </c>
      <c r="L41" s="8">
        <v>1</v>
      </c>
      <c r="M41" s="8">
        <v>1</v>
      </c>
      <c r="N41" s="8">
        <v>2</v>
      </c>
      <c r="O41" s="9">
        <v>15</v>
      </c>
      <c r="P41" s="8">
        <f t="shared" si="0"/>
        <v>75</v>
      </c>
    </row>
    <row r="42" spans="1:16" x14ac:dyDescent="0.3">
      <c r="A42" s="8" t="s">
        <v>3385</v>
      </c>
      <c r="B42" s="17" t="s">
        <v>105</v>
      </c>
      <c r="C42" s="8">
        <f>VLOOKUP(B42,Compilado!C:F,4,FALSE)</f>
        <v>2024</v>
      </c>
      <c r="D42" s="8" t="str">
        <f>VLOOKUP(B42,Compilado!C:G,5,FALSE)</f>
        <v>Conference paper</v>
      </c>
      <c r="E42" s="8">
        <v>2</v>
      </c>
      <c r="F42" s="8">
        <v>2</v>
      </c>
      <c r="G42" s="8">
        <v>2</v>
      </c>
      <c r="H42" s="8">
        <v>2</v>
      </c>
      <c r="I42" s="8">
        <v>2</v>
      </c>
      <c r="J42" s="8">
        <v>2</v>
      </c>
      <c r="K42" s="8">
        <v>2</v>
      </c>
      <c r="L42" s="8">
        <v>1</v>
      </c>
      <c r="M42" s="8">
        <v>1</v>
      </c>
      <c r="N42" s="8">
        <v>2</v>
      </c>
      <c r="O42" s="9">
        <v>18</v>
      </c>
      <c r="P42" s="8">
        <f t="shared" si="0"/>
        <v>90</v>
      </c>
    </row>
    <row r="43" spans="1:16" x14ac:dyDescent="0.3">
      <c r="A43" s="8" t="s">
        <v>3484</v>
      </c>
      <c r="B43" s="17" t="s">
        <v>6811</v>
      </c>
      <c r="C43" s="8">
        <f>VLOOKUP(B43,Compilado!C:F,4,FALSE)</f>
        <v>2022</v>
      </c>
      <c r="D43" s="8" t="str">
        <f>VLOOKUP(B43,Compilado!C:G,5,FALSE)</f>
        <v>Book chapter</v>
      </c>
      <c r="E43" s="8">
        <v>2</v>
      </c>
      <c r="F43" s="8">
        <v>2</v>
      </c>
      <c r="G43" s="8">
        <v>2</v>
      </c>
      <c r="H43" s="8">
        <v>1</v>
      </c>
      <c r="I43" s="8">
        <v>2</v>
      </c>
      <c r="J43" s="8">
        <v>1</v>
      </c>
      <c r="K43" s="8">
        <v>1</v>
      </c>
      <c r="L43" s="8">
        <v>1</v>
      </c>
      <c r="M43" s="8">
        <v>1</v>
      </c>
      <c r="N43" s="8">
        <v>2</v>
      </c>
      <c r="O43" s="9">
        <v>15</v>
      </c>
      <c r="P43" s="8">
        <f t="shared" si="0"/>
        <v>75</v>
      </c>
    </row>
    <row r="44" spans="1:16" hidden="1" x14ac:dyDescent="0.3">
      <c r="A44" s="8" t="s">
        <v>514</v>
      </c>
      <c r="B44" s="8" t="s">
        <v>2768</v>
      </c>
      <c r="C44" s="8">
        <f>VLOOKUP(B44,Compilado!C:F,4,FALSE)</f>
        <v>2022</v>
      </c>
      <c r="D44" s="8" t="str">
        <f>VLOOKUP(B44,Compilado!C:G,5,FALSE)</f>
        <v>Conference paper</v>
      </c>
      <c r="E44" s="8">
        <v>2</v>
      </c>
      <c r="F44" s="8">
        <v>2</v>
      </c>
      <c r="G44" s="8">
        <v>1</v>
      </c>
      <c r="H44" s="8">
        <v>1</v>
      </c>
      <c r="I44" s="8">
        <v>1</v>
      </c>
      <c r="J44" s="8">
        <v>1</v>
      </c>
      <c r="K44" s="8">
        <v>1</v>
      </c>
      <c r="L44" s="8">
        <v>1</v>
      </c>
      <c r="M44" s="8">
        <v>0</v>
      </c>
      <c r="N44" s="8">
        <v>1</v>
      </c>
      <c r="O44" s="9">
        <v>11</v>
      </c>
      <c r="P44" s="8">
        <f t="shared" si="0"/>
        <v>55</v>
      </c>
    </row>
    <row r="45" spans="1:16" hidden="1" x14ac:dyDescent="0.3">
      <c r="A45" s="8" t="s">
        <v>3484</v>
      </c>
      <c r="B45" s="8" t="s">
        <v>701</v>
      </c>
      <c r="C45" s="8">
        <f>VLOOKUP(B45,Compilado!C:F,4,FALSE)</f>
        <v>2023</v>
      </c>
      <c r="D45" s="8" t="str">
        <f>VLOOKUP(B45,Compilado!C:G,5,FALSE)</f>
        <v>Conference paper</v>
      </c>
      <c r="E45" s="8">
        <v>1</v>
      </c>
      <c r="F45" s="8">
        <v>1</v>
      </c>
      <c r="G45" s="8">
        <v>1</v>
      </c>
      <c r="H45" s="8">
        <v>1</v>
      </c>
      <c r="I45" s="8">
        <v>1</v>
      </c>
      <c r="J45" s="8">
        <v>0</v>
      </c>
      <c r="K45" s="8">
        <v>0</v>
      </c>
      <c r="L45" s="8">
        <v>1</v>
      </c>
      <c r="M45" s="8">
        <v>0</v>
      </c>
      <c r="N45" s="8">
        <v>1</v>
      </c>
      <c r="O45" s="9">
        <v>7</v>
      </c>
      <c r="P45" s="8">
        <f t="shared" si="0"/>
        <v>35</v>
      </c>
    </row>
    <row r="46" spans="1:16" x14ac:dyDescent="0.3">
      <c r="A46" s="8" t="s">
        <v>3484</v>
      </c>
      <c r="B46" s="17" t="s">
        <v>6042</v>
      </c>
      <c r="C46" s="8">
        <f>VLOOKUP(B46,Compilado!C:F,4,FALSE)</f>
        <v>2022</v>
      </c>
      <c r="D46" s="8" t="str">
        <f>VLOOKUP(B46,Compilado!C:G,5,FALSE)</f>
        <v>Conference paper</v>
      </c>
      <c r="E46" s="8">
        <v>2</v>
      </c>
      <c r="F46" s="8">
        <v>2</v>
      </c>
      <c r="G46" s="8">
        <v>2</v>
      </c>
      <c r="H46" s="8">
        <v>2</v>
      </c>
      <c r="I46" s="8">
        <v>2</v>
      </c>
      <c r="J46" s="8">
        <v>2</v>
      </c>
      <c r="K46" s="8">
        <v>2</v>
      </c>
      <c r="L46" s="8">
        <v>1</v>
      </c>
      <c r="M46" s="8">
        <v>1</v>
      </c>
      <c r="N46" s="8">
        <v>2</v>
      </c>
      <c r="O46" s="9">
        <v>18</v>
      </c>
      <c r="P46" s="8">
        <f t="shared" si="0"/>
        <v>90</v>
      </c>
    </row>
    <row r="47" spans="1:16" x14ac:dyDescent="0.3">
      <c r="A47" s="8" t="s">
        <v>3484</v>
      </c>
      <c r="B47" s="17" t="s">
        <v>5489</v>
      </c>
      <c r="C47" s="8">
        <f>VLOOKUP(B47,Compilado!C:F,4,FALSE)</f>
        <v>2023</v>
      </c>
      <c r="D47" s="8" t="str">
        <f>VLOOKUP(B47,Compilado!C:G,5,FALSE)</f>
        <v>Article</v>
      </c>
      <c r="E47" s="8">
        <v>2</v>
      </c>
      <c r="F47" s="8">
        <v>2</v>
      </c>
      <c r="G47" s="8">
        <v>2</v>
      </c>
      <c r="H47" s="8">
        <v>2</v>
      </c>
      <c r="I47" s="8">
        <v>2</v>
      </c>
      <c r="J47" s="8">
        <v>1</v>
      </c>
      <c r="K47" s="8">
        <v>1</v>
      </c>
      <c r="L47" s="8">
        <v>1</v>
      </c>
      <c r="M47" s="8">
        <v>1</v>
      </c>
      <c r="N47" s="8">
        <v>2</v>
      </c>
      <c r="O47" s="9">
        <v>16</v>
      </c>
      <c r="P47" s="8">
        <f t="shared" si="0"/>
        <v>80</v>
      </c>
    </row>
    <row r="48" spans="1:16" hidden="1" x14ac:dyDescent="0.3">
      <c r="A48" s="8" t="s">
        <v>3484</v>
      </c>
      <c r="B48" s="8" t="s">
        <v>6825</v>
      </c>
      <c r="C48" s="8">
        <f>VLOOKUP(B48,Compilado!C:F,4,FALSE)</f>
        <v>2022</v>
      </c>
      <c r="D48" s="8" t="str">
        <f>VLOOKUP(B48,Compilado!C:G,5,FALSE)</f>
        <v>Conference paper</v>
      </c>
      <c r="E48" s="8">
        <v>1</v>
      </c>
      <c r="F48" s="8">
        <v>1</v>
      </c>
      <c r="G48" s="8">
        <v>1</v>
      </c>
      <c r="H48" s="8">
        <v>1</v>
      </c>
      <c r="I48" s="8">
        <v>1</v>
      </c>
      <c r="J48" s="8">
        <v>0</v>
      </c>
      <c r="K48" s="8">
        <v>0</v>
      </c>
      <c r="L48" s="8">
        <v>1</v>
      </c>
      <c r="M48" s="8">
        <v>0</v>
      </c>
      <c r="N48" s="8">
        <v>1</v>
      </c>
      <c r="O48" s="9">
        <v>7</v>
      </c>
      <c r="P48" s="8">
        <f t="shared" si="0"/>
        <v>35</v>
      </c>
    </row>
    <row r="49" spans="1:16" hidden="1" x14ac:dyDescent="0.3">
      <c r="A49" s="8" t="s">
        <v>3484</v>
      </c>
      <c r="B49" s="8" t="s">
        <v>2346</v>
      </c>
      <c r="C49" s="8">
        <f>VLOOKUP(B49,Compilado!C:F,4,FALSE)</f>
        <v>2022</v>
      </c>
      <c r="D49" s="8" t="str">
        <f>VLOOKUP(B49,Compilado!C:G,5,FALSE)</f>
        <v>Conference paper</v>
      </c>
      <c r="E49" s="8">
        <v>1</v>
      </c>
      <c r="F49" s="8">
        <v>1</v>
      </c>
      <c r="G49" s="8">
        <v>1</v>
      </c>
      <c r="H49" s="8">
        <v>1</v>
      </c>
      <c r="I49" s="8">
        <v>1</v>
      </c>
      <c r="J49" s="8">
        <v>0</v>
      </c>
      <c r="K49" s="8">
        <v>0</v>
      </c>
      <c r="L49" s="8">
        <v>1</v>
      </c>
      <c r="M49" s="8">
        <v>0</v>
      </c>
      <c r="N49" s="8">
        <v>1</v>
      </c>
      <c r="O49" s="9">
        <v>7</v>
      </c>
      <c r="P49" s="8">
        <f t="shared" si="0"/>
        <v>35</v>
      </c>
    </row>
    <row r="50" spans="1:16" x14ac:dyDescent="0.3">
      <c r="A50" s="8" t="s">
        <v>3484</v>
      </c>
      <c r="B50" s="17" t="s">
        <v>5743</v>
      </c>
      <c r="C50" s="8">
        <f>VLOOKUP(B50,Compilado!C:F,4,FALSE)</f>
        <v>2023</v>
      </c>
      <c r="D50" s="8" t="str">
        <f>VLOOKUP(B50,Compilado!C:G,5,FALSE)</f>
        <v>Book chapter</v>
      </c>
      <c r="E50" s="8">
        <v>2</v>
      </c>
      <c r="F50" s="8">
        <v>2</v>
      </c>
      <c r="G50" s="8">
        <v>2</v>
      </c>
      <c r="H50" s="8">
        <v>2</v>
      </c>
      <c r="I50" s="8">
        <v>2</v>
      </c>
      <c r="J50" s="8">
        <v>2</v>
      </c>
      <c r="K50" s="8">
        <v>2</v>
      </c>
      <c r="L50" s="8">
        <v>2</v>
      </c>
      <c r="M50" s="8">
        <v>2</v>
      </c>
      <c r="N50" s="8">
        <v>2</v>
      </c>
      <c r="O50" s="9">
        <v>20</v>
      </c>
      <c r="P50" s="8">
        <f t="shared" si="0"/>
        <v>100</v>
      </c>
    </row>
    <row r="51" spans="1:16" hidden="1" x14ac:dyDescent="0.3">
      <c r="A51" s="8" t="s">
        <v>514</v>
      </c>
      <c r="B51" s="6" t="s">
        <v>3060</v>
      </c>
      <c r="C51" s="8">
        <f>VLOOKUP(B51,Compilado!C:F,4,FALSE)</f>
        <v>2023</v>
      </c>
      <c r="D51" s="8" t="str">
        <f>VLOOKUP(B51,Compilado!C:G,5,FALSE)</f>
        <v>Conference paper</v>
      </c>
      <c r="E51" s="8">
        <v>1</v>
      </c>
      <c r="F51" s="8">
        <v>1</v>
      </c>
      <c r="G51" s="8">
        <v>1</v>
      </c>
      <c r="H51" s="8">
        <v>0</v>
      </c>
      <c r="I51" s="8">
        <v>0</v>
      </c>
      <c r="J51" s="8">
        <v>1</v>
      </c>
      <c r="K51" s="8">
        <v>1</v>
      </c>
      <c r="L51" s="8">
        <v>1</v>
      </c>
      <c r="M51" s="8">
        <v>0</v>
      </c>
      <c r="N51" s="8">
        <v>1</v>
      </c>
      <c r="O51" s="9">
        <v>7</v>
      </c>
      <c r="P51" s="8">
        <f t="shared" si="0"/>
        <v>35</v>
      </c>
    </row>
    <row r="52" spans="1:16" x14ac:dyDescent="0.3">
      <c r="A52" s="8" t="s">
        <v>3484</v>
      </c>
      <c r="B52" s="17" t="s">
        <v>3867</v>
      </c>
      <c r="C52" s="8">
        <f>VLOOKUP(B52,Compilado!C:F,4,FALSE)</f>
        <v>2025</v>
      </c>
      <c r="D52" s="8" t="str">
        <f>VLOOKUP(B52,Compilado!C:G,5,FALSE)</f>
        <v>Conference paper</v>
      </c>
      <c r="E52" s="8">
        <v>2</v>
      </c>
      <c r="F52" s="8">
        <v>2</v>
      </c>
      <c r="G52" s="8">
        <v>2</v>
      </c>
      <c r="H52" s="8">
        <v>2</v>
      </c>
      <c r="I52" s="8">
        <v>2</v>
      </c>
      <c r="J52" s="8">
        <v>1</v>
      </c>
      <c r="K52" s="8">
        <v>1</v>
      </c>
      <c r="L52" s="8">
        <v>2</v>
      </c>
      <c r="M52" s="8">
        <v>2</v>
      </c>
      <c r="N52" s="8">
        <v>2</v>
      </c>
      <c r="O52" s="9">
        <v>18</v>
      </c>
      <c r="P52" s="8">
        <f t="shared" si="0"/>
        <v>90</v>
      </c>
    </row>
    <row r="53" spans="1:16" x14ac:dyDescent="0.3">
      <c r="A53" s="8" t="s">
        <v>3484</v>
      </c>
      <c r="B53" s="17" t="s">
        <v>3267</v>
      </c>
      <c r="C53" s="8">
        <f>VLOOKUP(B53,Compilado!C:F,4,FALSE)</f>
        <v>2023</v>
      </c>
      <c r="D53" s="8" t="str">
        <f>VLOOKUP(B53,Compilado!C:G,5,FALSE)</f>
        <v>Article</v>
      </c>
      <c r="E53" s="8">
        <v>2</v>
      </c>
      <c r="F53" s="8">
        <v>2</v>
      </c>
      <c r="G53" s="8">
        <v>2</v>
      </c>
      <c r="H53" s="8">
        <v>2</v>
      </c>
      <c r="I53" s="8">
        <v>2</v>
      </c>
      <c r="J53" s="8">
        <v>2</v>
      </c>
      <c r="K53" s="8">
        <v>2</v>
      </c>
      <c r="L53" s="8">
        <v>2</v>
      </c>
      <c r="M53" s="8">
        <v>2</v>
      </c>
      <c r="N53" s="8">
        <v>2</v>
      </c>
      <c r="O53" s="9">
        <v>20</v>
      </c>
      <c r="P53" s="8">
        <f t="shared" si="0"/>
        <v>100</v>
      </c>
    </row>
    <row r="54" spans="1:16" hidden="1" x14ac:dyDescent="0.3">
      <c r="A54" s="8" t="s">
        <v>3484</v>
      </c>
      <c r="B54" s="6" t="s">
        <v>6648</v>
      </c>
      <c r="C54" s="8">
        <f>VLOOKUP(B54,Compilado!C:F,4,FALSE)</f>
        <v>2023</v>
      </c>
      <c r="D54" s="8" t="str">
        <f>VLOOKUP(B54,Compilado!C:G,5,FALSE)</f>
        <v>Conference paper</v>
      </c>
      <c r="E54" s="8">
        <v>1</v>
      </c>
      <c r="F54" s="8">
        <v>1</v>
      </c>
      <c r="G54" s="8">
        <v>1</v>
      </c>
      <c r="H54" s="8">
        <v>1</v>
      </c>
      <c r="I54" s="8">
        <v>1</v>
      </c>
      <c r="J54" s="8">
        <v>0</v>
      </c>
      <c r="K54" s="8">
        <v>0</v>
      </c>
      <c r="L54" s="8">
        <v>1</v>
      </c>
      <c r="M54" s="8">
        <v>0</v>
      </c>
      <c r="N54" s="8">
        <v>1</v>
      </c>
      <c r="O54" s="9">
        <v>7</v>
      </c>
      <c r="P54" s="8">
        <f t="shared" si="0"/>
        <v>35</v>
      </c>
    </row>
    <row r="55" spans="1:16" x14ac:dyDescent="0.3">
      <c r="A55" s="8" t="s">
        <v>3484</v>
      </c>
      <c r="B55" s="17" t="s">
        <v>5971</v>
      </c>
      <c r="C55" s="8">
        <f>VLOOKUP(B55,Compilado!C:F,4,FALSE)</f>
        <v>2023</v>
      </c>
      <c r="D55" s="8" t="str">
        <f>VLOOKUP(B55,Compilado!C:G,5,FALSE)</f>
        <v>Book chapter</v>
      </c>
      <c r="E55" s="8">
        <v>2</v>
      </c>
      <c r="F55" s="8">
        <v>2</v>
      </c>
      <c r="G55" s="8">
        <v>1</v>
      </c>
      <c r="H55" s="8">
        <v>1</v>
      </c>
      <c r="I55" s="8">
        <v>0</v>
      </c>
      <c r="J55" s="8">
        <v>0</v>
      </c>
      <c r="K55" s="8">
        <v>1</v>
      </c>
      <c r="L55" s="8">
        <v>1</v>
      </c>
      <c r="M55" s="8">
        <v>2</v>
      </c>
      <c r="N55" s="8">
        <v>2</v>
      </c>
      <c r="O55" s="9">
        <v>12</v>
      </c>
      <c r="P55" s="8">
        <f t="shared" si="0"/>
        <v>60</v>
      </c>
    </row>
    <row r="56" spans="1:16" hidden="1" x14ac:dyDescent="0.3">
      <c r="A56" s="8" t="s">
        <v>3484</v>
      </c>
      <c r="B56" s="8" t="s">
        <v>1375</v>
      </c>
      <c r="C56" s="8">
        <f>VLOOKUP(B56,Compilado!C:F,4,FALSE)</f>
        <v>2022</v>
      </c>
      <c r="D56" s="8" t="str">
        <f>VLOOKUP(B56,Compilado!C:G,5,FALSE)</f>
        <v>Conference paper</v>
      </c>
      <c r="E56" s="8">
        <v>2</v>
      </c>
      <c r="F56" s="8">
        <v>2</v>
      </c>
      <c r="G56" s="8">
        <v>1</v>
      </c>
      <c r="H56" s="8">
        <v>1</v>
      </c>
      <c r="I56" s="8">
        <v>1</v>
      </c>
      <c r="J56" s="8">
        <v>1</v>
      </c>
      <c r="K56" s="8">
        <v>1</v>
      </c>
      <c r="L56" s="8">
        <v>1</v>
      </c>
      <c r="M56" s="8">
        <v>0</v>
      </c>
      <c r="N56" s="8">
        <v>1</v>
      </c>
      <c r="O56" s="9">
        <v>11</v>
      </c>
      <c r="P56" s="8">
        <f t="shared" si="0"/>
        <v>55</v>
      </c>
    </row>
    <row r="57" spans="1:16" hidden="1" x14ac:dyDescent="0.3">
      <c r="A57" s="8" t="s">
        <v>3385</v>
      </c>
      <c r="B57" s="8" t="s">
        <v>220</v>
      </c>
      <c r="C57" s="8">
        <f>VLOOKUP(B57,Compilado!C:F,4,FALSE)</f>
        <v>2024</v>
      </c>
      <c r="D57" s="8" t="str">
        <f>VLOOKUP(B57,Compilado!C:G,5,FALSE)</f>
        <v>Conference paper</v>
      </c>
      <c r="E57" s="8">
        <v>2</v>
      </c>
      <c r="F57" s="8">
        <v>2</v>
      </c>
      <c r="G57" s="8">
        <v>1</v>
      </c>
      <c r="H57" s="8">
        <v>1</v>
      </c>
      <c r="I57" s="8">
        <v>1</v>
      </c>
      <c r="J57" s="8">
        <v>0</v>
      </c>
      <c r="K57" s="8">
        <v>0</v>
      </c>
      <c r="L57" s="8">
        <v>1</v>
      </c>
      <c r="M57" s="8">
        <v>0</v>
      </c>
      <c r="N57" s="8">
        <v>1</v>
      </c>
      <c r="O57" s="9">
        <v>9</v>
      </c>
      <c r="P57" s="8">
        <f t="shared" si="0"/>
        <v>45</v>
      </c>
    </row>
    <row r="58" spans="1:16" x14ac:dyDescent="0.3">
      <c r="A58" s="8" t="s">
        <v>514</v>
      </c>
      <c r="B58" s="17" t="s">
        <v>3281</v>
      </c>
      <c r="C58" s="8">
        <f>VLOOKUP(B58,Compilado!C:F,4,FALSE)</f>
        <v>2023</v>
      </c>
      <c r="D58" s="8" t="str">
        <f>VLOOKUP(B58,Compilado!C:G,5,FALSE)</f>
        <v>Article</v>
      </c>
      <c r="E58" s="8">
        <v>2</v>
      </c>
      <c r="F58" s="8">
        <v>2</v>
      </c>
      <c r="G58" s="8">
        <v>2</v>
      </c>
      <c r="H58" s="8">
        <v>2</v>
      </c>
      <c r="I58" s="8">
        <v>2</v>
      </c>
      <c r="J58" s="8">
        <v>2</v>
      </c>
      <c r="K58" s="8">
        <v>2</v>
      </c>
      <c r="L58" s="8">
        <v>2</v>
      </c>
      <c r="M58" s="8">
        <v>2</v>
      </c>
      <c r="N58" s="8">
        <v>2</v>
      </c>
      <c r="O58" s="9">
        <v>20</v>
      </c>
      <c r="P58" s="8">
        <f t="shared" si="0"/>
        <v>100</v>
      </c>
    </row>
    <row r="59" spans="1:16" x14ac:dyDescent="0.3">
      <c r="A59" s="8" t="s">
        <v>3484</v>
      </c>
      <c r="B59" s="17" t="s">
        <v>2733</v>
      </c>
      <c r="C59" s="8">
        <f>VLOOKUP(B59,Compilado!C:F,4,FALSE)</f>
        <v>2022</v>
      </c>
      <c r="D59" s="8" t="str">
        <f>VLOOKUP(B59,Compilado!C:G,5,FALSE)</f>
        <v>Conference paper</v>
      </c>
      <c r="E59" s="8">
        <v>2</v>
      </c>
      <c r="F59" s="8">
        <v>2</v>
      </c>
      <c r="G59" s="8">
        <v>2</v>
      </c>
      <c r="H59" s="8">
        <v>2</v>
      </c>
      <c r="I59" s="8">
        <v>2</v>
      </c>
      <c r="J59" s="8">
        <v>2</v>
      </c>
      <c r="K59" s="8">
        <v>2</v>
      </c>
      <c r="L59" s="8">
        <v>1</v>
      </c>
      <c r="M59" s="8">
        <v>1</v>
      </c>
      <c r="N59" s="8">
        <v>2</v>
      </c>
      <c r="O59" s="9">
        <v>18</v>
      </c>
      <c r="P59" s="8">
        <f t="shared" si="0"/>
        <v>90</v>
      </c>
    </row>
    <row r="60" spans="1:16" hidden="1" x14ac:dyDescent="0.3">
      <c r="A60" s="8" t="s">
        <v>3484</v>
      </c>
      <c r="B60" s="8" t="s">
        <v>4841</v>
      </c>
      <c r="C60" s="8">
        <f>VLOOKUP(B60,Compilado!C:F,4,FALSE)</f>
        <v>2024</v>
      </c>
      <c r="D60" s="8" t="str">
        <f>VLOOKUP(B60,Compilado!C:G,5,FALSE)</f>
        <v>Conference paper</v>
      </c>
      <c r="E60" s="8">
        <v>2</v>
      </c>
      <c r="F60" s="8">
        <v>2</v>
      </c>
      <c r="G60" s="8">
        <v>1</v>
      </c>
      <c r="H60" s="8">
        <v>1</v>
      </c>
      <c r="I60" s="8">
        <v>1</v>
      </c>
      <c r="J60" s="8">
        <v>1</v>
      </c>
      <c r="K60" s="8">
        <v>1</v>
      </c>
      <c r="L60" s="8">
        <v>1</v>
      </c>
      <c r="M60" s="8">
        <v>0</v>
      </c>
      <c r="N60" s="8">
        <v>1</v>
      </c>
      <c r="O60" s="9">
        <v>11</v>
      </c>
      <c r="P60" s="8">
        <f t="shared" si="0"/>
        <v>55</v>
      </c>
    </row>
    <row r="61" spans="1:16" x14ac:dyDescent="0.3">
      <c r="A61" s="8" t="s">
        <v>3484</v>
      </c>
      <c r="B61" s="19" t="s">
        <v>2002</v>
      </c>
      <c r="C61" s="8">
        <f>VLOOKUP(B61,Compilado!C:F,4,FALSE)</f>
        <v>2023</v>
      </c>
      <c r="D61" s="8" t="str">
        <f>VLOOKUP(B61,Compilado!C:G,5,FALSE)</f>
        <v>Conference paper</v>
      </c>
      <c r="E61" s="8">
        <v>2</v>
      </c>
      <c r="F61" s="8">
        <v>2</v>
      </c>
      <c r="G61" s="8">
        <v>1</v>
      </c>
      <c r="H61" s="8">
        <v>2</v>
      </c>
      <c r="I61" s="8">
        <v>2</v>
      </c>
      <c r="J61" s="8">
        <v>1</v>
      </c>
      <c r="K61" s="8">
        <v>1</v>
      </c>
      <c r="L61" s="8">
        <v>1</v>
      </c>
      <c r="M61" s="8">
        <v>1</v>
      </c>
      <c r="N61" s="8">
        <v>1</v>
      </c>
      <c r="O61" s="9">
        <v>14</v>
      </c>
      <c r="P61" s="8">
        <f t="shared" si="0"/>
        <v>70</v>
      </c>
    </row>
    <row r="62" spans="1:16" x14ac:dyDescent="0.3">
      <c r="A62" s="8" t="s">
        <v>3484</v>
      </c>
      <c r="B62" s="17" t="s">
        <v>4188</v>
      </c>
      <c r="C62" s="8">
        <f>VLOOKUP(B62,Compilado!C:F,4,FALSE)</f>
        <v>2024</v>
      </c>
      <c r="D62" s="8" t="str">
        <f>VLOOKUP(B62,Compilado!C:G,5,FALSE)</f>
        <v>Article</v>
      </c>
      <c r="E62" s="8">
        <v>2</v>
      </c>
      <c r="F62" s="8">
        <v>2</v>
      </c>
      <c r="G62" s="8">
        <v>2</v>
      </c>
      <c r="H62" s="8">
        <v>2</v>
      </c>
      <c r="I62" s="8">
        <v>2</v>
      </c>
      <c r="J62" s="8">
        <v>2</v>
      </c>
      <c r="K62" s="8">
        <v>2</v>
      </c>
      <c r="L62" s="8">
        <v>2</v>
      </c>
      <c r="M62" s="8">
        <v>1</v>
      </c>
      <c r="N62" s="8">
        <v>2</v>
      </c>
      <c r="O62" s="9">
        <v>19</v>
      </c>
      <c r="P62" s="8">
        <f t="shared" si="0"/>
        <v>95</v>
      </c>
    </row>
    <row r="63" spans="1:16" x14ac:dyDescent="0.3">
      <c r="A63" s="8" t="s">
        <v>3484</v>
      </c>
      <c r="B63" s="19" t="s">
        <v>3908</v>
      </c>
      <c r="C63" s="8">
        <f>VLOOKUP(B63,Compilado!C:F,4,FALSE)</f>
        <v>2025</v>
      </c>
      <c r="D63" s="8" t="str">
        <f>VLOOKUP(B63,Compilado!C:G,5,FALSE)</f>
        <v>Article</v>
      </c>
      <c r="E63" s="8">
        <v>2</v>
      </c>
      <c r="F63" s="8">
        <v>2</v>
      </c>
      <c r="G63" s="8">
        <v>2</v>
      </c>
      <c r="H63" s="8">
        <v>2</v>
      </c>
      <c r="I63" s="8">
        <v>2</v>
      </c>
      <c r="J63" s="8">
        <v>2</v>
      </c>
      <c r="K63" s="8">
        <v>2</v>
      </c>
      <c r="L63" s="8">
        <v>2</v>
      </c>
      <c r="M63" s="8">
        <v>1</v>
      </c>
      <c r="N63" s="8">
        <v>2</v>
      </c>
      <c r="O63" s="9">
        <v>19</v>
      </c>
      <c r="P63" s="8">
        <f t="shared" si="0"/>
        <v>95</v>
      </c>
    </row>
    <row r="64" spans="1:16" x14ac:dyDescent="0.3">
      <c r="A64" s="8" t="s">
        <v>3484</v>
      </c>
      <c r="B64" s="17" t="s">
        <v>5692</v>
      </c>
      <c r="C64" s="8">
        <f>VLOOKUP(B64,Compilado!C:F,4,FALSE)</f>
        <v>2023</v>
      </c>
      <c r="D64" s="8" t="str">
        <f>VLOOKUP(B64,Compilado!C:G,5,FALSE)</f>
        <v>Article</v>
      </c>
      <c r="E64" s="8">
        <v>2</v>
      </c>
      <c r="F64" s="8">
        <v>2</v>
      </c>
      <c r="G64" s="8">
        <v>1</v>
      </c>
      <c r="H64" s="8">
        <v>1</v>
      </c>
      <c r="I64" s="8">
        <v>1</v>
      </c>
      <c r="J64" s="8">
        <v>1</v>
      </c>
      <c r="K64" s="8">
        <v>1</v>
      </c>
      <c r="L64" s="8">
        <v>1</v>
      </c>
      <c r="M64" s="8">
        <v>1</v>
      </c>
      <c r="N64" s="8">
        <v>1</v>
      </c>
      <c r="O64" s="9">
        <v>12</v>
      </c>
      <c r="P64" s="8">
        <f t="shared" si="0"/>
        <v>60</v>
      </c>
    </row>
    <row r="65" spans="1:16" x14ac:dyDescent="0.3">
      <c r="A65" s="8" t="s">
        <v>3484</v>
      </c>
      <c r="B65" s="17" t="s">
        <v>6450</v>
      </c>
      <c r="C65" s="8">
        <f>VLOOKUP(B65,Compilado!C:F,4,FALSE)</f>
        <v>2022</v>
      </c>
      <c r="D65" s="8" t="str">
        <f>VLOOKUP(B65,Compilado!C:G,5,FALSE)</f>
        <v>Article</v>
      </c>
      <c r="E65" s="8">
        <v>2</v>
      </c>
      <c r="F65" s="8">
        <v>2</v>
      </c>
      <c r="G65" s="8">
        <v>2</v>
      </c>
      <c r="H65" s="8">
        <v>2</v>
      </c>
      <c r="I65" s="8">
        <v>1</v>
      </c>
      <c r="J65" s="8">
        <v>2</v>
      </c>
      <c r="K65" s="8">
        <v>2</v>
      </c>
      <c r="L65" s="8">
        <v>2</v>
      </c>
      <c r="M65" s="8">
        <v>2</v>
      </c>
      <c r="N65" s="8">
        <v>2</v>
      </c>
      <c r="O65" s="9">
        <v>19</v>
      </c>
      <c r="P65" s="8">
        <f t="shared" si="0"/>
        <v>95</v>
      </c>
    </row>
    <row r="66" spans="1:16" x14ac:dyDescent="0.3">
      <c r="A66" s="8" t="s">
        <v>3484</v>
      </c>
      <c r="B66" s="17" t="s">
        <v>4856</v>
      </c>
      <c r="C66" s="8">
        <f>VLOOKUP(B66,Compilado!C:F,4,FALSE)</f>
        <v>2024</v>
      </c>
      <c r="D66" s="8" t="str">
        <f>VLOOKUP(B66,Compilado!C:G,5,FALSE)</f>
        <v>Conference paper</v>
      </c>
      <c r="E66" s="8">
        <v>2</v>
      </c>
      <c r="F66" s="8">
        <v>2</v>
      </c>
      <c r="G66" s="8">
        <v>2</v>
      </c>
      <c r="H66" s="8">
        <v>2</v>
      </c>
      <c r="I66" s="8">
        <v>2</v>
      </c>
      <c r="J66" s="8">
        <v>2</v>
      </c>
      <c r="K66" s="8">
        <v>2</v>
      </c>
      <c r="L66" s="8">
        <v>2</v>
      </c>
      <c r="M66" s="8">
        <v>1</v>
      </c>
      <c r="N66" s="8">
        <v>2</v>
      </c>
      <c r="O66" s="9">
        <v>19</v>
      </c>
      <c r="P66" s="8">
        <f t="shared" ref="P66:P129" si="1">(O66*100)/20</f>
        <v>95</v>
      </c>
    </row>
    <row r="67" spans="1:16" x14ac:dyDescent="0.3">
      <c r="A67" s="8" t="s">
        <v>3484</v>
      </c>
      <c r="B67" s="17" t="s">
        <v>6621</v>
      </c>
      <c r="C67" s="8">
        <f>VLOOKUP(B67,Compilado!C:F,4,FALSE)</f>
        <v>2023</v>
      </c>
      <c r="D67" s="8" t="str">
        <f>VLOOKUP(B67,Compilado!C:G,5,FALSE)</f>
        <v>Conference paper</v>
      </c>
      <c r="E67" s="8">
        <v>2</v>
      </c>
      <c r="F67" s="8">
        <v>2</v>
      </c>
      <c r="G67" s="8">
        <v>2</v>
      </c>
      <c r="H67" s="8">
        <v>2</v>
      </c>
      <c r="I67" s="8">
        <v>2</v>
      </c>
      <c r="J67" s="8">
        <v>1</v>
      </c>
      <c r="K67" s="8">
        <v>1</v>
      </c>
      <c r="L67" s="8">
        <v>2</v>
      </c>
      <c r="M67" s="8">
        <v>1</v>
      </c>
      <c r="N67" s="8">
        <v>2</v>
      </c>
      <c r="O67" s="9">
        <v>17</v>
      </c>
      <c r="P67" s="8">
        <f t="shared" si="1"/>
        <v>85</v>
      </c>
    </row>
    <row r="68" spans="1:16" x14ac:dyDescent="0.3">
      <c r="A68" s="8" t="s">
        <v>3484</v>
      </c>
      <c r="B68" s="19" t="s">
        <v>2968</v>
      </c>
      <c r="C68" s="8">
        <f>VLOOKUP(B68,Compilado!C:F,4,FALSE)</f>
        <v>2024</v>
      </c>
      <c r="D68" s="8" t="str">
        <f>VLOOKUP(B68,Compilado!C:G,5,FALSE)</f>
        <v>Article</v>
      </c>
      <c r="E68" s="8">
        <v>2</v>
      </c>
      <c r="F68" s="8">
        <v>2</v>
      </c>
      <c r="G68" s="8">
        <v>2</v>
      </c>
      <c r="H68" s="8">
        <v>2</v>
      </c>
      <c r="I68" s="8">
        <v>2</v>
      </c>
      <c r="J68" s="8">
        <v>2</v>
      </c>
      <c r="K68" s="8">
        <v>2</v>
      </c>
      <c r="L68" s="8">
        <v>2</v>
      </c>
      <c r="M68" s="8">
        <v>1</v>
      </c>
      <c r="N68" s="8">
        <v>2</v>
      </c>
      <c r="O68" s="9">
        <v>19</v>
      </c>
      <c r="P68" s="8">
        <f t="shared" si="1"/>
        <v>95</v>
      </c>
    </row>
    <row r="69" spans="1:16" hidden="1" x14ac:dyDescent="0.3">
      <c r="A69" s="8" t="s">
        <v>3484</v>
      </c>
      <c r="B69" s="8" t="s">
        <v>4416</v>
      </c>
      <c r="C69" s="8">
        <f>VLOOKUP(B69,Compilado!C:F,4,FALSE)</f>
        <v>2023</v>
      </c>
      <c r="D69" s="8" t="str">
        <f>VLOOKUP(B69,Compilado!C:G,5,FALSE)</f>
        <v>Article</v>
      </c>
      <c r="E69" s="8">
        <v>2</v>
      </c>
      <c r="F69" s="8">
        <v>2</v>
      </c>
      <c r="G69" s="8">
        <v>1</v>
      </c>
      <c r="H69" s="8">
        <v>1</v>
      </c>
      <c r="I69" s="8">
        <v>1</v>
      </c>
      <c r="J69" s="8">
        <v>1</v>
      </c>
      <c r="K69" s="8">
        <v>1</v>
      </c>
      <c r="L69" s="8">
        <v>1</v>
      </c>
      <c r="M69" s="8">
        <v>0</v>
      </c>
      <c r="N69" s="8">
        <v>1</v>
      </c>
      <c r="O69" s="9">
        <v>11</v>
      </c>
      <c r="P69" s="8">
        <f t="shared" si="1"/>
        <v>55</v>
      </c>
    </row>
    <row r="70" spans="1:16" hidden="1" x14ac:dyDescent="0.3">
      <c r="A70" s="8" t="s">
        <v>3484</v>
      </c>
      <c r="B70" s="8" t="s">
        <v>4983</v>
      </c>
      <c r="C70" s="8">
        <f>VLOOKUP(B70,Compilado!C:F,4,FALSE)</f>
        <v>2024</v>
      </c>
      <c r="D70" s="8" t="str">
        <f>VLOOKUP(B70,Compilado!C:G,5,FALSE)</f>
        <v>Conference paper</v>
      </c>
      <c r="E70" s="8">
        <v>1</v>
      </c>
      <c r="F70" s="8">
        <v>1</v>
      </c>
      <c r="G70" s="8">
        <v>1</v>
      </c>
      <c r="H70" s="8">
        <v>1</v>
      </c>
      <c r="I70" s="8">
        <v>2</v>
      </c>
      <c r="J70" s="8">
        <v>1</v>
      </c>
      <c r="K70" s="8">
        <v>1</v>
      </c>
      <c r="L70" s="8">
        <v>1</v>
      </c>
      <c r="M70" s="8">
        <v>0</v>
      </c>
      <c r="N70" s="8">
        <v>1</v>
      </c>
      <c r="O70" s="9">
        <v>10</v>
      </c>
      <c r="P70" s="8">
        <f t="shared" si="1"/>
        <v>50</v>
      </c>
    </row>
    <row r="71" spans="1:16" x14ac:dyDescent="0.3">
      <c r="A71" s="8" t="s">
        <v>3484</v>
      </c>
      <c r="B71" s="17" t="s">
        <v>4561</v>
      </c>
      <c r="C71" s="8">
        <f>VLOOKUP(B71,Compilado!C:F,4,FALSE)</f>
        <v>2023</v>
      </c>
      <c r="D71" s="8" t="str">
        <f>VLOOKUP(B71,Compilado!C:G,5,FALSE)</f>
        <v>Article</v>
      </c>
      <c r="E71" s="8">
        <v>2</v>
      </c>
      <c r="F71" s="8">
        <v>2</v>
      </c>
      <c r="G71" s="8">
        <v>2</v>
      </c>
      <c r="H71" s="8">
        <v>2</v>
      </c>
      <c r="I71" s="8">
        <v>2</v>
      </c>
      <c r="J71" s="8">
        <v>1</v>
      </c>
      <c r="K71" s="8">
        <v>1</v>
      </c>
      <c r="L71" s="8">
        <v>1</v>
      </c>
      <c r="M71" s="8">
        <v>1</v>
      </c>
      <c r="N71" s="8">
        <v>2</v>
      </c>
      <c r="O71" s="9">
        <v>16</v>
      </c>
      <c r="P71" s="8">
        <f t="shared" si="1"/>
        <v>80</v>
      </c>
    </row>
    <row r="72" spans="1:16" hidden="1" x14ac:dyDescent="0.3">
      <c r="A72" s="8" t="s">
        <v>3484</v>
      </c>
      <c r="B72" s="6" t="s">
        <v>2076</v>
      </c>
      <c r="C72" s="8">
        <f>VLOOKUP(B72,Compilado!C:F,4,FALSE)</f>
        <v>2023</v>
      </c>
      <c r="D72" s="8" t="str">
        <f>VLOOKUP(B72,Compilado!C:G,5,FALSE)</f>
        <v>Conference paper</v>
      </c>
      <c r="E72" s="8">
        <v>1</v>
      </c>
      <c r="F72" s="8">
        <v>1</v>
      </c>
      <c r="G72" s="8">
        <v>1</v>
      </c>
      <c r="H72" s="8">
        <v>1</v>
      </c>
      <c r="I72" s="8">
        <v>1</v>
      </c>
      <c r="J72" s="8">
        <v>0</v>
      </c>
      <c r="K72" s="8">
        <v>1</v>
      </c>
      <c r="L72" s="8">
        <v>1</v>
      </c>
      <c r="M72" s="8">
        <v>0</v>
      </c>
      <c r="N72" s="8">
        <v>1</v>
      </c>
      <c r="O72" s="9">
        <v>8</v>
      </c>
      <c r="P72" s="8">
        <f t="shared" si="1"/>
        <v>40</v>
      </c>
    </row>
    <row r="73" spans="1:16" hidden="1" x14ac:dyDescent="0.3">
      <c r="A73" s="8" t="s">
        <v>3484</v>
      </c>
      <c r="B73" s="8" t="s">
        <v>3724</v>
      </c>
      <c r="C73" s="8">
        <f>VLOOKUP(B73,Compilado!C:F,4,FALSE)</f>
        <v>2024</v>
      </c>
      <c r="D73" s="8" t="str">
        <f>VLOOKUP(B73,Compilado!C:G,5,FALSE)</f>
        <v>Article</v>
      </c>
      <c r="E73" s="8">
        <v>2</v>
      </c>
      <c r="F73" s="8">
        <v>2</v>
      </c>
      <c r="G73" s="8">
        <v>1</v>
      </c>
      <c r="H73" s="8">
        <v>1</v>
      </c>
      <c r="I73" s="8">
        <v>0</v>
      </c>
      <c r="J73" s="8">
        <v>1</v>
      </c>
      <c r="K73" s="8">
        <v>1</v>
      </c>
      <c r="L73" s="8">
        <v>1</v>
      </c>
      <c r="M73" s="8">
        <v>0</v>
      </c>
      <c r="N73" s="8">
        <v>1</v>
      </c>
      <c r="O73" s="9">
        <v>10</v>
      </c>
      <c r="P73" s="8">
        <f t="shared" si="1"/>
        <v>50</v>
      </c>
    </row>
    <row r="74" spans="1:16" x14ac:dyDescent="0.3">
      <c r="A74" s="8" t="s">
        <v>3484</v>
      </c>
      <c r="B74" s="19" t="s">
        <v>1972</v>
      </c>
      <c r="C74" s="8">
        <f>VLOOKUP(B74,Compilado!C:F,4,FALSE)</f>
        <v>2022</v>
      </c>
      <c r="D74" s="8" t="str">
        <f>VLOOKUP(B74,Compilado!C:G,5,FALSE)</f>
        <v>Conference paper</v>
      </c>
      <c r="E74" s="8">
        <v>2</v>
      </c>
      <c r="F74" s="8">
        <v>2</v>
      </c>
      <c r="G74" s="8">
        <v>1</v>
      </c>
      <c r="H74" s="8">
        <v>1</v>
      </c>
      <c r="I74" s="8">
        <v>2</v>
      </c>
      <c r="J74" s="8">
        <v>2</v>
      </c>
      <c r="K74" s="8">
        <v>2</v>
      </c>
      <c r="L74" s="8">
        <v>1</v>
      </c>
      <c r="M74" s="8">
        <v>1</v>
      </c>
      <c r="N74" s="8">
        <v>1</v>
      </c>
      <c r="O74" s="9">
        <v>15</v>
      </c>
      <c r="P74" s="8">
        <f t="shared" si="1"/>
        <v>75</v>
      </c>
    </row>
    <row r="75" spans="1:16" x14ac:dyDescent="0.3">
      <c r="A75" s="8" t="s">
        <v>3484</v>
      </c>
      <c r="B75" s="17" t="s">
        <v>8608</v>
      </c>
      <c r="C75" s="8">
        <f>VLOOKUP(B75,Compilado!C:F,4,FALSE)</f>
        <v>2024</v>
      </c>
      <c r="D75" s="8" t="str">
        <f>VLOOKUP(B75,Compilado!C:G,5,FALSE)</f>
        <v>Conference paper</v>
      </c>
      <c r="E75" s="8">
        <v>2</v>
      </c>
      <c r="F75" s="8">
        <v>2</v>
      </c>
      <c r="G75" s="8">
        <v>2</v>
      </c>
      <c r="H75" s="8">
        <v>2</v>
      </c>
      <c r="I75" s="8">
        <v>2</v>
      </c>
      <c r="J75" s="8">
        <v>1</v>
      </c>
      <c r="K75" s="8">
        <v>1</v>
      </c>
      <c r="L75" s="8">
        <v>1</v>
      </c>
      <c r="M75" s="8">
        <v>1</v>
      </c>
      <c r="N75" s="8">
        <v>2</v>
      </c>
      <c r="O75" s="9">
        <v>16</v>
      </c>
      <c r="P75" s="8">
        <f t="shared" si="1"/>
        <v>80</v>
      </c>
    </row>
    <row r="76" spans="1:16" hidden="1" x14ac:dyDescent="0.3">
      <c r="A76" s="8" t="s">
        <v>3484</v>
      </c>
      <c r="B76" s="8" t="s">
        <v>7048</v>
      </c>
      <c r="C76" s="8">
        <f>VLOOKUP(B76,Compilado!C:F,4,FALSE)</f>
        <v>2022</v>
      </c>
      <c r="D76" s="8" t="str">
        <f>VLOOKUP(B76,Compilado!C:G,5,FALSE)</f>
        <v>Book chapter</v>
      </c>
      <c r="E76" s="8">
        <v>1</v>
      </c>
      <c r="F76" s="8">
        <v>1</v>
      </c>
      <c r="G76" s="8">
        <v>1</v>
      </c>
      <c r="H76" s="8">
        <v>1</v>
      </c>
      <c r="I76" s="8">
        <v>1</v>
      </c>
      <c r="J76" s="8">
        <v>1</v>
      </c>
      <c r="K76" s="8">
        <v>0</v>
      </c>
      <c r="L76" s="8">
        <v>1</v>
      </c>
      <c r="M76" s="8">
        <v>0</v>
      </c>
      <c r="N76" s="8">
        <v>1</v>
      </c>
      <c r="O76" s="9">
        <v>8</v>
      </c>
      <c r="P76" s="8">
        <f t="shared" si="1"/>
        <v>40</v>
      </c>
    </row>
    <row r="77" spans="1:16" x14ac:dyDescent="0.3">
      <c r="A77" s="8" t="s">
        <v>3484</v>
      </c>
      <c r="B77" s="17" t="s">
        <v>4333</v>
      </c>
      <c r="C77" s="8">
        <f>VLOOKUP(B77,Compilado!C:F,4,FALSE)</f>
        <v>2024</v>
      </c>
      <c r="D77" s="8" t="str">
        <f>VLOOKUP(B77,Compilado!C:G,5,FALSE)</f>
        <v>Article</v>
      </c>
      <c r="E77" s="8">
        <v>2</v>
      </c>
      <c r="F77" s="8">
        <v>2</v>
      </c>
      <c r="G77" s="8">
        <v>2</v>
      </c>
      <c r="H77" s="8">
        <v>2</v>
      </c>
      <c r="I77" s="8">
        <v>2</v>
      </c>
      <c r="J77" s="8">
        <v>2</v>
      </c>
      <c r="K77" s="8">
        <v>2</v>
      </c>
      <c r="L77" s="8">
        <v>2</v>
      </c>
      <c r="M77" s="8">
        <v>2</v>
      </c>
      <c r="N77" s="8">
        <v>2</v>
      </c>
      <c r="O77" s="9">
        <v>20</v>
      </c>
      <c r="P77" s="8">
        <f t="shared" si="1"/>
        <v>100</v>
      </c>
    </row>
    <row r="78" spans="1:16" x14ac:dyDescent="0.3">
      <c r="A78" s="8" t="s">
        <v>3484</v>
      </c>
      <c r="B78" s="17" t="s">
        <v>5026</v>
      </c>
      <c r="C78" s="8">
        <f>VLOOKUP(B78,Compilado!C:F,4,FALSE)</f>
        <v>2024</v>
      </c>
      <c r="D78" s="8" t="str">
        <f>VLOOKUP(B78,Compilado!C:G,5,FALSE)</f>
        <v>Conference paper</v>
      </c>
      <c r="E78" s="8">
        <v>2</v>
      </c>
      <c r="F78" s="8">
        <v>2</v>
      </c>
      <c r="G78" s="8">
        <v>2</v>
      </c>
      <c r="H78" s="8">
        <v>2</v>
      </c>
      <c r="I78" s="8">
        <v>2</v>
      </c>
      <c r="J78" s="8">
        <v>2</v>
      </c>
      <c r="K78" s="8">
        <v>2</v>
      </c>
      <c r="L78" s="8">
        <v>1</v>
      </c>
      <c r="M78" s="8">
        <v>1</v>
      </c>
      <c r="N78" s="8">
        <v>2</v>
      </c>
      <c r="O78" s="9">
        <v>18</v>
      </c>
      <c r="P78" s="8">
        <f t="shared" si="1"/>
        <v>90</v>
      </c>
    </row>
    <row r="79" spans="1:16" hidden="1" x14ac:dyDescent="0.3">
      <c r="A79" s="8" t="s">
        <v>3484</v>
      </c>
      <c r="B79" s="8" t="s">
        <v>6271</v>
      </c>
      <c r="C79" s="8">
        <f>VLOOKUP(B79,Compilado!C:F,4,FALSE)</f>
        <v>2022</v>
      </c>
      <c r="D79" s="8" t="str">
        <f>VLOOKUP(B79,Compilado!C:G,5,FALSE)</f>
        <v>Article</v>
      </c>
      <c r="E79" s="8">
        <v>2</v>
      </c>
      <c r="F79" s="8">
        <v>2</v>
      </c>
      <c r="G79" s="8">
        <v>1</v>
      </c>
      <c r="H79" s="8">
        <v>1</v>
      </c>
      <c r="I79" s="8">
        <v>0</v>
      </c>
      <c r="J79" s="8">
        <v>0</v>
      </c>
      <c r="K79" s="8">
        <v>0</v>
      </c>
      <c r="L79" s="8">
        <v>2</v>
      </c>
      <c r="M79" s="8">
        <v>1</v>
      </c>
      <c r="N79" s="8">
        <v>1</v>
      </c>
      <c r="O79" s="9">
        <v>10</v>
      </c>
      <c r="P79" s="8">
        <f t="shared" si="1"/>
        <v>50</v>
      </c>
    </row>
    <row r="80" spans="1:16" x14ac:dyDescent="0.3">
      <c r="A80" s="8" t="s">
        <v>3484</v>
      </c>
      <c r="B80" s="17" t="s">
        <v>1688</v>
      </c>
      <c r="C80" s="8">
        <f>VLOOKUP(B80,Compilado!C:F,4,FALSE)</f>
        <v>2023</v>
      </c>
      <c r="D80" s="8" t="str">
        <f>VLOOKUP(B80,Compilado!C:G,5,FALSE)</f>
        <v>Conference paper</v>
      </c>
      <c r="E80" s="8">
        <v>2</v>
      </c>
      <c r="F80" s="8">
        <v>2</v>
      </c>
      <c r="G80" s="8">
        <v>2</v>
      </c>
      <c r="H80" s="8">
        <v>1</v>
      </c>
      <c r="I80" s="8">
        <v>2</v>
      </c>
      <c r="J80" s="8">
        <v>2</v>
      </c>
      <c r="K80" s="8">
        <v>1</v>
      </c>
      <c r="L80" s="8">
        <v>2</v>
      </c>
      <c r="M80" s="8">
        <v>1</v>
      </c>
      <c r="N80" s="8">
        <v>1</v>
      </c>
      <c r="O80" s="9">
        <v>16</v>
      </c>
      <c r="P80" s="8">
        <f t="shared" si="1"/>
        <v>80</v>
      </c>
    </row>
    <row r="81" spans="1:16" x14ac:dyDescent="0.3">
      <c r="A81" s="8" t="s">
        <v>3484</v>
      </c>
      <c r="B81" s="17" t="s">
        <v>3019</v>
      </c>
      <c r="C81" s="8">
        <f>VLOOKUP(B81,Compilado!C:F,4,FALSE)</f>
        <v>2023</v>
      </c>
      <c r="D81" s="8" t="str">
        <f>VLOOKUP(B81,Compilado!C:G,5,FALSE)</f>
        <v>Conference paper</v>
      </c>
      <c r="E81" s="8">
        <v>2</v>
      </c>
      <c r="F81" s="8">
        <v>2</v>
      </c>
      <c r="G81" s="8">
        <v>1</v>
      </c>
      <c r="H81" s="8">
        <v>1</v>
      </c>
      <c r="I81" s="8">
        <v>2</v>
      </c>
      <c r="J81" s="8">
        <v>1</v>
      </c>
      <c r="K81" s="8">
        <v>1</v>
      </c>
      <c r="L81" s="8">
        <v>1</v>
      </c>
      <c r="M81" s="8">
        <v>1</v>
      </c>
      <c r="N81" s="8">
        <v>1</v>
      </c>
      <c r="O81" s="9">
        <v>13</v>
      </c>
      <c r="P81" s="8">
        <f t="shared" si="1"/>
        <v>65</v>
      </c>
    </row>
    <row r="82" spans="1:16" x14ac:dyDescent="0.3">
      <c r="A82" s="8" t="s">
        <v>3484</v>
      </c>
      <c r="B82" s="17" t="s">
        <v>6867</v>
      </c>
      <c r="C82" s="8">
        <f>VLOOKUP(B82,Compilado!C:F,4,FALSE)</f>
        <v>2022</v>
      </c>
      <c r="D82" s="8" t="str">
        <f>VLOOKUP(B82,Compilado!C:G,5,FALSE)</f>
        <v>Conference paper</v>
      </c>
      <c r="E82" s="8">
        <v>2</v>
      </c>
      <c r="F82" s="8">
        <v>2</v>
      </c>
      <c r="G82" s="8">
        <v>2</v>
      </c>
      <c r="H82" s="8">
        <v>2</v>
      </c>
      <c r="I82" s="8">
        <v>2</v>
      </c>
      <c r="J82" s="8">
        <v>2</v>
      </c>
      <c r="K82" s="8">
        <v>2</v>
      </c>
      <c r="L82" s="8">
        <v>2</v>
      </c>
      <c r="M82" s="8">
        <v>1</v>
      </c>
      <c r="N82" s="8">
        <v>2</v>
      </c>
      <c r="O82" s="9">
        <v>19</v>
      </c>
      <c r="P82" s="8">
        <f t="shared" si="1"/>
        <v>95</v>
      </c>
    </row>
    <row r="83" spans="1:16" hidden="1" x14ac:dyDescent="0.3">
      <c r="A83" s="8" t="s">
        <v>3484</v>
      </c>
      <c r="B83" s="6" t="s">
        <v>902</v>
      </c>
      <c r="C83" s="8">
        <f>VLOOKUP(B83,Compilado!C:F,4,FALSE)</f>
        <v>2024</v>
      </c>
      <c r="D83" s="8" t="str">
        <f>VLOOKUP(B83,Compilado!C:G,5,FALSE)</f>
        <v>Conference paper</v>
      </c>
      <c r="E83" s="8">
        <v>2</v>
      </c>
      <c r="F83" s="8">
        <v>1</v>
      </c>
      <c r="G83" s="8">
        <v>1</v>
      </c>
      <c r="H83" s="8">
        <v>1</v>
      </c>
      <c r="I83" s="8">
        <v>2</v>
      </c>
      <c r="J83" s="8">
        <v>1</v>
      </c>
      <c r="K83" s="8">
        <v>0</v>
      </c>
      <c r="L83" s="8">
        <v>1</v>
      </c>
      <c r="M83" s="8">
        <v>0</v>
      </c>
      <c r="N83" s="8">
        <v>1</v>
      </c>
      <c r="O83" s="9">
        <v>10</v>
      </c>
      <c r="P83" s="8">
        <f t="shared" si="1"/>
        <v>50</v>
      </c>
    </row>
    <row r="84" spans="1:16" x14ac:dyDescent="0.3">
      <c r="A84" s="8" t="s">
        <v>3484</v>
      </c>
      <c r="B84" s="19" t="s">
        <v>3109</v>
      </c>
      <c r="C84" s="8">
        <f>VLOOKUP(B84,Compilado!C:F,4,FALSE)</f>
        <v>2023</v>
      </c>
      <c r="D84" s="8" t="str">
        <f>VLOOKUP(B84,Compilado!C:G,5,FALSE)</f>
        <v>Conference paper</v>
      </c>
      <c r="E84" s="8">
        <v>2</v>
      </c>
      <c r="F84" s="8">
        <v>2</v>
      </c>
      <c r="G84" s="8">
        <v>2</v>
      </c>
      <c r="H84" s="8">
        <v>2</v>
      </c>
      <c r="I84" s="8">
        <v>2</v>
      </c>
      <c r="J84" s="8">
        <v>2</v>
      </c>
      <c r="K84" s="8">
        <v>2</v>
      </c>
      <c r="L84" s="8">
        <v>2</v>
      </c>
      <c r="M84" s="8">
        <v>2</v>
      </c>
      <c r="N84" s="8">
        <v>2</v>
      </c>
      <c r="O84" s="9">
        <v>20</v>
      </c>
      <c r="P84" s="8">
        <f t="shared" si="1"/>
        <v>100</v>
      </c>
    </row>
    <row r="85" spans="1:16" x14ac:dyDescent="0.3">
      <c r="A85" s="8" t="s">
        <v>3484</v>
      </c>
      <c r="B85" s="19" t="s">
        <v>619</v>
      </c>
      <c r="C85" s="8">
        <f>VLOOKUP(B85,Compilado!C:F,4,FALSE)</f>
        <v>2024</v>
      </c>
      <c r="D85" s="8" t="str">
        <f>VLOOKUP(B85,Compilado!C:G,5,FALSE)</f>
        <v>Conference paper</v>
      </c>
      <c r="E85" s="8">
        <v>2</v>
      </c>
      <c r="F85" s="8">
        <v>1</v>
      </c>
      <c r="G85" s="8">
        <v>2</v>
      </c>
      <c r="H85" s="8">
        <v>2</v>
      </c>
      <c r="I85" s="8">
        <v>1</v>
      </c>
      <c r="J85" s="8">
        <v>1</v>
      </c>
      <c r="K85" s="8">
        <v>1</v>
      </c>
      <c r="L85" s="8">
        <v>1</v>
      </c>
      <c r="M85" s="8">
        <v>1</v>
      </c>
      <c r="N85" s="8">
        <v>1</v>
      </c>
      <c r="O85" s="9">
        <v>13</v>
      </c>
      <c r="P85" s="8">
        <f t="shared" si="1"/>
        <v>65</v>
      </c>
    </row>
    <row r="86" spans="1:16" x14ac:dyDescent="0.3">
      <c r="A86" s="8" t="s">
        <v>3484</v>
      </c>
      <c r="B86" s="17" t="s">
        <v>2335</v>
      </c>
      <c r="C86" s="8">
        <f>VLOOKUP(B86,Compilado!C:F,4,FALSE)</f>
        <v>2022</v>
      </c>
      <c r="D86" s="8" t="str">
        <f>VLOOKUP(B86,Compilado!C:G,5,FALSE)</f>
        <v>Conference paper</v>
      </c>
      <c r="E86" s="8">
        <v>2</v>
      </c>
      <c r="F86" s="8">
        <v>2</v>
      </c>
      <c r="G86" s="8">
        <v>1</v>
      </c>
      <c r="H86" s="8">
        <v>1</v>
      </c>
      <c r="I86" s="8">
        <v>1</v>
      </c>
      <c r="J86" s="8">
        <v>1</v>
      </c>
      <c r="K86" s="8">
        <v>1</v>
      </c>
      <c r="L86" s="8">
        <v>1</v>
      </c>
      <c r="M86" s="8">
        <v>1</v>
      </c>
      <c r="N86" s="8">
        <v>1</v>
      </c>
      <c r="O86" s="9">
        <v>12</v>
      </c>
      <c r="P86" s="8">
        <f t="shared" si="1"/>
        <v>60</v>
      </c>
    </row>
    <row r="87" spans="1:16" x14ac:dyDescent="0.3">
      <c r="A87" s="8" t="s">
        <v>3484</v>
      </c>
      <c r="B87" s="17" t="s">
        <v>1526</v>
      </c>
      <c r="C87" s="8">
        <f>VLOOKUP(B87,Compilado!C:F,4,FALSE)</f>
        <v>2022</v>
      </c>
      <c r="D87" s="8" t="str">
        <f>VLOOKUP(B87,Compilado!C:G,5,FALSE)</f>
        <v>Conference paper</v>
      </c>
      <c r="E87" s="8">
        <v>2</v>
      </c>
      <c r="F87" s="8">
        <v>2</v>
      </c>
      <c r="G87" s="8">
        <v>2</v>
      </c>
      <c r="H87" s="8">
        <v>1</v>
      </c>
      <c r="I87" s="8">
        <v>1</v>
      </c>
      <c r="J87" s="8">
        <v>1</v>
      </c>
      <c r="K87" s="8">
        <v>1</v>
      </c>
      <c r="L87" s="8">
        <v>1</v>
      </c>
      <c r="M87" s="8">
        <v>1</v>
      </c>
      <c r="N87" s="8">
        <v>1</v>
      </c>
      <c r="O87" s="9">
        <v>13</v>
      </c>
      <c r="P87" s="8">
        <f t="shared" si="1"/>
        <v>65</v>
      </c>
    </row>
    <row r="88" spans="1:16" hidden="1" x14ac:dyDescent="0.3">
      <c r="A88" s="8" t="s">
        <v>514</v>
      </c>
      <c r="B88" s="8" t="s">
        <v>1508</v>
      </c>
      <c r="C88" s="8">
        <f>VLOOKUP(B88,Compilado!C:F,4,FALSE)</f>
        <v>2023</v>
      </c>
      <c r="D88" s="8" t="str">
        <f>VLOOKUP(B88,Compilado!C:G,5,FALSE)</f>
        <v>Conference paper</v>
      </c>
      <c r="E88" s="8">
        <v>1</v>
      </c>
      <c r="F88" s="8">
        <v>2</v>
      </c>
      <c r="G88" s="8">
        <v>1</v>
      </c>
      <c r="H88" s="8">
        <v>1</v>
      </c>
      <c r="I88" s="8">
        <v>1</v>
      </c>
      <c r="J88" s="8">
        <v>0</v>
      </c>
      <c r="K88" s="8">
        <v>0</v>
      </c>
      <c r="L88" s="8">
        <v>1</v>
      </c>
      <c r="M88" s="8">
        <v>0</v>
      </c>
      <c r="N88" s="8">
        <v>1</v>
      </c>
      <c r="O88" s="9">
        <v>8</v>
      </c>
      <c r="P88" s="8">
        <f t="shared" si="1"/>
        <v>40</v>
      </c>
    </row>
    <row r="89" spans="1:16" x14ac:dyDescent="0.3">
      <c r="A89" s="8" t="s">
        <v>3484</v>
      </c>
      <c r="B89" s="17" t="s">
        <v>2687</v>
      </c>
      <c r="C89" s="8">
        <f>VLOOKUP(B89,Compilado!C:F,4,FALSE)</f>
        <v>2024</v>
      </c>
      <c r="D89" s="8" t="str">
        <f>VLOOKUP(B89,Compilado!C:G,5,FALSE)</f>
        <v>Conference paper</v>
      </c>
      <c r="E89" s="8">
        <v>2</v>
      </c>
      <c r="F89" s="8">
        <v>2</v>
      </c>
      <c r="G89" s="8">
        <v>2</v>
      </c>
      <c r="H89" s="8">
        <v>2</v>
      </c>
      <c r="I89" s="8">
        <v>1</v>
      </c>
      <c r="J89" s="8">
        <v>1</v>
      </c>
      <c r="K89" s="8">
        <v>1</v>
      </c>
      <c r="L89" s="8">
        <v>2</v>
      </c>
      <c r="M89" s="8">
        <v>1</v>
      </c>
      <c r="N89" s="8">
        <v>2</v>
      </c>
      <c r="O89" s="9">
        <v>16</v>
      </c>
      <c r="P89" s="8">
        <f t="shared" si="1"/>
        <v>80</v>
      </c>
    </row>
    <row r="90" spans="1:16" hidden="1" x14ac:dyDescent="0.3">
      <c r="A90" s="8" t="s">
        <v>3484</v>
      </c>
      <c r="B90" s="8" t="s">
        <v>188</v>
      </c>
      <c r="C90" s="8">
        <f>VLOOKUP(B90,Compilado!C:F,4,FALSE)</f>
        <v>2022</v>
      </c>
      <c r="D90" s="8" t="str">
        <f>VLOOKUP(B90,Compilado!C:G,5,FALSE)</f>
        <v>Conference paper</v>
      </c>
      <c r="E90" s="8">
        <v>2</v>
      </c>
      <c r="F90" s="8">
        <v>2</v>
      </c>
      <c r="G90" s="8">
        <v>1</v>
      </c>
      <c r="H90" s="8">
        <v>1</v>
      </c>
      <c r="I90" s="8">
        <v>1</v>
      </c>
      <c r="J90" s="8">
        <v>1</v>
      </c>
      <c r="K90" s="8">
        <v>1</v>
      </c>
      <c r="L90" s="8">
        <v>1</v>
      </c>
      <c r="M90" s="8">
        <v>0</v>
      </c>
      <c r="N90" s="8">
        <v>1</v>
      </c>
      <c r="O90" s="9">
        <v>11</v>
      </c>
      <c r="P90" s="8">
        <f t="shared" si="1"/>
        <v>55</v>
      </c>
    </row>
    <row r="91" spans="1:16" hidden="1" x14ac:dyDescent="0.3">
      <c r="A91" s="8" t="s">
        <v>3484</v>
      </c>
      <c r="B91" s="8" t="s">
        <v>8609</v>
      </c>
      <c r="C91" s="8">
        <f>VLOOKUP(B91,Compilado!C:F,4,FALSE)</f>
        <v>2023</v>
      </c>
      <c r="D91" s="8" t="str">
        <f>VLOOKUP(B91,Compilado!C:G,5,FALSE)</f>
        <v>Conference paper</v>
      </c>
      <c r="E91" s="8">
        <v>2</v>
      </c>
      <c r="F91" s="8">
        <v>2</v>
      </c>
      <c r="G91" s="8">
        <v>1</v>
      </c>
      <c r="H91" s="8">
        <v>1</v>
      </c>
      <c r="I91" s="8">
        <v>1</v>
      </c>
      <c r="J91" s="8">
        <v>1</v>
      </c>
      <c r="K91" s="8">
        <v>0</v>
      </c>
      <c r="L91" s="8">
        <v>1</v>
      </c>
      <c r="M91" s="8">
        <v>0</v>
      </c>
      <c r="N91" s="8">
        <v>1</v>
      </c>
      <c r="O91" s="9">
        <v>10</v>
      </c>
      <c r="P91" s="8">
        <f t="shared" si="1"/>
        <v>50</v>
      </c>
    </row>
    <row r="92" spans="1:16" x14ac:dyDescent="0.3">
      <c r="A92" s="8" t="s">
        <v>3484</v>
      </c>
      <c r="B92" s="17" t="s">
        <v>2807</v>
      </c>
      <c r="C92" s="8">
        <f>VLOOKUP(B92,Compilado!C:F,4,FALSE)</f>
        <v>2024</v>
      </c>
      <c r="D92" s="8" t="str">
        <f>VLOOKUP(B92,Compilado!C:G,5,FALSE)</f>
        <v>Conference paper</v>
      </c>
      <c r="E92" s="8">
        <v>2</v>
      </c>
      <c r="F92" s="8">
        <v>2</v>
      </c>
      <c r="G92" s="8">
        <v>2</v>
      </c>
      <c r="H92" s="8">
        <v>2</v>
      </c>
      <c r="I92" s="8">
        <v>1</v>
      </c>
      <c r="J92" s="8">
        <v>1</v>
      </c>
      <c r="K92" s="8">
        <v>1</v>
      </c>
      <c r="L92" s="8">
        <v>2</v>
      </c>
      <c r="M92" s="8">
        <v>1</v>
      </c>
      <c r="N92" s="8">
        <v>1</v>
      </c>
      <c r="O92" s="9">
        <v>15</v>
      </c>
      <c r="P92" s="8">
        <f t="shared" si="1"/>
        <v>75</v>
      </c>
    </row>
    <row r="93" spans="1:16" x14ac:dyDescent="0.3">
      <c r="A93" s="8" t="s">
        <v>3484</v>
      </c>
      <c r="B93" s="17" t="s">
        <v>5766</v>
      </c>
      <c r="C93" s="8">
        <f>VLOOKUP(B93,Compilado!C:F,4,FALSE)</f>
        <v>2023</v>
      </c>
      <c r="D93" s="8" t="str">
        <f>VLOOKUP(B93,Compilado!C:G,5,FALSE)</f>
        <v>Conference paper</v>
      </c>
      <c r="E93" s="8">
        <v>2</v>
      </c>
      <c r="F93" s="8">
        <v>2</v>
      </c>
      <c r="G93" s="8">
        <v>1</v>
      </c>
      <c r="H93" s="8">
        <v>2</v>
      </c>
      <c r="I93" s="8">
        <v>1</v>
      </c>
      <c r="J93" s="8">
        <v>1</v>
      </c>
      <c r="K93" s="8">
        <v>1</v>
      </c>
      <c r="L93" s="8">
        <v>2</v>
      </c>
      <c r="M93" s="8">
        <v>0</v>
      </c>
      <c r="N93" s="8">
        <v>1</v>
      </c>
      <c r="O93" s="9">
        <v>13</v>
      </c>
      <c r="P93" s="8">
        <f t="shared" si="1"/>
        <v>65</v>
      </c>
    </row>
    <row r="94" spans="1:16" hidden="1" x14ac:dyDescent="0.3">
      <c r="A94" s="8" t="s">
        <v>3484</v>
      </c>
      <c r="B94" s="8" t="s">
        <v>1047</v>
      </c>
      <c r="C94" s="8">
        <f>VLOOKUP(B94,Compilado!C:F,4,FALSE)</f>
        <v>2023</v>
      </c>
      <c r="D94" s="8" t="str">
        <f>VLOOKUP(B94,Compilado!C:G,5,FALSE)</f>
        <v>Conference paper</v>
      </c>
      <c r="E94" s="8">
        <v>2</v>
      </c>
      <c r="F94" s="8">
        <v>2</v>
      </c>
      <c r="G94" s="8">
        <v>1</v>
      </c>
      <c r="H94" s="8">
        <v>2</v>
      </c>
      <c r="I94" s="8">
        <v>1</v>
      </c>
      <c r="J94" s="8">
        <v>0</v>
      </c>
      <c r="K94" s="8">
        <v>0</v>
      </c>
      <c r="L94" s="8">
        <v>1</v>
      </c>
      <c r="M94" s="8">
        <v>0</v>
      </c>
      <c r="N94" s="8">
        <v>1</v>
      </c>
      <c r="O94" s="9">
        <v>10</v>
      </c>
      <c r="P94" s="8">
        <f t="shared" si="1"/>
        <v>50</v>
      </c>
    </row>
    <row r="95" spans="1:16" x14ac:dyDescent="0.3">
      <c r="A95" s="8" t="s">
        <v>3484</v>
      </c>
      <c r="B95" s="19" t="s">
        <v>1245</v>
      </c>
      <c r="C95" s="8">
        <f>VLOOKUP(B95,Compilado!C:F,4,FALSE)</f>
        <v>2024</v>
      </c>
      <c r="D95" s="8" t="str">
        <f>VLOOKUP(B95,Compilado!C:G,5,FALSE)</f>
        <v>Conference paper</v>
      </c>
      <c r="E95" s="8">
        <v>2</v>
      </c>
      <c r="F95" s="8">
        <v>2</v>
      </c>
      <c r="G95" s="8">
        <v>2</v>
      </c>
      <c r="H95" s="8">
        <v>2</v>
      </c>
      <c r="I95" s="8">
        <v>2</v>
      </c>
      <c r="J95" s="8">
        <v>1</v>
      </c>
      <c r="K95" s="8">
        <v>1</v>
      </c>
      <c r="L95" s="8">
        <v>2</v>
      </c>
      <c r="M95" s="8">
        <v>1</v>
      </c>
      <c r="N95" s="8">
        <v>1</v>
      </c>
      <c r="O95" s="9">
        <v>16</v>
      </c>
      <c r="P95" s="8">
        <f t="shared" si="1"/>
        <v>80</v>
      </c>
    </row>
    <row r="96" spans="1:16" x14ac:dyDescent="0.3">
      <c r="A96" s="8" t="s">
        <v>3484</v>
      </c>
      <c r="B96" s="17" t="s">
        <v>5290</v>
      </c>
      <c r="C96" s="8">
        <f>VLOOKUP(B96,Compilado!C:F,4,FALSE)</f>
        <v>2023</v>
      </c>
      <c r="D96" s="8" t="str">
        <f>VLOOKUP(B96,Compilado!C:G,5,FALSE)</f>
        <v>Conference paper</v>
      </c>
      <c r="E96" s="8">
        <v>2</v>
      </c>
      <c r="F96" s="8">
        <v>2</v>
      </c>
      <c r="G96" s="8">
        <v>2</v>
      </c>
      <c r="H96" s="8">
        <v>2</v>
      </c>
      <c r="I96" s="8">
        <v>2</v>
      </c>
      <c r="J96" s="8">
        <v>1</v>
      </c>
      <c r="K96" s="8">
        <v>1</v>
      </c>
      <c r="L96" s="8">
        <v>2</v>
      </c>
      <c r="M96" s="8">
        <v>0</v>
      </c>
      <c r="N96" s="8">
        <v>1</v>
      </c>
      <c r="O96" s="9">
        <v>15</v>
      </c>
      <c r="P96" s="8">
        <f t="shared" si="1"/>
        <v>75</v>
      </c>
    </row>
    <row r="97" spans="1:16" x14ac:dyDescent="0.3">
      <c r="A97" s="8" t="s">
        <v>3484</v>
      </c>
      <c r="B97" s="19" t="s">
        <v>2084</v>
      </c>
      <c r="C97" s="8">
        <f>VLOOKUP(B97,Compilado!C:F,4,FALSE)</f>
        <v>2023</v>
      </c>
      <c r="D97" s="8" t="str">
        <f>VLOOKUP(B97,Compilado!C:G,5,FALSE)</f>
        <v>Conference paper</v>
      </c>
      <c r="E97" s="8">
        <v>2</v>
      </c>
      <c r="F97" s="8">
        <v>2</v>
      </c>
      <c r="G97" s="8">
        <v>2</v>
      </c>
      <c r="H97" s="8">
        <v>2</v>
      </c>
      <c r="I97" s="8">
        <v>2</v>
      </c>
      <c r="J97" s="8">
        <v>1</v>
      </c>
      <c r="K97" s="8">
        <v>1</v>
      </c>
      <c r="L97" s="8">
        <v>2</v>
      </c>
      <c r="M97" s="8">
        <v>1</v>
      </c>
      <c r="N97" s="8">
        <v>1</v>
      </c>
      <c r="O97" s="9">
        <v>16</v>
      </c>
      <c r="P97" s="8">
        <f t="shared" si="1"/>
        <v>80</v>
      </c>
    </row>
    <row r="98" spans="1:16" x14ac:dyDescent="0.3">
      <c r="A98" s="8" t="s">
        <v>3484</v>
      </c>
      <c r="B98" s="17" t="s">
        <v>2294</v>
      </c>
      <c r="C98" s="8">
        <f>VLOOKUP(B98,Compilado!C:F,4,FALSE)</f>
        <v>2023</v>
      </c>
      <c r="D98" s="8" t="str">
        <f>VLOOKUP(B98,Compilado!C:G,5,FALSE)</f>
        <v>Conference paper</v>
      </c>
      <c r="E98" s="8">
        <v>2</v>
      </c>
      <c r="F98" s="8">
        <v>2</v>
      </c>
      <c r="G98" s="8">
        <v>2</v>
      </c>
      <c r="H98" s="8">
        <v>2</v>
      </c>
      <c r="I98" s="8">
        <v>1</v>
      </c>
      <c r="J98" s="8">
        <v>1</v>
      </c>
      <c r="K98" s="8">
        <v>1</v>
      </c>
      <c r="L98" s="8">
        <v>2</v>
      </c>
      <c r="M98" s="8">
        <v>1</v>
      </c>
      <c r="N98" s="8">
        <v>1</v>
      </c>
      <c r="O98" s="9">
        <v>15</v>
      </c>
      <c r="P98" s="8">
        <f t="shared" si="1"/>
        <v>75</v>
      </c>
    </row>
    <row r="99" spans="1:16" x14ac:dyDescent="0.3">
      <c r="A99" s="8" t="s">
        <v>3484</v>
      </c>
      <c r="B99" s="17" t="s">
        <v>6214</v>
      </c>
      <c r="C99" s="8">
        <f>VLOOKUP(B99,Compilado!C:F,4,FALSE)</f>
        <v>2023</v>
      </c>
      <c r="D99" s="8" t="str">
        <f>VLOOKUP(B99,Compilado!C:G,5,FALSE)</f>
        <v>Article</v>
      </c>
      <c r="E99" s="8">
        <v>2</v>
      </c>
      <c r="F99" s="8">
        <v>2</v>
      </c>
      <c r="G99" s="8">
        <v>2</v>
      </c>
      <c r="H99" s="8">
        <v>2</v>
      </c>
      <c r="I99" s="8">
        <v>2</v>
      </c>
      <c r="J99" s="8">
        <v>2</v>
      </c>
      <c r="K99" s="8">
        <v>2</v>
      </c>
      <c r="L99" s="8">
        <v>1</v>
      </c>
      <c r="M99" s="8">
        <v>1</v>
      </c>
      <c r="N99" s="8">
        <v>2</v>
      </c>
      <c r="O99" s="9">
        <v>18</v>
      </c>
      <c r="P99" s="8">
        <f t="shared" si="1"/>
        <v>90</v>
      </c>
    </row>
    <row r="100" spans="1:16" hidden="1" x14ac:dyDescent="0.3">
      <c r="A100" s="8" t="s">
        <v>3484</v>
      </c>
      <c r="B100" s="8" t="s">
        <v>5701</v>
      </c>
      <c r="C100" s="8">
        <f>VLOOKUP(B100,Compilado!C:F,4,FALSE)</f>
        <v>2023</v>
      </c>
      <c r="D100" s="8" t="str">
        <f>VLOOKUP(B100,Compilado!C:G,5,FALSE)</f>
        <v>Book chapter</v>
      </c>
      <c r="E100" s="8">
        <v>1</v>
      </c>
      <c r="F100" s="8">
        <v>2</v>
      </c>
      <c r="G100" s="8">
        <v>1</v>
      </c>
      <c r="H100" s="8">
        <v>1</v>
      </c>
      <c r="I100" s="8">
        <v>0</v>
      </c>
      <c r="J100" s="8">
        <v>0</v>
      </c>
      <c r="K100" s="8">
        <v>0</v>
      </c>
      <c r="L100" s="8">
        <v>1</v>
      </c>
      <c r="M100" s="8">
        <v>0</v>
      </c>
      <c r="N100" s="8">
        <v>1</v>
      </c>
      <c r="O100" s="9">
        <v>7</v>
      </c>
      <c r="P100" s="8">
        <f t="shared" si="1"/>
        <v>35</v>
      </c>
    </row>
    <row r="101" spans="1:16" x14ac:dyDescent="0.3">
      <c r="A101" s="8" t="s">
        <v>3484</v>
      </c>
      <c r="B101" s="17" t="s">
        <v>6158</v>
      </c>
      <c r="C101" s="8">
        <f>VLOOKUP(B101,Compilado!C:F,4,FALSE)</f>
        <v>2023</v>
      </c>
      <c r="D101" s="8" t="str">
        <f>VLOOKUP(B101,Compilado!C:G,5,FALSE)</f>
        <v>Conference paper</v>
      </c>
      <c r="E101" s="8">
        <v>2</v>
      </c>
      <c r="F101" s="8">
        <v>2</v>
      </c>
      <c r="G101" s="8">
        <v>2</v>
      </c>
      <c r="H101" s="8">
        <v>2</v>
      </c>
      <c r="I101" s="8">
        <v>2</v>
      </c>
      <c r="J101" s="8">
        <v>1</v>
      </c>
      <c r="K101" s="8">
        <v>1</v>
      </c>
      <c r="L101" s="8">
        <v>2</v>
      </c>
      <c r="M101" s="8">
        <v>1</v>
      </c>
      <c r="N101" s="8">
        <v>2</v>
      </c>
      <c r="O101" s="9">
        <v>17</v>
      </c>
      <c r="P101" s="8">
        <f t="shared" si="1"/>
        <v>85</v>
      </c>
    </row>
    <row r="102" spans="1:16" x14ac:dyDescent="0.3">
      <c r="A102" s="8" t="s">
        <v>3484</v>
      </c>
      <c r="B102" s="17" t="s">
        <v>2572</v>
      </c>
      <c r="C102" s="8">
        <f>VLOOKUP(B102,Compilado!C:F,4,FALSE)</f>
        <v>2023</v>
      </c>
      <c r="D102" s="8" t="str">
        <f>VLOOKUP(B102,Compilado!C:G,5,FALSE)</f>
        <v>Conference paper</v>
      </c>
      <c r="E102" s="8">
        <v>2</v>
      </c>
      <c r="F102" s="8">
        <v>2</v>
      </c>
      <c r="G102" s="8">
        <v>2</v>
      </c>
      <c r="H102" s="8">
        <v>2</v>
      </c>
      <c r="I102" s="8">
        <v>2</v>
      </c>
      <c r="J102" s="8">
        <v>2</v>
      </c>
      <c r="K102" s="8">
        <v>2</v>
      </c>
      <c r="L102" s="8">
        <v>2</v>
      </c>
      <c r="M102" s="8">
        <v>1</v>
      </c>
      <c r="N102" s="8">
        <v>2</v>
      </c>
      <c r="O102" s="9">
        <v>19</v>
      </c>
      <c r="P102" s="8">
        <f t="shared" si="1"/>
        <v>95</v>
      </c>
    </row>
    <row r="103" spans="1:16" x14ac:dyDescent="0.3">
      <c r="A103" s="8" t="s">
        <v>3484</v>
      </c>
      <c r="B103" s="17" t="s">
        <v>4042</v>
      </c>
      <c r="C103" s="8">
        <f>VLOOKUP(B103,Compilado!C:F,4,FALSE)</f>
        <v>2025</v>
      </c>
      <c r="D103" s="8" t="str">
        <f>VLOOKUP(B103,Compilado!C:G,5,FALSE)</f>
        <v>Article</v>
      </c>
      <c r="E103" s="8">
        <v>2</v>
      </c>
      <c r="F103" s="8">
        <v>1</v>
      </c>
      <c r="G103" s="8">
        <v>2</v>
      </c>
      <c r="H103" s="8">
        <v>1</v>
      </c>
      <c r="I103" s="8">
        <v>2</v>
      </c>
      <c r="J103" s="8">
        <v>2</v>
      </c>
      <c r="K103" s="8">
        <v>2</v>
      </c>
      <c r="L103" s="8">
        <v>1</v>
      </c>
      <c r="M103" s="8">
        <v>2</v>
      </c>
      <c r="N103" s="8">
        <v>2</v>
      </c>
      <c r="O103" s="9">
        <v>17</v>
      </c>
      <c r="P103" s="8">
        <f t="shared" si="1"/>
        <v>85</v>
      </c>
    </row>
    <row r="104" spans="1:16" x14ac:dyDescent="0.3">
      <c r="A104" s="8" t="s">
        <v>3484</v>
      </c>
      <c r="B104" s="17" t="s">
        <v>1497</v>
      </c>
      <c r="C104" s="8">
        <f>VLOOKUP(B104,Compilado!C:F,4,FALSE)</f>
        <v>2022</v>
      </c>
      <c r="D104" s="8" t="str">
        <f>VLOOKUP(B104,Compilado!C:G,5,FALSE)</f>
        <v>Conference paper</v>
      </c>
      <c r="E104" s="8">
        <v>2</v>
      </c>
      <c r="F104" s="8">
        <v>2</v>
      </c>
      <c r="G104" s="8">
        <v>2</v>
      </c>
      <c r="H104" s="8">
        <v>1</v>
      </c>
      <c r="I104" s="8">
        <v>1</v>
      </c>
      <c r="J104" s="8">
        <v>1</v>
      </c>
      <c r="K104" s="8">
        <v>1</v>
      </c>
      <c r="L104" s="8">
        <v>1</v>
      </c>
      <c r="M104" s="8">
        <v>1</v>
      </c>
      <c r="N104" s="8">
        <v>2</v>
      </c>
      <c r="O104" s="9">
        <v>14</v>
      </c>
      <c r="P104" s="8">
        <f t="shared" si="1"/>
        <v>70</v>
      </c>
    </row>
    <row r="105" spans="1:16" hidden="1" x14ac:dyDescent="0.3">
      <c r="A105" s="8" t="s">
        <v>3484</v>
      </c>
      <c r="B105" s="8" t="s">
        <v>4632</v>
      </c>
      <c r="C105" s="8">
        <f>VLOOKUP(B105,Compilado!C:F,4,FALSE)</f>
        <v>2024</v>
      </c>
      <c r="D105" s="8" t="str">
        <f>VLOOKUP(B105,Compilado!C:G,5,FALSE)</f>
        <v>Book chapter</v>
      </c>
      <c r="E105" s="8">
        <v>2</v>
      </c>
      <c r="F105" s="8">
        <v>1</v>
      </c>
      <c r="G105" s="8">
        <v>1</v>
      </c>
      <c r="H105" s="8">
        <v>1</v>
      </c>
      <c r="I105" s="8">
        <v>0</v>
      </c>
      <c r="J105" s="8">
        <v>0</v>
      </c>
      <c r="K105" s="8">
        <v>0</v>
      </c>
      <c r="L105" s="8">
        <v>1</v>
      </c>
      <c r="M105" s="8">
        <v>0</v>
      </c>
      <c r="N105" s="8">
        <v>1</v>
      </c>
      <c r="O105" s="9">
        <v>7</v>
      </c>
      <c r="P105" s="8">
        <f t="shared" si="1"/>
        <v>35</v>
      </c>
    </row>
    <row r="106" spans="1:16" x14ac:dyDescent="0.3">
      <c r="A106" s="8" t="s">
        <v>3484</v>
      </c>
      <c r="B106" s="17" t="s">
        <v>1178</v>
      </c>
      <c r="C106" s="8">
        <f>VLOOKUP(B106,Compilado!C:F,4,FALSE)</f>
        <v>2022</v>
      </c>
      <c r="D106" s="8" t="str">
        <f>VLOOKUP(B106,Compilado!C:G,5,FALSE)</f>
        <v>Conference paper</v>
      </c>
      <c r="E106" s="8">
        <v>2</v>
      </c>
      <c r="F106" s="8">
        <v>2</v>
      </c>
      <c r="G106" s="8">
        <v>2</v>
      </c>
      <c r="H106" s="8">
        <v>1</v>
      </c>
      <c r="I106" s="8">
        <v>1</v>
      </c>
      <c r="J106" s="8">
        <v>1</v>
      </c>
      <c r="K106" s="8">
        <v>1</v>
      </c>
      <c r="L106" s="8">
        <v>1</v>
      </c>
      <c r="M106" s="8">
        <v>1</v>
      </c>
      <c r="N106" s="8">
        <v>2</v>
      </c>
      <c r="O106" s="9">
        <v>14</v>
      </c>
      <c r="P106" s="8">
        <f t="shared" si="1"/>
        <v>70</v>
      </c>
    </row>
    <row r="107" spans="1:16" x14ac:dyDescent="0.3">
      <c r="A107" s="8" t="s">
        <v>3484</v>
      </c>
      <c r="B107" s="17" t="s">
        <v>607</v>
      </c>
      <c r="C107" s="8">
        <f>VLOOKUP(B107,Compilado!C:F,4,FALSE)</f>
        <v>2023</v>
      </c>
      <c r="D107" s="8" t="str">
        <f>VLOOKUP(B107,Compilado!C:G,5,FALSE)</f>
        <v>Conference paper</v>
      </c>
      <c r="E107" s="8">
        <v>2</v>
      </c>
      <c r="F107" s="8">
        <v>2</v>
      </c>
      <c r="G107" s="8">
        <v>2</v>
      </c>
      <c r="H107" s="8">
        <v>2</v>
      </c>
      <c r="I107" s="8">
        <v>2</v>
      </c>
      <c r="J107" s="8">
        <v>2</v>
      </c>
      <c r="K107" s="8">
        <v>2</v>
      </c>
      <c r="L107" s="8">
        <v>2</v>
      </c>
      <c r="M107" s="8">
        <v>2</v>
      </c>
      <c r="N107" s="8">
        <v>2</v>
      </c>
      <c r="O107" s="9">
        <v>20</v>
      </c>
      <c r="P107" s="8">
        <f t="shared" si="1"/>
        <v>100</v>
      </c>
    </row>
    <row r="108" spans="1:16" hidden="1" x14ac:dyDescent="0.3">
      <c r="A108" s="8" t="s">
        <v>3484</v>
      </c>
      <c r="B108" s="6" t="s">
        <v>1489</v>
      </c>
      <c r="C108" s="8">
        <f>VLOOKUP(B108,Compilado!C:F,4,FALSE)</f>
        <v>2022</v>
      </c>
      <c r="D108" s="8" t="str">
        <f>VLOOKUP(B108,Compilado!C:G,5,FALSE)</f>
        <v>Conference paper</v>
      </c>
      <c r="E108" s="8">
        <v>2</v>
      </c>
      <c r="F108" s="8">
        <v>2</v>
      </c>
      <c r="G108" s="8">
        <v>1</v>
      </c>
      <c r="H108" s="8">
        <v>1</v>
      </c>
      <c r="I108" s="8">
        <v>0</v>
      </c>
      <c r="J108" s="8">
        <v>0</v>
      </c>
      <c r="K108" s="8">
        <v>0</v>
      </c>
      <c r="L108" s="8">
        <v>1</v>
      </c>
      <c r="M108" s="8">
        <v>0</v>
      </c>
      <c r="N108" s="8">
        <v>1</v>
      </c>
      <c r="O108" s="9">
        <v>8</v>
      </c>
      <c r="P108" s="8">
        <f t="shared" si="1"/>
        <v>40</v>
      </c>
    </row>
    <row r="109" spans="1:16" hidden="1" x14ac:dyDescent="0.3">
      <c r="A109" s="8" t="s">
        <v>514</v>
      </c>
      <c r="B109" s="8" t="s">
        <v>2644</v>
      </c>
      <c r="C109" s="8">
        <f>VLOOKUP(B109,Compilado!C:F,4,FALSE)</f>
        <v>2023</v>
      </c>
      <c r="D109" s="8" t="str">
        <f>VLOOKUP(B109,Compilado!C:G,5,FALSE)</f>
        <v>Conference paper</v>
      </c>
      <c r="E109" s="8">
        <v>1</v>
      </c>
      <c r="F109" s="8">
        <v>1</v>
      </c>
      <c r="G109" s="8">
        <v>1</v>
      </c>
      <c r="H109" s="8">
        <v>0</v>
      </c>
      <c r="I109" s="8">
        <v>0</v>
      </c>
      <c r="J109" s="8">
        <v>0</v>
      </c>
      <c r="K109" s="8">
        <v>0</v>
      </c>
      <c r="L109" s="8">
        <v>1</v>
      </c>
      <c r="M109" s="8">
        <v>0</v>
      </c>
      <c r="N109" s="8">
        <v>1</v>
      </c>
      <c r="O109" s="9">
        <v>5</v>
      </c>
      <c r="P109" s="8">
        <f t="shared" si="1"/>
        <v>25</v>
      </c>
    </row>
    <row r="110" spans="1:16" x14ac:dyDescent="0.3">
      <c r="A110" s="8" t="s">
        <v>3484</v>
      </c>
      <c r="B110" s="17" t="s">
        <v>691</v>
      </c>
      <c r="C110" s="8">
        <f>VLOOKUP(B110,Compilado!C:F,4,FALSE)</f>
        <v>2024</v>
      </c>
      <c r="D110" s="8" t="str">
        <f>VLOOKUP(B110,Compilado!C:G,5,FALSE)</f>
        <v>Conference paper</v>
      </c>
      <c r="E110" s="8">
        <v>2</v>
      </c>
      <c r="F110" s="8">
        <v>1</v>
      </c>
      <c r="G110" s="8">
        <v>2</v>
      </c>
      <c r="H110" s="8">
        <v>1</v>
      </c>
      <c r="I110" s="8">
        <v>1</v>
      </c>
      <c r="J110" s="8">
        <v>1</v>
      </c>
      <c r="K110" s="8">
        <v>1</v>
      </c>
      <c r="L110" s="8">
        <v>1</v>
      </c>
      <c r="M110" s="8">
        <v>0</v>
      </c>
      <c r="N110" s="8">
        <v>2</v>
      </c>
      <c r="O110" s="9">
        <v>12</v>
      </c>
      <c r="P110" s="8">
        <f t="shared" si="1"/>
        <v>60</v>
      </c>
    </row>
    <row r="111" spans="1:16" x14ac:dyDescent="0.3">
      <c r="A111" s="8" t="s">
        <v>3484</v>
      </c>
      <c r="B111" s="17" t="s">
        <v>8597</v>
      </c>
      <c r="C111" s="8">
        <f>VLOOKUP(B111,Compilado!C:F,4,FALSE)</f>
        <v>2023</v>
      </c>
      <c r="D111" s="8" t="str">
        <f>VLOOKUP(B111,Compilado!C:G,5,FALSE)</f>
        <v>Conference paper</v>
      </c>
      <c r="E111" s="8">
        <v>2</v>
      </c>
      <c r="F111" s="8">
        <v>2</v>
      </c>
      <c r="G111" s="8">
        <v>1</v>
      </c>
      <c r="H111" s="8">
        <v>2</v>
      </c>
      <c r="I111" s="8">
        <v>2</v>
      </c>
      <c r="J111" s="8">
        <v>1</v>
      </c>
      <c r="K111" s="8">
        <v>1</v>
      </c>
      <c r="L111" s="8">
        <v>1</v>
      </c>
      <c r="M111" s="8">
        <v>1</v>
      </c>
      <c r="N111" s="8">
        <v>1</v>
      </c>
      <c r="O111" s="9">
        <v>14</v>
      </c>
      <c r="P111" s="8">
        <f t="shared" si="1"/>
        <v>70</v>
      </c>
    </row>
    <row r="112" spans="1:16" x14ac:dyDescent="0.3">
      <c r="A112" s="8" t="s">
        <v>3484</v>
      </c>
      <c r="B112" s="17" t="s">
        <v>8598</v>
      </c>
      <c r="C112" s="8">
        <f>VLOOKUP(B112,Compilado!C:F,4,FALSE)</f>
        <v>2022</v>
      </c>
      <c r="D112" s="8" t="str">
        <f>VLOOKUP(B112,Compilado!C:G,5,FALSE)</f>
        <v>Conference paper</v>
      </c>
      <c r="E112" s="8">
        <v>2</v>
      </c>
      <c r="F112" s="8">
        <v>2</v>
      </c>
      <c r="G112" s="8">
        <v>1</v>
      </c>
      <c r="H112" s="8">
        <v>1</v>
      </c>
      <c r="I112" s="8">
        <v>2</v>
      </c>
      <c r="J112" s="8">
        <v>1</v>
      </c>
      <c r="K112" s="8">
        <v>1</v>
      </c>
      <c r="L112" s="8">
        <v>1</v>
      </c>
      <c r="M112" s="8">
        <v>0</v>
      </c>
      <c r="N112" s="8">
        <v>1</v>
      </c>
      <c r="O112" s="9">
        <v>12</v>
      </c>
      <c r="P112" s="8">
        <f t="shared" si="1"/>
        <v>60</v>
      </c>
    </row>
    <row r="113" spans="1:16" hidden="1" x14ac:dyDescent="0.3">
      <c r="A113" s="8" t="s">
        <v>3484</v>
      </c>
      <c r="B113" s="8" t="s">
        <v>8599</v>
      </c>
      <c r="C113" s="8">
        <f>VLOOKUP(B113,Compilado!C:F,4,FALSE)</f>
        <v>2023</v>
      </c>
      <c r="D113" s="8" t="str">
        <f>VLOOKUP(B113,Compilado!C:G,5,FALSE)</f>
        <v>Conference paper</v>
      </c>
      <c r="E113" s="8">
        <v>2</v>
      </c>
      <c r="F113" s="8">
        <v>2</v>
      </c>
      <c r="G113" s="8">
        <v>1</v>
      </c>
      <c r="H113" s="8">
        <v>1</v>
      </c>
      <c r="I113" s="8">
        <v>0</v>
      </c>
      <c r="J113" s="8">
        <v>0</v>
      </c>
      <c r="K113" s="8">
        <v>0</v>
      </c>
      <c r="L113" s="8">
        <v>1</v>
      </c>
      <c r="M113" s="8">
        <v>0</v>
      </c>
      <c r="N113" s="8">
        <v>1</v>
      </c>
      <c r="O113" s="9">
        <v>8</v>
      </c>
      <c r="P113" s="8">
        <f t="shared" si="1"/>
        <v>40</v>
      </c>
    </row>
    <row r="114" spans="1:16" hidden="1" x14ac:dyDescent="0.3">
      <c r="A114" s="8" t="s">
        <v>3484</v>
      </c>
      <c r="B114" s="8" t="s">
        <v>8600</v>
      </c>
      <c r="C114" s="8">
        <f>VLOOKUP(B114,Compilado!C:F,4,FALSE)</f>
        <v>2023</v>
      </c>
      <c r="D114" s="8" t="str">
        <f>VLOOKUP(B114,Compilado!C:G,5,FALSE)</f>
        <v>Conference paper</v>
      </c>
      <c r="E114" s="8">
        <v>2</v>
      </c>
      <c r="F114" s="8">
        <v>2</v>
      </c>
      <c r="G114" s="8">
        <v>1</v>
      </c>
      <c r="H114" s="8">
        <v>1</v>
      </c>
      <c r="I114" s="8">
        <v>0</v>
      </c>
      <c r="J114" s="8">
        <v>0</v>
      </c>
      <c r="K114" s="8">
        <v>0</v>
      </c>
      <c r="L114" s="8">
        <v>1</v>
      </c>
      <c r="M114" s="8">
        <v>1</v>
      </c>
      <c r="N114" s="8">
        <v>1</v>
      </c>
      <c r="O114" s="9">
        <v>9</v>
      </c>
      <c r="P114" s="8">
        <f t="shared" si="1"/>
        <v>45</v>
      </c>
    </row>
    <row r="115" spans="1:16" hidden="1" x14ac:dyDescent="0.3">
      <c r="A115" s="8" t="s">
        <v>3484</v>
      </c>
      <c r="B115" s="6" t="s">
        <v>8601</v>
      </c>
      <c r="C115" s="8">
        <f>VLOOKUP(B115,Compilado!C:F,4,FALSE)</f>
        <v>2022</v>
      </c>
      <c r="D115" s="8" t="str">
        <f>VLOOKUP(B115,Compilado!C:G,5,FALSE)</f>
        <v>Conference paper</v>
      </c>
      <c r="E115" s="8">
        <v>2</v>
      </c>
      <c r="F115" s="8">
        <v>2</v>
      </c>
      <c r="G115" s="8">
        <v>1</v>
      </c>
      <c r="H115" s="8">
        <v>1</v>
      </c>
      <c r="I115" s="8">
        <v>0</v>
      </c>
      <c r="J115" s="8">
        <v>0</v>
      </c>
      <c r="K115" s="8">
        <v>0</v>
      </c>
      <c r="L115" s="8">
        <v>1</v>
      </c>
      <c r="M115" s="8">
        <v>0</v>
      </c>
      <c r="N115" s="8">
        <v>1</v>
      </c>
      <c r="O115" s="9">
        <v>8</v>
      </c>
      <c r="P115" s="8">
        <f t="shared" si="1"/>
        <v>40</v>
      </c>
    </row>
    <row r="116" spans="1:16" x14ac:dyDescent="0.3">
      <c r="A116" s="8" t="s">
        <v>3484</v>
      </c>
      <c r="B116" s="17" t="s">
        <v>3540</v>
      </c>
      <c r="C116" s="8">
        <f>VLOOKUP(B116,Compilado!C:F,4,FALSE)</f>
        <v>2024</v>
      </c>
      <c r="D116" s="8" t="str">
        <f>VLOOKUP(B116,Compilado!C:G,5,FALSE)</f>
        <v>Conference paper</v>
      </c>
      <c r="E116" s="8">
        <v>2</v>
      </c>
      <c r="F116" s="8">
        <v>2</v>
      </c>
      <c r="G116" s="8">
        <v>1</v>
      </c>
      <c r="H116" s="8">
        <v>1</v>
      </c>
      <c r="I116" s="8">
        <v>2</v>
      </c>
      <c r="J116" s="8">
        <v>1</v>
      </c>
      <c r="K116" s="8">
        <v>1</v>
      </c>
      <c r="L116" s="8">
        <v>2</v>
      </c>
      <c r="M116" s="8">
        <v>1</v>
      </c>
      <c r="N116" s="8">
        <v>1</v>
      </c>
      <c r="O116" s="9">
        <v>14</v>
      </c>
      <c r="P116" s="8">
        <f t="shared" si="1"/>
        <v>70</v>
      </c>
    </row>
    <row r="117" spans="1:16" x14ac:dyDescent="0.3">
      <c r="A117" s="8" t="s">
        <v>514</v>
      </c>
      <c r="B117" s="19" t="s">
        <v>1001</v>
      </c>
      <c r="C117" s="8">
        <f>VLOOKUP(B117,Compilado!C:F,4,FALSE)</f>
        <v>2024</v>
      </c>
      <c r="D117" s="8" t="str">
        <f>VLOOKUP(B117,Compilado!C:G,5,FALSE)</f>
        <v>Conference paper</v>
      </c>
      <c r="E117" s="8">
        <v>2</v>
      </c>
      <c r="F117" s="8">
        <v>2</v>
      </c>
      <c r="G117" s="8">
        <v>2</v>
      </c>
      <c r="H117" s="8">
        <v>2</v>
      </c>
      <c r="I117" s="8">
        <v>2</v>
      </c>
      <c r="J117" s="8">
        <v>2</v>
      </c>
      <c r="K117" s="8">
        <v>2</v>
      </c>
      <c r="L117" s="8">
        <v>2</v>
      </c>
      <c r="M117" s="8">
        <v>1</v>
      </c>
      <c r="N117" s="8">
        <v>2</v>
      </c>
      <c r="O117" s="9">
        <v>19</v>
      </c>
      <c r="P117" s="8">
        <f t="shared" si="1"/>
        <v>95</v>
      </c>
    </row>
    <row r="118" spans="1:16" x14ac:dyDescent="0.3">
      <c r="A118" s="8" t="s">
        <v>3484</v>
      </c>
      <c r="B118" s="17" t="s">
        <v>834</v>
      </c>
      <c r="C118" s="8">
        <f>VLOOKUP(B118,Compilado!C:F,4,FALSE)</f>
        <v>2023</v>
      </c>
      <c r="D118" s="8" t="str">
        <f>VLOOKUP(B118,Compilado!C:G,5,FALSE)</f>
        <v>Conference paper</v>
      </c>
      <c r="E118" s="8">
        <v>2</v>
      </c>
      <c r="F118" s="8">
        <v>2</v>
      </c>
      <c r="G118" s="8">
        <v>2</v>
      </c>
      <c r="H118" s="8">
        <v>2</v>
      </c>
      <c r="I118" s="8">
        <v>2</v>
      </c>
      <c r="J118" s="8">
        <v>2</v>
      </c>
      <c r="K118" s="8">
        <v>2</v>
      </c>
      <c r="L118" s="8">
        <v>2</v>
      </c>
      <c r="M118" s="8">
        <v>1</v>
      </c>
      <c r="N118" s="8">
        <v>2</v>
      </c>
      <c r="O118" s="9">
        <v>19</v>
      </c>
      <c r="P118" s="8">
        <f t="shared" si="1"/>
        <v>95</v>
      </c>
    </row>
    <row r="119" spans="1:16" x14ac:dyDescent="0.3">
      <c r="A119" s="8" t="s">
        <v>3484</v>
      </c>
      <c r="B119" s="17" t="s">
        <v>2492</v>
      </c>
      <c r="C119" s="8">
        <f>VLOOKUP(B119,Compilado!C:F,4,FALSE)</f>
        <v>2022</v>
      </c>
      <c r="D119" s="8" t="str">
        <f>VLOOKUP(B119,Compilado!C:G,5,FALSE)</f>
        <v>Conference paper</v>
      </c>
      <c r="E119" s="8">
        <v>2</v>
      </c>
      <c r="F119" s="8">
        <v>2</v>
      </c>
      <c r="G119" s="8">
        <v>2</v>
      </c>
      <c r="H119" s="8">
        <v>2</v>
      </c>
      <c r="I119" s="8">
        <v>2</v>
      </c>
      <c r="J119" s="8">
        <v>2</v>
      </c>
      <c r="K119" s="8">
        <v>2</v>
      </c>
      <c r="L119" s="8">
        <v>2</v>
      </c>
      <c r="M119" s="8">
        <v>2</v>
      </c>
      <c r="N119" s="8">
        <v>2</v>
      </c>
      <c r="O119" s="9">
        <v>20</v>
      </c>
      <c r="P119" s="8">
        <f t="shared" si="1"/>
        <v>100</v>
      </c>
    </row>
    <row r="120" spans="1:16" x14ac:dyDescent="0.3">
      <c r="A120" s="8" t="s">
        <v>3484</v>
      </c>
      <c r="B120" s="17" t="s">
        <v>7161</v>
      </c>
      <c r="C120" s="8">
        <f>VLOOKUP(B120,Compilado!C:F,4,FALSE)</f>
        <v>2022</v>
      </c>
      <c r="D120" s="8" t="str">
        <f>VLOOKUP(B120,Compilado!C:G,5,FALSE)</f>
        <v>Conference paper</v>
      </c>
      <c r="E120" s="8">
        <v>2</v>
      </c>
      <c r="F120" s="8">
        <v>2</v>
      </c>
      <c r="G120" s="8">
        <v>2</v>
      </c>
      <c r="H120" s="8">
        <v>2</v>
      </c>
      <c r="I120" s="8">
        <v>1</v>
      </c>
      <c r="J120" s="8">
        <v>1</v>
      </c>
      <c r="K120" s="8">
        <v>1</v>
      </c>
      <c r="L120" s="8">
        <v>1</v>
      </c>
      <c r="M120" s="8">
        <v>1</v>
      </c>
      <c r="N120" s="8">
        <v>2</v>
      </c>
      <c r="O120" s="9">
        <v>15</v>
      </c>
      <c r="P120" s="8">
        <f t="shared" si="1"/>
        <v>75</v>
      </c>
    </row>
    <row r="121" spans="1:16" hidden="1" x14ac:dyDescent="0.3">
      <c r="A121" s="8" t="s">
        <v>3484</v>
      </c>
      <c r="B121" s="8" t="s">
        <v>1836</v>
      </c>
      <c r="C121" s="8">
        <f>VLOOKUP(B121,Compilado!C:F,4,FALSE)</f>
        <v>2024</v>
      </c>
      <c r="D121" s="8" t="str">
        <f>VLOOKUP(B121,Compilado!C:G,5,FALSE)</f>
        <v>Conference paper</v>
      </c>
      <c r="E121" s="8">
        <v>2</v>
      </c>
      <c r="F121" s="8">
        <v>1</v>
      </c>
      <c r="G121" s="8">
        <v>1</v>
      </c>
      <c r="H121" s="8">
        <v>1</v>
      </c>
      <c r="I121" s="8">
        <v>0</v>
      </c>
      <c r="J121" s="8">
        <v>0</v>
      </c>
      <c r="K121" s="8">
        <v>0</v>
      </c>
      <c r="L121" s="8">
        <v>1</v>
      </c>
      <c r="M121" s="8">
        <v>0</v>
      </c>
      <c r="N121" s="8">
        <v>1</v>
      </c>
      <c r="O121" s="9">
        <v>7</v>
      </c>
      <c r="P121" s="8">
        <f t="shared" si="1"/>
        <v>35</v>
      </c>
    </row>
    <row r="122" spans="1:16" x14ac:dyDescent="0.3">
      <c r="A122" s="8" t="s">
        <v>3484</v>
      </c>
      <c r="B122" s="17" t="s">
        <v>1364</v>
      </c>
      <c r="C122" s="8">
        <f>VLOOKUP(B122,Compilado!C:F,4,FALSE)</f>
        <v>2022</v>
      </c>
      <c r="D122" s="8" t="str">
        <f>VLOOKUP(B122,Compilado!C:G,5,FALSE)</f>
        <v>Conference paper</v>
      </c>
      <c r="E122" s="8">
        <v>2</v>
      </c>
      <c r="F122" s="8">
        <v>2</v>
      </c>
      <c r="G122" s="8">
        <v>2</v>
      </c>
      <c r="H122" s="8">
        <v>1</v>
      </c>
      <c r="I122" s="8">
        <v>2</v>
      </c>
      <c r="J122" s="8">
        <v>1</v>
      </c>
      <c r="K122" s="8">
        <v>1</v>
      </c>
      <c r="L122" s="8">
        <v>1</v>
      </c>
      <c r="M122" s="8">
        <v>1</v>
      </c>
      <c r="N122" s="8">
        <v>2</v>
      </c>
      <c r="O122" s="9">
        <v>15</v>
      </c>
      <c r="P122" s="8">
        <f t="shared" si="1"/>
        <v>75</v>
      </c>
    </row>
    <row r="123" spans="1:16" x14ac:dyDescent="0.3">
      <c r="A123" s="8" t="s">
        <v>3484</v>
      </c>
      <c r="B123" s="17" t="s">
        <v>1903</v>
      </c>
      <c r="C123" s="8">
        <f>VLOOKUP(B123,Compilado!C:F,4,FALSE)</f>
        <v>2023</v>
      </c>
      <c r="D123" s="8" t="str">
        <f>VLOOKUP(B123,Compilado!C:G,5,FALSE)</f>
        <v>Conference paper</v>
      </c>
      <c r="E123" s="8">
        <v>2</v>
      </c>
      <c r="F123" s="8">
        <v>2</v>
      </c>
      <c r="G123" s="8">
        <v>2</v>
      </c>
      <c r="H123" s="8">
        <v>2</v>
      </c>
      <c r="I123" s="8">
        <v>2</v>
      </c>
      <c r="J123" s="8">
        <v>2</v>
      </c>
      <c r="K123" s="8">
        <v>2</v>
      </c>
      <c r="L123" s="8">
        <v>1</v>
      </c>
      <c r="M123" s="8">
        <v>1</v>
      </c>
      <c r="N123" s="8">
        <v>2</v>
      </c>
      <c r="O123" s="9">
        <v>18</v>
      </c>
      <c r="P123" s="8">
        <f t="shared" si="1"/>
        <v>90</v>
      </c>
    </row>
    <row r="124" spans="1:16" x14ac:dyDescent="0.3">
      <c r="A124" s="8" t="s">
        <v>3484</v>
      </c>
      <c r="B124" s="17" t="s">
        <v>3228</v>
      </c>
      <c r="C124" s="8">
        <f>VLOOKUP(B124,Compilado!C:F,4,FALSE)</f>
        <v>2023</v>
      </c>
      <c r="D124" s="8" t="str">
        <f>VLOOKUP(B124,Compilado!C:G,5,FALSE)</f>
        <v>Conference paper</v>
      </c>
      <c r="E124" s="8">
        <v>2</v>
      </c>
      <c r="F124" s="8">
        <v>2</v>
      </c>
      <c r="G124" s="8">
        <v>2</v>
      </c>
      <c r="H124" s="8">
        <v>1</v>
      </c>
      <c r="I124" s="8">
        <v>1</v>
      </c>
      <c r="J124" s="8">
        <v>0</v>
      </c>
      <c r="K124" s="8">
        <v>1</v>
      </c>
      <c r="L124" s="8">
        <v>1</v>
      </c>
      <c r="M124" s="8">
        <v>1</v>
      </c>
      <c r="N124" s="8">
        <v>2</v>
      </c>
      <c r="O124" s="9">
        <v>13</v>
      </c>
      <c r="P124" s="8">
        <f t="shared" si="1"/>
        <v>65</v>
      </c>
    </row>
    <row r="125" spans="1:16" hidden="1" x14ac:dyDescent="0.3">
      <c r="A125" s="8" t="s">
        <v>8557</v>
      </c>
      <c r="B125" s="8" t="s">
        <v>7599</v>
      </c>
      <c r="C125" s="8">
        <f>VLOOKUP(B125,Compilado!C:F,4,FALSE)</f>
        <v>2022</v>
      </c>
      <c r="D125" s="8" t="str">
        <f>VLOOKUP(B125,Compilado!C:G,5,FALSE)</f>
        <v>Article</v>
      </c>
      <c r="E125" s="8">
        <v>2</v>
      </c>
      <c r="F125" s="8">
        <v>1</v>
      </c>
      <c r="G125" s="8">
        <v>1</v>
      </c>
      <c r="H125" s="8">
        <v>1</v>
      </c>
      <c r="I125" s="8">
        <v>2</v>
      </c>
      <c r="J125" s="8">
        <v>1</v>
      </c>
      <c r="K125" s="8">
        <v>0</v>
      </c>
      <c r="L125" s="8">
        <v>1</v>
      </c>
      <c r="M125" s="8">
        <v>0</v>
      </c>
      <c r="N125" s="8">
        <v>1</v>
      </c>
      <c r="O125" s="9">
        <v>10</v>
      </c>
      <c r="P125" s="8">
        <f t="shared" si="1"/>
        <v>50</v>
      </c>
    </row>
    <row r="126" spans="1:16" x14ac:dyDescent="0.3">
      <c r="A126" s="8" t="s">
        <v>514</v>
      </c>
      <c r="B126" s="17" t="s">
        <v>2678</v>
      </c>
      <c r="C126" s="8">
        <f>VLOOKUP(B126,Compilado!C:F,4,FALSE)</f>
        <v>2024</v>
      </c>
      <c r="D126" s="8" t="str">
        <f>VLOOKUP(B126,Compilado!C:G,5,FALSE)</f>
        <v>Conference paper</v>
      </c>
      <c r="E126" s="8">
        <v>2</v>
      </c>
      <c r="F126" s="8">
        <v>2</v>
      </c>
      <c r="G126" s="8">
        <v>2</v>
      </c>
      <c r="H126" s="8">
        <v>1</v>
      </c>
      <c r="I126" s="8">
        <v>1</v>
      </c>
      <c r="J126" s="8">
        <v>2</v>
      </c>
      <c r="K126" s="8">
        <v>1</v>
      </c>
      <c r="L126" s="8">
        <v>1</v>
      </c>
      <c r="M126" s="8">
        <v>1</v>
      </c>
      <c r="N126" s="8">
        <v>2</v>
      </c>
      <c r="O126" s="9">
        <v>15</v>
      </c>
      <c r="P126" s="8">
        <f t="shared" si="1"/>
        <v>75</v>
      </c>
    </row>
    <row r="127" spans="1:16" x14ac:dyDescent="0.3">
      <c r="A127" s="8" t="s">
        <v>3484</v>
      </c>
      <c r="B127" s="17" t="s">
        <v>4400</v>
      </c>
      <c r="C127" s="8">
        <f>VLOOKUP(B127,Compilado!C:F,4,FALSE)</f>
        <v>2024</v>
      </c>
      <c r="D127" s="8" t="str">
        <f>VLOOKUP(B127,Compilado!C:G,5,FALSE)</f>
        <v>Conference paper</v>
      </c>
      <c r="E127" s="8">
        <v>2</v>
      </c>
      <c r="F127" s="8">
        <v>2</v>
      </c>
      <c r="G127" s="8">
        <v>2</v>
      </c>
      <c r="H127" s="8">
        <v>2</v>
      </c>
      <c r="I127" s="8">
        <v>2</v>
      </c>
      <c r="J127" s="8">
        <v>1</v>
      </c>
      <c r="K127" s="8">
        <v>1</v>
      </c>
      <c r="L127" s="8">
        <v>1</v>
      </c>
      <c r="M127" s="8">
        <v>1</v>
      </c>
      <c r="N127" s="8">
        <v>2</v>
      </c>
      <c r="O127" s="9">
        <v>16</v>
      </c>
      <c r="P127" s="8">
        <f t="shared" si="1"/>
        <v>80</v>
      </c>
    </row>
    <row r="128" spans="1:16" x14ac:dyDescent="0.3">
      <c r="A128" s="8" t="s">
        <v>3484</v>
      </c>
      <c r="B128" s="17" t="s">
        <v>5121</v>
      </c>
      <c r="C128" s="8">
        <f>VLOOKUP(B128,Compilado!C:F,4,FALSE)</f>
        <v>2024</v>
      </c>
      <c r="D128" s="8" t="str">
        <f>VLOOKUP(B128,Compilado!C:G,5,FALSE)</f>
        <v>Conference paper</v>
      </c>
      <c r="E128" s="8">
        <v>2</v>
      </c>
      <c r="F128" s="8">
        <v>2</v>
      </c>
      <c r="G128" s="8">
        <v>2</v>
      </c>
      <c r="H128" s="8">
        <v>2</v>
      </c>
      <c r="I128" s="8">
        <v>1</v>
      </c>
      <c r="J128" s="8">
        <v>1</v>
      </c>
      <c r="K128" s="8">
        <v>1</v>
      </c>
      <c r="L128" s="8">
        <v>2</v>
      </c>
      <c r="M128" s="8">
        <v>1</v>
      </c>
      <c r="N128" s="8">
        <v>2</v>
      </c>
      <c r="O128" s="9">
        <v>16</v>
      </c>
      <c r="P128" s="8">
        <f t="shared" si="1"/>
        <v>80</v>
      </c>
    </row>
    <row r="129" spans="1:16" x14ac:dyDescent="0.3">
      <c r="A129" s="8" t="s">
        <v>3484</v>
      </c>
      <c r="B129" s="17" t="s">
        <v>4067</v>
      </c>
      <c r="C129" s="8">
        <f>VLOOKUP(B129,Compilado!C:F,4,FALSE)</f>
        <v>2025</v>
      </c>
      <c r="D129" s="8" t="str">
        <f>VLOOKUP(B129,Compilado!C:G,5,FALSE)</f>
        <v>Article</v>
      </c>
      <c r="E129" s="8">
        <v>2</v>
      </c>
      <c r="F129" s="8">
        <v>2</v>
      </c>
      <c r="G129" s="8">
        <v>2</v>
      </c>
      <c r="H129" s="8">
        <v>2</v>
      </c>
      <c r="I129" s="8">
        <v>1</v>
      </c>
      <c r="J129" s="8">
        <v>2</v>
      </c>
      <c r="K129" s="8">
        <v>2</v>
      </c>
      <c r="L129" s="8">
        <v>2</v>
      </c>
      <c r="M129" s="8">
        <v>2</v>
      </c>
      <c r="N129" s="8">
        <v>2</v>
      </c>
      <c r="O129" s="9">
        <v>19</v>
      </c>
      <c r="P129" s="8">
        <f t="shared" si="1"/>
        <v>95</v>
      </c>
    </row>
    <row r="130" spans="1:16" x14ac:dyDescent="0.3">
      <c r="A130" s="8" t="s">
        <v>3484</v>
      </c>
      <c r="B130" s="17" t="s">
        <v>812</v>
      </c>
      <c r="C130" s="8">
        <f>VLOOKUP(B130,Compilado!C:F,4,FALSE)</f>
        <v>2024</v>
      </c>
      <c r="D130" s="8" t="str">
        <f>VLOOKUP(B130,Compilado!C:G,5,FALSE)</f>
        <v>Conference paper</v>
      </c>
      <c r="E130" s="8">
        <v>2</v>
      </c>
      <c r="F130" s="8">
        <v>2</v>
      </c>
      <c r="G130" s="8">
        <v>2</v>
      </c>
      <c r="H130" s="8">
        <v>2</v>
      </c>
      <c r="I130" s="8">
        <v>2</v>
      </c>
      <c r="J130" s="8">
        <v>1</v>
      </c>
      <c r="K130" s="8">
        <v>1</v>
      </c>
      <c r="L130" s="8">
        <v>1</v>
      </c>
      <c r="M130" s="8">
        <v>1</v>
      </c>
      <c r="N130" s="8">
        <v>2</v>
      </c>
      <c r="O130" s="9">
        <v>16</v>
      </c>
      <c r="P130" s="8">
        <f t="shared" ref="P130:P191" si="2">(O130*100)/20</f>
        <v>80</v>
      </c>
    </row>
    <row r="131" spans="1:16" x14ac:dyDescent="0.3">
      <c r="A131" s="8" t="s">
        <v>3484</v>
      </c>
      <c r="B131" s="17" t="s">
        <v>2695</v>
      </c>
      <c r="C131" s="8">
        <f>VLOOKUP(B131,Compilado!C:F,4,FALSE)</f>
        <v>2022</v>
      </c>
      <c r="D131" s="8" t="str">
        <f>VLOOKUP(B131,Compilado!C:G,5,FALSE)</f>
        <v>Conference paper</v>
      </c>
      <c r="E131" s="8">
        <v>2</v>
      </c>
      <c r="F131" s="8">
        <v>2</v>
      </c>
      <c r="G131" s="8">
        <v>2</v>
      </c>
      <c r="H131" s="8">
        <v>2</v>
      </c>
      <c r="I131" s="8">
        <v>2</v>
      </c>
      <c r="J131" s="8">
        <v>1</v>
      </c>
      <c r="K131" s="8">
        <v>1</v>
      </c>
      <c r="L131" s="8">
        <v>1</v>
      </c>
      <c r="M131" s="8">
        <v>1</v>
      </c>
      <c r="N131" s="8">
        <v>2</v>
      </c>
      <c r="O131" s="9">
        <v>16</v>
      </c>
      <c r="P131" s="8">
        <f t="shared" si="2"/>
        <v>80</v>
      </c>
    </row>
    <row r="132" spans="1:16" x14ac:dyDescent="0.3">
      <c r="A132" s="8" t="s">
        <v>3484</v>
      </c>
      <c r="B132" s="17" t="s">
        <v>3689</v>
      </c>
      <c r="C132" s="8">
        <f>VLOOKUP(B132,Compilado!C:F,4,FALSE)</f>
        <v>2024</v>
      </c>
      <c r="D132" s="8" t="str">
        <f>VLOOKUP(B132,Compilado!C:G,5,FALSE)</f>
        <v>Conference paper</v>
      </c>
      <c r="E132" s="8">
        <v>2</v>
      </c>
      <c r="F132" s="8">
        <v>2</v>
      </c>
      <c r="G132" s="8">
        <v>2</v>
      </c>
      <c r="H132" s="8">
        <v>2</v>
      </c>
      <c r="I132" s="8">
        <v>1</v>
      </c>
      <c r="J132" s="8">
        <v>1</v>
      </c>
      <c r="K132" s="8">
        <v>1</v>
      </c>
      <c r="L132" s="8">
        <v>1</v>
      </c>
      <c r="M132" s="8">
        <v>1</v>
      </c>
      <c r="N132" s="8">
        <v>2</v>
      </c>
      <c r="O132" s="9">
        <v>15</v>
      </c>
      <c r="P132" s="8">
        <f t="shared" si="2"/>
        <v>75</v>
      </c>
    </row>
    <row r="133" spans="1:16" x14ac:dyDescent="0.3">
      <c r="A133" s="8" t="s">
        <v>3484</v>
      </c>
      <c r="B133" s="17" t="s">
        <v>6884</v>
      </c>
      <c r="C133" s="8">
        <f>VLOOKUP(B133,Compilado!C:F,4,FALSE)</f>
        <v>2022</v>
      </c>
      <c r="D133" s="8" t="str">
        <f>VLOOKUP(B133,Compilado!C:G,5,FALSE)</f>
        <v>Conference paper</v>
      </c>
      <c r="E133" s="8">
        <v>2</v>
      </c>
      <c r="F133" s="8">
        <v>2</v>
      </c>
      <c r="G133" s="8">
        <v>2</v>
      </c>
      <c r="H133" s="8">
        <v>1</v>
      </c>
      <c r="I133" s="8">
        <v>1</v>
      </c>
      <c r="J133" s="8">
        <v>1</v>
      </c>
      <c r="K133" s="8">
        <v>1</v>
      </c>
      <c r="L133" s="8">
        <v>1</v>
      </c>
      <c r="M133" s="8">
        <v>1</v>
      </c>
      <c r="N133" s="8">
        <v>1</v>
      </c>
      <c r="O133" s="9">
        <v>13</v>
      </c>
      <c r="P133" s="8">
        <f t="shared" si="2"/>
        <v>65</v>
      </c>
    </row>
    <row r="134" spans="1:16" x14ac:dyDescent="0.3">
      <c r="A134" s="8" t="s">
        <v>3484</v>
      </c>
      <c r="B134" s="17" t="s">
        <v>801</v>
      </c>
      <c r="C134" s="8">
        <f>VLOOKUP(B134,Compilado!C:F,4,FALSE)</f>
        <v>2022</v>
      </c>
      <c r="D134" s="8" t="str">
        <f>VLOOKUP(B134,Compilado!C:G,5,FALSE)</f>
        <v>Conference paper</v>
      </c>
      <c r="E134" s="8">
        <v>2</v>
      </c>
      <c r="F134" s="8">
        <v>2</v>
      </c>
      <c r="G134" s="8">
        <v>2</v>
      </c>
      <c r="H134" s="8">
        <v>2</v>
      </c>
      <c r="I134" s="8">
        <v>2</v>
      </c>
      <c r="J134" s="8">
        <v>1</v>
      </c>
      <c r="K134" s="8">
        <v>1</v>
      </c>
      <c r="L134" s="8">
        <v>1</v>
      </c>
      <c r="M134" s="8">
        <v>1</v>
      </c>
      <c r="N134" s="8">
        <v>1</v>
      </c>
      <c r="O134" s="9">
        <v>15</v>
      </c>
      <c r="P134" s="8">
        <f t="shared" si="2"/>
        <v>75</v>
      </c>
    </row>
    <row r="135" spans="1:16" x14ac:dyDescent="0.3">
      <c r="A135" s="8" t="s">
        <v>3484</v>
      </c>
      <c r="B135" s="17" t="s">
        <v>4271</v>
      </c>
      <c r="C135" s="8">
        <f>VLOOKUP(B135,Compilado!C:F,4,FALSE)</f>
        <v>2024</v>
      </c>
      <c r="D135" s="8" t="str">
        <f>VLOOKUP(B135,Compilado!C:G,5,FALSE)</f>
        <v>Article</v>
      </c>
      <c r="E135" s="8">
        <v>2</v>
      </c>
      <c r="F135" s="8">
        <v>2</v>
      </c>
      <c r="G135" s="8">
        <v>2</v>
      </c>
      <c r="H135" s="8">
        <v>2</v>
      </c>
      <c r="I135" s="8">
        <v>2</v>
      </c>
      <c r="J135" s="8">
        <v>2</v>
      </c>
      <c r="K135" s="8">
        <v>2</v>
      </c>
      <c r="L135" s="8">
        <v>2</v>
      </c>
      <c r="M135" s="8">
        <v>2</v>
      </c>
      <c r="N135" s="8">
        <v>2</v>
      </c>
      <c r="O135" s="9">
        <v>20</v>
      </c>
      <c r="P135" s="8">
        <f t="shared" si="2"/>
        <v>100</v>
      </c>
    </row>
    <row r="136" spans="1:16" x14ac:dyDescent="0.3">
      <c r="A136" s="8" t="s">
        <v>3484</v>
      </c>
      <c r="B136" s="17" t="s">
        <v>3993</v>
      </c>
      <c r="C136" s="8">
        <f>VLOOKUP(B136,Compilado!C:F,4,FALSE)</f>
        <v>2024</v>
      </c>
      <c r="D136" s="8" t="str">
        <f>VLOOKUP(B136,Compilado!C:G,5,FALSE)</f>
        <v>Article</v>
      </c>
      <c r="E136" s="8">
        <v>2</v>
      </c>
      <c r="F136" s="8">
        <v>2</v>
      </c>
      <c r="G136" s="8">
        <v>1</v>
      </c>
      <c r="H136" s="8">
        <v>1</v>
      </c>
      <c r="I136" s="8">
        <v>1</v>
      </c>
      <c r="J136" s="8">
        <v>1</v>
      </c>
      <c r="K136" s="8">
        <v>1</v>
      </c>
      <c r="L136" s="8">
        <v>1</v>
      </c>
      <c r="M136" s="8">
        <v>1</v>
      </c>
      <c r="N136" s="8">
        <v>2</v>
      </c>
      <c r="O136" s="9">
        <v>13</v>
      </c>
      <c r="P136" s="8">
        <f t="shared" si="2"/>
        <v>65</v>
      </c>
    </row>
    <row r="137" spans="1:16" hidden="1" x14ac:dyDescent="0.3">
      <c r="A137" s="8" t="s">
        <v>8557</v>
      </c>
      <c r="B137" s="8" t="s">
        <v>7734</v>
      </c>
      <c r="C137" s="8">
        <f>VLOOKUP(B137,Compilado!C:F,4,FALSE)</f>
        <v>2024</v>
      </c>
      <c r="D137" s="8" t="str">
        <f>VLOOKUP(B137,Compilado!C:G,5,FALSE)</f>
        <v>Article</v>
      </c>
      <c r="E137" s="8">
        <v>2</v>
      </c>
      <c r="F137" s="8">
        <v>2</v>
      </c>
      <c r="G137" s="8">
        <v>1</v>
      </c>
      <c r="H137" s="8">
        <v>1</v>
      </c>
      <c r="I137" s="8">
        <v>0</v>
      </c>
      <c r="J137" s="8">
        <v>0</v>
      </c>
      <c r="K137" s="8">
        <v>0</v>
      </c>
      <c r="L137" s="8">
        <v>2</v>
      </c>
      <c r="M137" s="8">
        <v>1</v>
      </c>
      <c r="N137" s="8">
        <v>1</v>
      </c>
      <c r="O137" s="9">
        <v>10</v>
      </c>
      <c r="P137" s="8">
        <f t="shared" si="2"/>
        <v>50</v>
      </c>
    </row>
    <row r="138" spans="1:16" x14ac:dyDescent="0.3">
      <c r="A138" s="8" t="s">
        <v>3484</v>
      </c>
      <c r="B138" s="17" t="s">
        <v>1156</v>
      </c>
      <c r="C138" s="8">
        <f>VLOOKUP(B138,Compilado!C:F,4,FALSE)</f>
        <v>2024</v>
      </c>
      <c r="D138" s="8" t="str">
        <f>VLOOKUP(B138,Compilado!C:G,5,FALSE)</f>
        <v>Conference paper</v>
      </c>
      <c r="E138" s="8">
        <v>2</v>
      </c>
      <c r="F138" s="8">
        <v>2</v>
      </c>
      <c r="G138" s="8">
        <v>2</v>
      </c>
      <c r="H138" s="8">
        <v>1</v>
      </c>
      <c r="I138" s="8">
        <v>0</v>
      </c>
      <c r="J138" s="8">
        <v>1</v>
      </c>
      <c r="K138" s="8">
        <v>1</v>
      </c>
      <c r="L138" s="8">
        <v>1</v>
      </c>
      <c r="M138" s="8">
        <v>1</v>
      </c>
      <c r="N138" s="8">
        <v>2</v>
      </c>
      <c r="O138" s="9">
        <v>13</v>
      </c>
      <c r="P138" s="8">
        <f t="shared" si="2"/>
        <v>65</v>
      </c>
    </row>
    <row r="139" spans="1:16" x14ac:dyDescent="0.3">
      <c r="A139" s="8" t="s">
        <v>3484</v>
      </c>
      <c r="B139" s="17" t="s">
        <v>230</v>
      </c>
      <c r="C139" s="8">
        <f>VLOOKUP(B139,Compilado!C:F,4,FALSE)</f>
        <v>2022</v>
      </c>
      <c r="D139" s="8" t="str">
        <f>VLOOKUP(B139,Compilado!C:G,5,FALSE)</f>
        <v>Conference paper</v>
      </c>
      <c r="E139" s="8">
        <v>2</v>
      </c>
      <c r="F139" s="8">
        <v>2</v>
      </c>
      <c r="G139" s="8">
        <v>2</v>
      </c>
      <c r="H139" s="8">
        <v>2</v>
      </c>
      <c r="I139" s="8">
        <v>2</v>
      </c>
      <c r="J139" s="8">
        <v>1</v>
      </c>
      <c r="K139" s="8">
        <v>1</v>
      </c>
      <c r="L139" s="8">
        <v>1</v>
      </c>
      <c r="M139" s="8">
        <v>1</v>
      </c>
      <c r="N139" s="8">
        <v>1</v>
      </c>
      <c r="O139" s="9">
        <v>15</v>
      </c>
      <c r="P139" s="8">
        <f t="shared" si="2"/>
        <v>75</v>
      </c>
    </row>
    <row r="140" spans="1:16" hidden="1" x14ac:dyDescent="0.3">
      <c r="A140" s="8" t="s">
        <v>3484</v>
      </c>
      <c r="B140" s="8" t="s">
        <v>2426</v>
      </c>
      <c r="C140" s="8">
        <f>VLOOKUP(B140,Compilado!C:F,4,FALSE)</f>
        <v>2023</v>
      </c>
      <c r="D140" s="8" t="str">
        <f>VLOOKUP(B140,Compilado!C:G,5,FALSE)</f>
        <v>Conference paper</v>
      </c>
      <c r="E140" s="8">
        <v>2</v>
      </c>
      <c r="F140" s="8">
        <v>2</v>
      </c>
      <c r="G140" s="8">
        <v>2</v>
      </c>
      <c r="H140" s="8">
        <v>1</v>
      </c>
      <c r="I140" s="8">
        <v>0</v>
      </c>
      <c r="J140" s="8">
        <v>0</v>
      </c>
      <c r="K140" s="8">
        <v>0</v>
      </c>
      <c r="L140" s="8">
        <v>1</v>
      </c>
      <c r="M140" s="8">
        <v>1</v>
      </c>
      <c r="N140" s="8">
        <v>1</v>
      </c>
      <c r="O140" s="9">
        <v>10</v>
      </c>
      <c r="P140" s="8">
        <f t="shared" si="2"/>
        <v>50</v>
      </c>
    </row>
    <row r="141" spans="1:16" hidden="1" x14ac:dyDescent="0.3">
      <c r="A141" s="8" t="s">
        <v>514</v>
      </c>
      <c r="B141" s="8" t="s">
        <v>585</v>
      </c>
      <c r="C141" s="8">
        <f>VLOOKUP(B141,Compilado!C:F,4,FALSE)</f>
        <v>2023</v>
      </c>
      <c r="D141" s="8" t="str">
        <f>VLOOKUP(B141,Compilado!C:G,5,FALSE)</f>
        <v>Conference paper</v>
      </c>
      <c r="E141" s="8">
        <v>2</v>
      </c>
      <c r="F141" s="8">
        <v>1</v>
      </c>
      <c r="G141" s="8">
        <v>1</v>
      </c>
      <c r="H141" s="8">
        <v>1</v>
      </c>
      <c r="I141" s="8">
        <v>0</v>
      </c>
      <c r="J141" s="8">
        <v>0</v>
      </c>
      <c r="K141" s="8">
        <v>0</v>
      </c>
      <c r="L141" s="8">
        <v>1</v>
      </c>
      <c r="M141" s="8">
        <v>1</v>
      </c>
      <c r="N141" s="8">
        <v>1</v>
      </c>
      <c r="O141" s="9">
        <v>8</v>
      </c>
      <c r="P141" s="8">
        <f t="shared" si="2"/>
        <v>40</v>
      </c>
    </row>
    <row r="142" spans="1:16" hidden="1" x14ac:dyDescent="0.3">
      <c r="A142" s="8" t="s">
        <v>3484</v>
      </c>
      <c r="B142" s="8" t="s">
        <v>5232</v>
      </c>
      <c r="C142" s="8">
        <f>VLOOKUP(B142,Compilado!C:F,4,FALSE)</f>
        <v>2023</v>
      </c>
      <c r="D142" s="8" t="str">
        <f>VLOOKUP(B142,Compilado!C:G,5,FALSE)</f>
        <v>Conference paper</v>
      </c>
      <c r="E142" s="8">
        <v>2</v>
      </c>
      <c r="F142" s="8">
        <v>2</v>
      </c>
      <c r="G142" s="8">
        <v>2</v>
      </c>
      <c r="H142" s="8">
        <v>1</v>
      </c>
      <c r="I142" s="8">
        <v>0</v>
      </c>
      <c r="J142" s="8">
        <v>0</v>
      </c>
      <c r="K142" s="8">
        <v>0</v>
      </c>
      <c r="L142" s="8">
        <v>1</v>
      </c>
      <c r="M142" s="8">
        <v>1</v>
      </c>
      <c r="N142" s="8">
        <v>2</v>
      </c>
      <c r="O142" s="9">
        <v>11</v>
      </c>
      <c r="P142" s="8">
        <f t="shared" si="2"/>
        <v>55</v>
      </c>
    </row>
    <row r="143" spans="1:16" x14ac:dyDescent="0.3">
      <c r="A143" s="8" t="s">
        <v>514</v>
      </c>
      <c r="B143" s="17" t="s">
        <v>2590</v>
      </c>
      <c r="C143" s="8">
        <f>VLOOKUP(B143,Compilado!C:F,4,FALSE)</f>
        <v>2024</v>
      </c>
      <c r="D143" s="8" t="str">
        <f>VLOOKUP(B143,Compilado!C:G,5,FALSE)</f>
        <v>Conference paper</v>
      </c>
      <c r="E143" s="8">
        <v>2</v>
      </c>
      <c r="F143" s="8">
        <v>2</v>
      </c>
      <c r="G143" s="8">
        <v>2</v>
      </c>
      <c r="H143" s="8">
        <v>2</v>
      </c>
      <c r="I143" s="8">
        <v>2</v>
      </c>
      <c r="J143" s="8">
        <v>2</v>
      </c>
      <c r="K143" s="8">
        <v>2</v>
      </c>
      <c r="L143" s="8">
        <v>2</v>
      </c>
      <c r="M143" s="8">
        <v>1</v>
      </c>
      <c r="N143" s="8">
        <v>2</v>
      </c>
      <c r="O143" s="9">
        <v>19</v>
      </c>
      <c r="P143" s="8">
        <f t="shared" si="2"/>
        <v>95</v>
      </c>
    </row>
    <row r="144" spans="1:16" x14ac:dyDescent="0.3">
      <c r="A144" s="8" t="s">
        <v>3484</v>
      </c>
      <c r="B144" s="17" t="s">
        <v>5904</v>
      </c>
      <c r="C144" s="8">
        <f>VLOOKUP(B144,Compilado!C:F,4,FALSE)</f>
        <v>2023</v>
      </c>
      <c r="D144" s="8" t="str">
        <f>VLOOKUP(B144,Compilado!C:G,5,FALSE)</f>
        <v>Conference paper</v>
      </c>
      <c r="E144" s="8">
        <v>2</v>
      </c>
      <c r="F144" s="8">
        <v>2</v>
      </c>
      <c r="G144" s="8">
        <v>2</v>
      </c>
      <c r="H144" s="8">
        <v>2</v>
      </c>
      <c r="I144" s="8">
        <v>2</v>
      </c>
      <c r="J144" s="8">
        <v>2</v>
      </c>
      <c r="K144" s="8">
        <v>2</v>
      </c>
      <c r="L144" s="8">
        <v>2</v>
      </c>
      <c r="M144" s="8">
        <v>2</v>
      </c>
      <c r="N144" s="8">
        <v>2</v>
      </c>
      <c r="O144" s="9">
        <v>20</v>
      </c>
      <c r="P144" s="8">
        <f t="shared" si="2"/>
        <v>100</v>
      </c>
    </row>
    <row r="145" spans="1:16" hidden="1" x14ac:dyDescent="0.3">
      <c r="A145" s="8" t="s">
        <v>3484</v>
      </c>
      <c r="B145" s="8" t="s">
        <v>6729</v>
      </c>
      <c r="C145" s="8">
        <f>VLOOKUP(B145,Compilado!C:F,4,FALSE)</f>
        <v>2022</v>
      </c>
      <c r="D145" s="8" t="str">
        <f>VLOOKUP(B145,Compilado!C:G,5,FALSE)</f>
        <v>Conference paper</v>
      </c>
      <c r="E145" s="8">
        <v>2</v>
      </c>
      <c r="F145" s="8">
        <v>2</v>
      </c>
      <c r="G145" s="8">
        <v>1</v>
      </c>
      <c r="H145" s="8">
        <v>1</v>
      </c>
      <c r="I145" s="8">
        <v>1</v>
      </c>
      <c r="J145" s="8">
        <v>0</v>
      </c>
      <c r="K145" s="8">
        <v>0</v>
      </c>
      <c r="L145" s="8">
        <v>1</v>
      </c>
      <c r="M145" s="8">
        <v>0</v>
      </c>
      <c r="N145" s="8">
        <v>1</v>
      </c>
      <c r="O145" s="9">
        <v>9</v>
      </c>
      <c r="P145" s="8">
        <f t="shared" si="2"/>
        <v>45</v>
      </c>
    </row>
    <row r="146" spans="1:16" x14ac:dyDescent="0.3">
      <c r="A146" s="8" t="s">
        <v>3484</v>
      </c>
      <c r="B146" s="17" t="s">
        <v>7233</v>
      </c>
      <c r="C146" s="8">
        <f>VLOOKUP(B146,Compilado!C:F,4,FALSE)</f>
        <v>2022</v>
      </c>
      <c r="D146" s="8" t="str">
        <f>VLOOKUP(B146,Compilado!C:G,5,FALSE)</f>
        <v>Conference paper</v>
      </c>
      <c r="E146" s="8">
        <v>2</v>
      </c>
      <c r="F146" s="8">
        <v>2</v>
      </c>
      <c r="G146" s="8">
        <v>2</v>
      </c>
      <c r="H146" s="8">
        <v>1</v>
      </c>
      <c r="I146" s="8">
        <v>2</v>
      </c>
      <c r="J146" s="8">
        <v>1</v>
      </c>
      <c r="K146" s="8">
        <v>1</v>
      </c>
      <c r="L146" s="8">
        <v>0</v>
      </c>
      <c r="M146" s="8">
        <v>0</v>
      </c>
      <c r="N146" s="8">
        <v>2</v>
      </c>
      <c r="O146" s="9">
        <v>13</v>
      </c>
      <c r="P146" s="8">
        <f t="shared" si="2"/>
        <v>65</v>
      </c>
    </row>
    <row r="147" spans="1:16" x14ac:dyDescent="0.3">
      <c r="A147" s="8" t="s">
        <v>3484</v>
      </c>
      <c r="B147" s="17" t="s">
        <v>2556</v>
      </c>
      <c r="C147" s="8">
        <f>VLOOKUP(B147,Compilado!C:F,4,FALSE)</f>
        <v>2022</v>
      </c>
      <c r="D147" s="8" t="str">
        <f>VLOOKUP(B147,Compilado!C:G,5,FALSE)</f>
        <v>Conference paper</v>
      </c>
      <c r="E147" s="8">
        <v>2</v>
      </c>
      <c r="F147" s="8">
        <v>2</v>
      </c>
      <c r="G147" s="8">
        <v>1</v>
      </c>
      <c r="H147" s="8">
        <v>1</v>
      </c>
      <c r="I147" s="8">
        <v>1</v>
      </c>
      <c r="J147" s="8">
        <v>1</v>
      </c>
      <c r="K147" s="8">
        <v>1</v>
      </c>
      <c r="L147" s="8">
        <v>1</v>
      </c>
      <c r="M147" s="8">
        <v>1</v>
      </c>
      <c r="N147" s="8">
        <v>2</v>
      </c>
      <c r="O147" s="9">
        <v>13</v>
      </c>
      <c r="P147" s="8">
        <f t="shared" si="2"/>
        <v>65</v>
      </c>
    </row>
    <row r="148" spans="1:16" x14ac:dyDescent="0.3">
      <c r="A148" s="8" t="s">
        <v>3484</v>
      </c>
      <c r="B148" s="17" t="s">
        <v>4825</v>
      </c>
      <c r="C148" s="8">
        <f>VLOOKUP(B148,Compilado!C:F,4,FALSE)</f>
        <v>2024</v>
      </c>
      <c r="D148" s="8" t="str">
        <f>VLOOKUP(B148,Compilado!C:G,5,FALSE)</f>
        <v>Article</v>
      </c>
      <c r="E148" s="8">
        <v>2</v>
      </c>
      <c r="F148" s="8">
        <v>2</v>
      </c>
      <c r="G148" s="8">
        <v>2</v>
      </c>
      <c r="H148" s="8">
        <v>2</v>
      </c>
      <c r="I148" s="8">
        <v>2</v>
      </c>
      <c r="J148" s="8">
        <v>1</v>
      </c>
      <c r="K148" s="8">
        <v>1</v>
      </c>
      <c r="L148" s="8">
        <v>1</v>
      </c>
      <c r="M148" s="8">
        <v>1</v>
      </c>
      <c r="N148" s="8">
        <v>1</v>
      </c>
      <c r="O148" s="9">
        <v>15</v>
      </c>
      <c r="P148" s="8">
        <f t="shared" si="2"/>
        <v>75</v>
      </c>
    </row>
    <row r="149" spans="1:16" x14ac:dyDescent="0.3">
      <c r="A149" s="8" t="s">
        <v>3484</v>
      </c>
      <c r="B149" s="17" t="s">
        <v>4587</v>
      </c>
      <c r="C149" s="8">
        <f>VLOOKUP(B149,Compilado!C:F,4,FALSE)</f>
        <v>2024</v>
      </c>
      <c r="D149" s="8" t="str">
        <f>VLOOKUP(B149,Compilado!C:G,5,FALSE)</f>
        <v>Article</v>
      </c>
      <c r="E149" s="8">
        <v>2</v>
      </c>
      <c r="F149" s="8">
        <v>2</v>
      </c>
      <c r="G149" s="8">
        <v>2</v>
      </c>
      <c r="H149" s="8">
        <v>2</v>
      </c>
      <c r="I149" s="8">
        <v>2</v>
      </c>
      <c r="J149" s="8">
        <v>2</v>
      </c>
      <c r="K149" s="8">
        <v>2</v>
      </c>
      <c r="L149" s="8">
        <v>2</v>
      </c>
      <c r="M149" s="8">
        <v>1</v>
      </c>
      <c r="N149" s="8">
        <v>2</v>
      </c>
      <c r="O149" s="9">
        <v>19</v>
      </c>
      <c r="P149" s="8">
        <f t="shared" si="2"/>
        <v>95</v>
      </c>
    </row>
    <row r="150" spans="1:16" x14ac:dyDescent="0.3">
      <c r="A150" s="8" t="s">
        <v>3484</v>
      </c>
      <c r="B150" s="17" t="s">
        <v>4444</v>
      </c>
      <c r="C150" s="8">
        <f>VLOOKUP(B150,Compilado!C:F,4,FALSE)</f>
        <v>2023</v>
      </c>
      <c r="D150" s="8" t="str">
        <f>VLOOKUP(B150,Compilado!C:G,5,FALSE)</f>
        <v>Article</v>
      </c>
      <c r="E150" s="8">
        <v>2</v>
      </c>
      <c r="F150" s="8">
        <v>2</v>
      </c>
      <c r="G150" s="8">
        <v>2</v>
      </c>
      <c r="H150" s="8">
        <v>2</v>
      </c>
      <c r="I150" s="8">
        <v>1</v>
      </c>
      <c r="J150" s="8">
        <v>1</v>
      </c>
      <c r="K150" s="8">
        <v>1</v>
      </c>
      <c r="L150" s="8">
        <v>1</v>
      </c>
      <c r="M150" s="8">
        <v>1</v>
      </c>
      <c r="N150" s="8">
        <v>2</v>
      </c>
      <c r="O150" s="9">
        <v>15</v>
      </c>
      <c r="P150" s="8">
        <f t="shared" si="2"/>
        <v>75</v>
      </c>
    </row>
    <row r="151" spans="1:16" x14ac:dyDescent="0.3">
      <c r="A151" s="8" t="s">
        <v>3484</v>
      </c>
      <c r="B151" s="17" t="s">
        <v>1135</v>
      </c>
      <c r="C151" s="8">
        <f>VLOOKUP(B151,Compilado!C:F,4,FALSE)</f>
        <v>2023</v>
      </c>
      <c r="D151" s="8" t="str">
        <f>VLOOKUP(B151,Compilado!C:G,5,FALSE)</f>
        <v>Conference paper</v>
      </c>
      <c r="E151" s="8">
        <v>2</v>
      </c>
      <c r="F151" s="8">
        <v>2</v>
      </c>
      <c r="G151" s="8">
        <v>2</v>
      </c>
      <c r="H151" s="8">
        <v>2</v>
      </c>
      <c r="I151" s="8">
        <v>2</v>
      </c>
      <c r="J151" s="8">
        <v>2</v>
      </c>
      <c r="K151" s="8">
        <v>2</v>
      </c>
      <c r="L151" s="8">
        <v>1</v>
      </c>
      <c r="M151" s="8">
        <v>2</v>
      </c>
      <c r="N151" s="8">
        <v>2</v>
      </c>
      <c r="O151" s="9">
        <v>19</v>
      </c>
      <c r="P151" s="8">
        <f t="shared" si="2"/>
        <v>95</v>
      </c>
    </row>
    <row r="152" spans="1:16" x14ac:dyDescent="0.3">
      <c r="A152" s="8" t="s">
        <v>3484</v>
      </c>
      <c r="B152" s="17" t="s">
        <v>7690</v>
      </c>
      <c r="C152" s="8">
        <f>VLOOKUP(B152,Compilado!C:F,4,FALSE)</f>
        <v>2024</v>
      </c>
      <c r="D152" s="8" t="str">
        <f>VLOOKUP(B152,Compilado!C:G,5,FALSE)</f>
        <v>Article</v>
      </c>
      <c r="E152" s="8">
        <v>2</v>
      </c>
      <c r="F152" s="8">
        <v>2</v>
      </c>
      <c r="G152" s="8">
        <v>2</v>
      </c>
      <c r="H152" s="8">
        <v>2</v>
      </c>
      <c r="I152" s="8">
        <v>2</v>
      </c>
      <c r="J152" s="8">
        <v>2</v>
      </c>
      <c r="K152" s="8">
        <v>2</v>
      </c>
      <c r="L152" s="8">
        <v>1</v>
      </c>
      <c r="M152" s="8">
        <v>2</v>
      </c>
      <c r="N152" s="8">
        <v>2</v>
      </c>
      <c r="O152" s="9">
        <v>19</v>
      </c>
      <c r="P152" s="8">
        <f t="shared" si="2"/>
        <v>95</v>
      </c>
    </row>
    <row r="153" spans="1:16" x14ac:dyDescent="0.3">
      <c r="A153" s="8" t="s">
        <v>3484</v>
      </c>
      <c r="B153" s="17" t="s">
        <v>6231</v>
      </c>
      <c r="C153" s="8">
        <f>VLOOKUP(B153,Compilado!C:F,4,FALSE)</f>
        <v>2022</v>
      </c>
      <c r="D153" s="8" t="str">
        <f>VLOOKUP(B153,Compilado!C:G,5,FALSE)</f>
        <v>Article</v>
      </c>
      <c r="E153" s="8">
        <v>2</v>
      </c>
      <c r="F153" s="8">
        <v>2</v>
      </c>
      <c r="G153" s="8">
        <v>1</v>
      </c>
      <c r="H153" s="8">
        <v>1</v>
      </c>
      <c r="I153" s="8">
        <v>2</v>
      </c>
      <c r="J153" s="8">
        <v>2</v>
      </c>
      <c r="K153" s="8">
        <v>2</v>
      </c>
      <c r="L153" s="8">
        <v>1</v>
      </c>
      <c r="M153" s="8">
        <v>1</v>
      </c>
      <c r="N153" s="8">
        <v>2</v>
      </c>
      <c r="O153" s="9">
        <v>16</v>
      </c>
      <c r="P153" s="8">
        <f t="shared" si="2"/>
        <v>80</v>
      </c>
    </row>
    <row r="154" spans="1:16" x14ac:dyDescent="0.3">
      <c r="A154" s="8" t="s">
        <v>3484</v>
      </c>
      <c r="B154" s="17" t="s">
        <v>3645</v>
      </c>
      <c r="C154" s="8">
        <f>VLOOKUP(B154,Compilado!C:F,4,FALSE)</f>
        <v>2024</v>
      </c>
      <c r="D154" s="8" t="str">
        <f>VLOOKUP(B154,Compilado!C:G,5,FALSE)</f>
        <v>Article</v>
      </c>
      <c r="E154" s="8">
        <v>2</v>
      </c>
      <c r="F154" s="8">
        <v>2</v>
      </c>
      <c r="G154" s="8">
        <v>2</v>
      </c>
      <c r="H154" s="8">
        <v>2</v>
      </c>
      <c r="I154" s="8">
        <v>2</v>
      </c>
      <c r="J154" s="8">
        <v>2</v>
      </c>
      <c r="K154" s="8">
        <v>2</v>
      </c>
      <c r="L154" s="8">
        <v>2</v>
      </c>
      <c r="M154" s="8">
        <v>2</v>
      </c>
      <c r="N154" s="8">
        <v>2</v>
      </c>
      <c r="O154" s="9">
        <v>20</v>
      </c>
      <c r="P154" s="8">
        <f t="shared" si="2"/>
        <v>100</v>
      </c>
    </row>
    <row r="155" spans="1:16" x14ac:dyDescent="0.3">
      <c r="A155" s="8" t="s">
        <v>3484</v>
      </c>
      <c r="B155" s="17" t="s">
        <v>6475</v>
      </c>
      <c r="C155" s="8">
        <f>VLOOKUP(B155,Compilado!C:F,4,FALSE)</f>
        <v>2023</v>
      </c>
      <c r="D155" s="8" t="str">
        <f>VLOOKUP(B155,Compilado!C:G,5,FALSE)</f>
        <v>Article</v>
      </c>
      <c r="E155" s="8">
        <v>2</v>
      </c>
      <c r="F155" s="8">
        <v>2</v>
      </c>
      <c r="G155" s="8">
        <v>2</v>
      </c>
      <c r="H155" s="8">
        <v>2</v>
      </c>
      <c r="I155" s="8">
        <v>2</v>
      </c>
      <c r="J155" s="8">
        <v>2</v>
      </c>
      <c r="K155" s="8">
        <v>2</v>
      </c>
      <c r="L155" s="8">
        <v>1</v>
      </c>
      <c r="M155" s="8">
        <v>1</v>
      </c>
      <c r="N155" s="8">
        <v>2</v>
      </c>
      <c r="O155" s="9">
        <v>18</v>
      </c>
      <c r="P155" s="8">
        <f t="shared" si="2"/>
        <v>90</v>
      </c>
    </row>
    <row r="156" spans="1:16" x14ac:dyDescent="0.3">
      <c r="A156" s="8" t="s">
        <v>3484</v>
      </c>
      <c r="B156" s="17" t="s">
        <v>1582</v>
      </c>
      <c r="C156" s="8">
        <f>VLOOKUP(B156,Compilado!C:F,4,FALSE)</f>
        <v>2023</v>
      </c>
      <c r="D156" s="8" t="str">
        <f>VLOOKUP(B156,Compilado!C:G,5,FALSE)</f>
        <v>Conference paper</v>
      </c>
      <c r="E156" s="8">
        <v>2</v>
      </c>
      <c r="F156" s="8">
        <v>2</v>
      </c>
      <c r="G156" s="8">
        <v>2</v>
      </c>
      <c r="H156" s="8">
        <v>2</v>
      </c>
      <c r="I156" s="8">
        <v>2</v>
      </c>
      <c r="J156" s="8">
        <v>1</v>
      </c>
      <c r="K156" s="8">
        <v>1</v>
      </c>
      <c r="L156" s="8">
        <v>1</v>
      </c>
      <c r="M156" s="8">
        <v>1</v>
      </c>
      <c r="N156" s="8">
        <v>1</v>
      </c>
      <c r="O156" s="9">
        <v>15</v>
      </c>
      <c r="P156" s="8">
        <f t="shared" si="2"/>
        <v>75</v>
      </c>
    </row>
    <row r="157" spans="1:16" x14ac:dyDescent="0.3">
      <c r="A157" s="8" t="s">
        <v>3484</v>
      </c>
      <c r="B157" s="17" t="s">
        <v>3511</v>
      </c>
      <c r="C157" s="8">
        <f>VLOOKUP(B157,Compilado!C:F,4,FALSE)</f>
        <v>2024</v>
      </c>
      <c r="D157" s="8" t="str">
        <f>VLOOKUP(B157,Compilado!C:G,5,FALSE)</f>
        <v>Article</v>
      </c>
      <c r="E157" s="8">
        <v>2</v>
      </c>
      <c r="F157" s="8">
        <v>2</v>
      </c>
      <c r="G157" s="8">
        <v>2</v>
      </c>
      <c r="H157" s="8">
        <v>2</v>
      </c>
      <c r="I157" s="8">
        <v>2</v>
      </c>
      <c r="J157" s="8">
        <v>2</v>
      </c>
      <c r="K157" s="8">
        <v>2</v>
      </c>
      <c r="L157" s="8">
        <v>2</v>
      </c>
      <c r="M157" s="8">
        <v>1</v>
      </c>
      <c r="N157" s="8">
        <v>2</v>
      </c>
      <c r="O157" s="9">
        <v>19</v>
      </c>
      <c r="P157" s="8">
        <f t="shared" si="2"/>
        <v>95</v>
      </c>
    </row>
    <row r="158" spans="1:16" x14ac:dyDescent="0.3">
      <c r="A158" s="8" t="s">
        <v>3484</v>
      </c>
      <c r="B158" s="17" t="s">
        <v>5894</v>
      </c>
      <c r="C158" s="8">
        <f>VLOOKUP(B158,Compilado!C:F,4,FALSE)</f>
        <v>2023</v>
      </c>
      <c r="D158" s="8" t="str">
        <f>VLOOKUP(B158,Compilado!C:G,5,FALSE)</f>
        <v>Book chapter</v>
      </c>
      <c r="E158" s="8">
        <v>2</v>
      </c>
      <c r="F158" s="8">
        <v>2</v>
      </c>
      <c r="G158" s="8">
        <v>2</v>
      </c>
      <c r="H158" s="8">
        <v>2</v>
      </c>
      <c r="I158" s="8">
        <v>2</v>
      </c>
      <c r="J158" s="8">
        <v>1</v>
      </c>
      <c r="K158" s="8">
        <v>1</v>
      </c>
      <c r="L158" s="8">
        <v>2</v>
      </c>
      <c r="M158" s="8">
        <v>1</v>
      </c>
      <c r="N158" s="8">
        <v>1</v>
      </c>
      <c r="O158" s="9">
        <v>16</v>
      </c>
      <c r="P158" s="8">
        <f t="shared" si="2"/>
        <v>80</v>
      </c>
    </row>
    <row r="159" spans="1:16" x14ac:dyDescent="0.3">
      <c r="A159" s="8" t="s">
        <v>3484</v>
      </c>
      <c r="B159" s="17" t="s">
        <v>2829</v>
      </c>
      <c r="C159" s="8">
        <f>VLOOKUP(B159,Compilado!C:F,4,FALSE)</f>
        <v>2023</v>
      </c>
      <c r="D159" s="8" t="str">
        <f>VLOOKUP(B159,Compilado!C:G,5,FALSE)</f>
        <v>Article</v>
      </c>
      <c r="E159" s="8">
        <v>2</v>
      </c>
      <c r="F159" s="8">
        <v>2</v>
      </c>
      <c r="G159" s="8">
        <v>2</v>
      </c>
      <c r="H159" s="8">
        <v>2</v>
      </c>
      <c r="I159" s="8">
        <v>2</v>
      </c>
      <c r="J159" s="8">
        <v>2</v>
      </c>
      <c r="K159" s="8">
        <v>2</v>
      </c>
      <c r="L159" s="8">
        <v>2</v>
      </c>
      <c r="M159" s="8">
        <v>1</v>
      </c>
      <c r="N159" s="8">
        <v>2</v>
      </c>
      <c r="O159" s="9">
        <v>19</v>
      </c>
      <c r="P159" s="8">
        <f t="shared" si="2"/>
        <v>95</v>
      </c>
    </row>
    <row r="160" spans="1:16" x14ac:dyDescent="0.3">
      <c r="A160" s="8" t="s">
        <v>514</v>
      </c>
      <c r="B160" s="17" t="s">
        <v>2755</v>
      </c>
      <c r="C160" s="8">
        <f>VLOOKUP(B160,Compilado!C:F,4,FALSE)</f>
        <v>2022</v>
      </c>
      <c r="D160" s="8" t="str">
        <f>VLOOKUP(B160,Compilado!C:G,5,FALSE)</f>
        <v>Article</v>
      </c>
      <c r="E160" s="8">
        <v>2</v>
      </c>
      <c r="F160" s="8">
        <v>2</v>
      </c>
      <c r="G160" s="8">
        <v>2</v>
      </c>
      <c r="H160" s="8">
        <v>2</v>
      </c>
      <c r="I160" s="8">
        <v>2</v>
      </c>
      <c r="J160" s="8">
        <v>2</v>
      </c>
      <c r="K160" s="8">
        <v>2</v>
      </c>
      <c r="L160" s="8">
        <v>2</v>
      </c>
      <c r="M160" s="8">
        <v>2</v>
      </c>
      <c r="N160" s="8">
        <v>2</v>
      </c>
      <c r="O160" s="9">
        <v>20</v>
      </c>
      <c r="P160" s="8">
        <f t="shared" si="2"/>
        <v>100</v>
      </c>
    </row>
    <row r="161" spans="1:16" x14ac:dyDescent="0.3">
      <c r="A161" s="8" t="s">
        <v>3484</v>
      </c>
      <c r="B161" s="17" t="s">
        <v>3293</v>
      </c>
      <c r="C161" s="8">
        <f>VLOOKUP(B161,Compilado!C:F,4,FALSE)</f>
        <v>2024</v>
      </c>
      <c r="D161" s="8" t="str">
        <f>VLOOKUP(B161,Compilado!C:G,5,FALSE)</f>
        <v>Conference paper</v>
      </c>
      <c r="E161" s="8">
        <v>2</v>
      </c>
      <c r="F161" s="8">
        <v>2</v>
      </c>
      <c r="G161" s="8">
        <v>2</v>
      </c>
      <c r="H161" s="8">
        <v>1</v>
      </c>
      <c r="I161" s="8">
        <v>2</v>
      </c>
      <c r="J161" s="8">
        <v>1</v>
      </c>
      <c r="K161" s="8">
        <v>1</v>
      </c>
      <c r="L161" s="8">
        <v>1</v>
      </c>
      <c r="M161" s="8">
        <v>0</v>
      </c>
      <c r="N161" s="8">
        <v>1</v>
      </c>
      <c r="O161" s="9">
        <v>13</v>
      </c>
      <c r="P161" s="8">
        <f t="shared" si="2"/>
        <v>65</v>
      </c>
    </row>
    <row r="162" spans="1:16" x14ac:dyDescent="0.3">
      <c r="A162" s="8" t="s">
        <v>3484</v>
      </c>
      <c r="B162" s="17" t="s">
        <v>4483</v>
      </c>
      <c r="C162" s="8">
        <f>VLOOKUP(B162,Compilado!C:F,4,FALSE)</f>
        <v>2024</v>
      </c>
      <c r="D162" s="8" t="str">
        <f>VLOOKUP(B162,Compilado!C:G,5,FALSE)</f>
        <v>Conference paper</v>
      </c>
      <c r="E162" s="8">
        <v>2</v>
      </c>
      <c r="F162" s="8">
        <v>1</v>
      </c>
      <c r="G162" s="8">
        <v>2</v>
      </c>
      <c r="H162" s="8">
        <v>2</v>
      </c>
      <c r="I162" s="8">
        <v>1</v>
      </c>
      <c r="J162" s="8">
        <v>2</v>
      </c>
      <c r="K162" s="8">
        <v>2</v>
      </c>
      <c r="L162" s="8">
        <v>1</v>
      </c>
      <c r="M162" s="8">
        <v>1</v>
      </c>
      <c r="N162" s="8">
        <v>2</v>
      </c>
      <c r="O162" s="9">
        <v>16</v>
      </c>
      <c r="P162" s="8">
        <f t="shared" si="2"/>
        <v>80</v>
      </c>
    </row>
    <row r="163" spans="1:16" hidden="1" x14ac:dyDescent="0.3">
      <c r="A163" s="8" t="s">
        <v>3484</v>
      </c>
      <c r="B163" s="8" t="s">
        <v>1212</v>
      </c>
      <c r="C163" s="8">
        <f>VLOOKUP(B163,Compilado!C:F,4,FALSE)</f>
        <v>2023</v>
      </c>
      <c r="D163" s="8" t="str">
        <f>VLOOKUP(B163,Compilado!C:G,5,FALSE)</f>
        <v>Conference paper</v>
      </c>
      <c r="E163" s="8">
        <v>2</v>
      </c>
      <c r="F163" s="8">
        <v>2</v>
      </c>
      <c r="G163" s="8">
        <v>1</v>
      </c>
      <c r="H163" s="8">
        <v>1</v>
      </c>
      <c r="I163" s="8">
        <v>1</v>
      </c>
      <c r="J163" s="8">
        <v>0</v>
      </c>
      <c r="K163" s="8">
        <v>0</v>
      </c>
      <c r="L163" s="8">
        <v>1</v>
      </c>
      <c r="M163" s="8">
        <v>0</v>
      </c>
      <c r="N163" s="8">
        <v>1</v>
      </c>
      <c r="O163" s="9">
        <v>9</v>
      </c>
      <c r="P163" s="8">
        <f t="shared" si="2"/>
        <v>45</v>
      </c>
    </row>
    <row r="164" spans="1:16" x14ac:dyDescent="0.3">
      <c r="A164" s="8" t="s">
        <v>3484</v>
      </c>
      <c r="B164" s="17" t="s">
        <v>1571</v>
      </c>
      <c r="C164" s="8">
        <f>VLOOKUP(B164,Compilado!C:F,4,FALSE)</f>
        <v>2022</v>
      </c>
      <c r="D164" s="8" t="str">
        <f>VLOOKUP(B164,Compilado!C:G,5,FALSE)</f>
        <v>Conference paper</v>
      </c>
      <c r="E164" s="8">
        <v>2</v>
      </c>
      <c r="F164" s="8">
        <v>2</v>
      </c>
      <c r="G164" s="8">
        <v>2</v>
      </c>
      <c r="H164" s="8">
        <v>1</v>
      </c>
      <c r="I164" s="8">
        <v>0</v>
      </c>
      <c r="J164" s="8">
        <v>1</v>
      </c>
      <c r="K164" s="8">
        <v>1</v>
      </c>
      <c r="L164" s="8">
        <v>1</v>
      </c>
      <c r="M164" s="8">
        <v>1</v>
      </c>
      <c r="N164" s="8">
        <v>2</v>
      </c>
      <c r="O164" s="9">
        <v>13</v>
      </c>
      <c r="P164" s="8">
        <f t="shared" si="2"/>
        <v>65</v>
      </c>
    </row>
    <row r="165" spans="1:16" hidden="1" x14ac:dyDescent="0.3">
      <c r="A165" s="8" t="s">
        <v>3484</v>
      </c>
      <c r="B165" s="6" t="s">
        <v>6959</v>
      </c>
      <c r="C165" s="8">
        <f>VLOOKUP(B165,Compilado!C:F,4,FALSE)</f>
        <v>2022</v>
      </c>
      <c r="D165" s="8" t="str">
        <f>VLOOKUP(B165,Compilado!C:G,5,FALSE)</f>
        <v>Book chapter</v>
      </c>
      <c r="E165" s="8">
        <v>2</v>
      </c>
      <c r="F165" s="8">
        <v>2</v>
      </c>
      <c r="G165" s="8">
        <v>1</v>
      </c>
      <c r="H165" s="8">
        <v>1</v>
      </c>
      <c r="I165" s="8">
        <v>1</v>
      </c>
      <c r="J165" s="8">
        <v>1</v>
      </c>
      <c r="K165" s="8">
        <v>1</v>
      </c>
      <c r="L165" s="8">
        <v>1</v>
      </c>
      <c r="M165" s="8">
        <v>0</v>
      </c>
      <c r="N165" s="8">
        <v>1</v>
      </c>
      <c r="O165" s="9">
        <v>11</v>
      </c>
      <c r="P165" s="8">
        <f t="shared" si="2"/>
        <v>55</v>
      </c>
    </row>
    <row r="166" spans="1:16" x14ac:dyDescent="0.3">
      <c r="A166" s="8" t="s">
        <v>514</v>
      </c>
      <c r="B166" s="17" t="s">
        <v>1677</v>
      </c>
      <c r="C166" s="8">
        <f>VLOOKUP(B166,Compilado!C:F,4,FALSE)</f>
        <v>2024</v>
      </c>
      <c r="D166" s="8" t="str">
        <f>VLOOKUP(B166,Compilado!C:G,5,FALSE)</f>
        <v>Conference paper</v>
      </c>
      <c r="E166" s="8">
        <v>2</v>
      </c>
      <c r="F166" s="8">
        <v>2</v>
      </c>
      <c r="G166" s="8">
        <v>1</v>
      </c>
      <c r="H166" s="8">
        <v>1</v>
      </c>
      <c r="I166" s="8">
        <v>0</v>
      </c>
      <c r="J166" s="8">
        <v>1</v>
      </c>
      <c r="K166" s="8">
        <v>1</v>
      </c>
      <c r="L166" s="8">
        <v>2</v>
      </c>
      <c r="M166" s="8">
        <v>1</v>
      </c>
      <c r="N166" s="8">
        <v>2</v>
      </c>
      <c r="O166" s="9">
        <v>13</v>
      </c>
      <c r="P166" s="8">
        <f t="shared" si="2"/>
        <v>65</v>
      </c>
    </row>
    <row r="167" spans="1:16" hidden="1" x14ac:dyDescent="0.3">
      <c r="A167" s="8" t="s">
        <v>3484</v>
      </c>
      <c r="B167" s="6" t="s">
        <v>935</v>
      </c>
      <c r="C167" s="8">
        <f>VLOOKUP(B167,Compilado!C:F,4,FALSE)</f>
        <v>2022</v>
      </c>
      <c r="D167" s="8" t="str">
        <f>VLOOKUP(B167,Compilado!C:G,5,FALSE)</f>
        <v>Conference paper</v>
      </c>
      <c r="E167" s="8">
        <v>2</v>
      </c>
      <c r="F167" s="8">
        <v>2</v>
      </c>
      <c r="G167" s="8">
        <v>1</v>
      </c>
      <c r="H167" s="8">
        <v>1</v>
      </c>
      <c r="I167" s="8">
        <v>0</v>
      </c>
      <c r="J167" s="8">
        <v>0</v>
      </c>
      <c r="K167" s="8">
        <v>0</v>
      </c>
      <c r="L167" s="8">
        <v>1</v>
      </c>
      <c r="M167" s="8">
        <v>0</v>
      </c>
      <c r="N167" s="8">
        <v>1</v>
      </c>
      <c r="O167" s="9">
        <v>8</v>
      </c>
      <c r="P167" s="8">
        <f t="shared" si="2"/>
        <v>40</v>
      </c>
    </row>
    <row r="168" spans="1:16" x14ac:dyDescent="0.3">
      <c r="A168" s="8" t="s">
        <v>3484</v>
      </c>
      <c r="B168" s="17" t="s">
        <v>1666</v>
      </c>
      <c r="C168" s="8">
        <f>VLOOKUP(B168,Compilado!C:F,4,FALSE)</f>
        <v>2022</v>
      </c>
      <c r="D168" s="8" t="str">
        <f>VLOOKUP(B168,Compilado!C:G,5,FALSE)</f>
        <v>Conference paper</v>
      </c>
      <c r="E168" s="8">
        <v>2</v>
      </c>
      <c r="F168" s="8">
        <v>2</v>
      </c>
      <c r="G168" s="8">
        <v>2</v>
      </c>
      <c r="H168" s="8">
        <v>2</v>
      </c>
      <c r="I168" s="8">
        <v>2</v>
      </c>
      <c r="J168" s="8">
        <v>2</v>
      </c>
      <c r="K168" s="8">
        <v>2</v>
      </c>
      <c r="L168" s="8">
        <v>2</v>
      </c>
      <c r="M168" s="8">
        <v>1</v>
      </c>
      <c r="N168" s="8">
        <v>2</v>
      </c>
      <c r="O168" s="9">
        <v>19</v>
      </c>
      <c r="P168" s="8">
        <f t="shared" si="2"/>
        <v>95</v>
      </c>
    </row>
    <row r="169" spans="1:16" x14ac:dyDescent="0.3">
      <c r="A169" s="8" t="s">
        <v>3484</v>
      </c>
      <c r="B169" s="17" t="s">
        <v>5663</v>
      </c>
      <c r="C169" s="8">
        <f>VLOOKUP(B169,Compilado!C:F,4,FALSE)</f>
        <v>2023</v>
      </c>
      <c r="D169" s="8" t="str">
        <f>VLOOKUP(B169,Compilado!C:G,5,FALSE)</f>
        <v>Conference paper</v>
      </c>
      <c r="E169" s="8">
        <v>2</v>
      </c>
      <c r="F169" s="8">
        <v>2</v>
      </c>
      <c r="G169" s="8">
        <v>2</v>
      </c>
      <c r="H169" s="8">
        <v>2</v>
      </c>
      <c r="I169" s="8">
        <v>2</v>
      </c>
      <c r="J169" s="8">
        <v>2</v>
      </c>
      <c r="K169" s="8">
        <v>2</v>
      </c>
      <c r="L169" s="8">
        <v>1</v>
      </c>
      <c r="M169" s="8">
        <v>1</v>
      </c>
      <c r="N169" s="8">
        <v>2</v>
      </c>
      <c r="O169" s="9">
        <v>18</v>
      </c>
      <c r="P169" s="8">
        <f t="shared" si="2"/>
        <v>90</v>
      </c>
    </row>
    <row r="170" spans="1:16" x14ac:dyDescent="0.3">
      <c r="A170" s="8" t="s">
        <v>3484</v>
      </c>
      <c r="B170" s="17" t="s">
        <v>6850</v>
      </c>
      <c r="C170" s="8">
        <f>VLOOKUP(B170,Compilado!C:F,4,FALSE)</f>
        <v>2022</v>
      </c>
      <c r="D170" s="8" t="str">
        <f>VLOOKUP(B170,Compilado!C:G,5,FALSE)</f>
        <v>Book chapter</v>
      </c>
      <c r="E170" s="8">
        <v>2</v>
      </c>
      <c r="F170" s="8">
        <v>2</v>
      </c>
      <c r="G170" s="8">
        <v>2</v>
      </c>
      <c r="H170" s="8">
        <v>2</v>
      </c>
      <c r="I170" s="8">
        <v>2</v>
      </c>
      <c r="J170" s="8">
        <v>1</v>
      </c>
      <c r="K170" s="8">
        <v>1</v>
      </c>
      <c r="L170" s="8">
        <v>2</v>
      </c>
      <c r="M170" s="8">
        <v>1</v>
      </c>
      <c r="N170" s="8">
        <v>2</v>
      </c>
      <c r="O170" s="9">
        <v>17</v>
      </c>
      <c r="P170" s="8">
        <f t="shared" si="2"/>
        <v>85</v>
      </c>
    </row>
    <row r="171" spans="1:16" x14ac:dyDescent="0.3">
      <c r="A171" s="8" t="s">
        <v>3484</v>
      </c>
      <c r="B171" s="17" t="s">
        <v>3030</v>
      </c>
      <c r="C171" s="8">
        <f>VLOOKUP(B171,Compilado!C:F,4,FALSE)</f>
        <v>2025</v>
      </c>
      <c r="D171" s="8" t="str">
        <f>VLOOKUP(B171,Compilado!C:G,5,FALSE)</f>
        <v>Article</v>
      </c>
      <c r="E171" s="8">
        <v>2</v>
      </c>
      <c r="F171" s="8">
        <v>2</v>
      </c>
      <c r="G171" s="8">
        <v>2</v>
      </c>
      <c r="H171" s="8">
        <v>2</v>
      </c>
      <c r="I171" s="8">
        <v>2</v>
      </c>
      <c r="J171" s="8">
        <v>2</v>
      </c>
      <c r="K171" s="8">
        <v>2</v>
      </c>
      <c r="L171" s="8">
        <v>2</v>
      </c>
      <c r="M171" s="8">
        <v>2</v>
      </c>
      <c r="N171" s="8">
        <v>2</v>
      </c>
      <c r="O171" s="9">
        <v>20</v>
      </c>
      <c r="P171" s="8">
        <f t="shared" si="2"/>
        <v>100</v>
      </c>
    </row>
    <row r="172" spans="1:16" x14ac:dyDescent="0.3">
      <c r="A172" s="8" t="s">
        <v>3484</v>
      </c>
      <c r="B172" s="17" t="s">
        <v>2434</v>
      </c>
      <c r="C172" s="8">
        <f>VLOOKUP(B172,Compilado!C:F,4,FALSE)</f>
        <v>2024</v>
      </c>
      <c r="D172" s="8" t="str">
        <f>VLOOKUP(B172,Compilado!C:G,5,FALSE)</f>
        <v>Conference paper</v>
      </c>
      <c r="E172" s="8">
        <v>2</v>
      </c>
      <c r="F172" s="8">
        <v>2</v>
      </c>
      <c r="G172" s="8">
        <v>1</v>
      </c>
      <c r="H172" s="8">
        <v>2</v>
      </c>
      <c r="I172" s="8">
        <v>2</v>
      </c>
      <c r="J172" s="8">
        <v>2</v>
      </c>
      <c r="K172" s="8">
        <v>2</v>
      </c>
      <c r="L172" s="8">
        <v>2</v>
      </c>
      <c r="M172" s="8">
        <v>1</v>
      </c>
      <c r="N172" s="8">
        <v>2</v>
      </c>
      <c r="O172" s="9">
        <v>18</v>
      </c>
      <c r="P172" s="8">
        <f t="shared" si="2"/>
        <v>90</v>
      </c>
    </row>
    <row r="173" spans="1:16" x14ac:dyDescent="0.3">
      <c r="A173" s="8" t="s">
        <v>3484</v>
      </c>
      <c r="B173" s="17" t="s">
        <v>8602</v>
      </c>
      <c r="C173" s="8">
        <f>VLOOKUP(B173,Compilado!C:F,4,FALSE)</f>
        <v>2023</v>
      </c>
      <c r="D173" s="8" t="str">
        <f>VLOOKUP(B173,Compilado!C:G,5,FALSE)</f>
        <v>Conference paper</v>
      </c>
      <c r="E173" s="8">
        <v>2</v>
      </c>
      <c r="F173" s="8">
        <v>2</v>
      </c>
      <c r="G173" s="8">
        <v>2</v>
      </c>
      <c r="H173" s="8">
        <v>2</v>
      </c>
      <c r="I173" s="8">
        <v>2</v>
      </c>
      <c r="J173" s="8">
        <v>2</v>
      </c>
      <c r="K173" s="8">
        <v>2</v>
      </c>
      <c r="L173" s="8">
        <v>1</v>
      </c>
      <c r="M173" s="8">
        <v>1</v>
      </c>
      <c r="N173" s="8">
        <v>2</v>
      </c>
      <c r="O173" s="9">
        <v>18</v>
      </c>
      <c r="P173" s="8">
        <f t="shared" si="2"/>
        <v>90</v>
      </c>
    </row>
    <row r="174" spans="1:16" x14ac:dyDescent="0.3">
      <c r="A174" s="8" t="s">
        <v>3484</v>
      </c>
      <c r="B174" s="19" t="s">
        <v>4166</v>
      </c>
      <c r="C174" s="8">
        <f>VLOOKUP(B174,Compilado!C:F,4,FALSE)</f>
        <v>2024</v>
      </c>
      <c r="D174" s="8" t="str">
        <f>VLOOKUP(B174,Compilado!C:G,5,FALSE)</f>
        <v>Conference paper</v>
      </c>
      <c r="E174" s="8">
        <v>2</v>
      </c>
      <c r="F174" s="8">
        <v>2</v>
      </c>
      <c r="G174" s="8">
        <v>1</v>
      </c>
      <c r="H174" s="8">
        <v>1</v>
      </c>
      <c r="I174" s="8">
        <v>2</v>
      </c>
      <c r="J174" s="8">
        <v>1</v>
      </c>
      <c r="K174" s="8">
        <v>1</v>
      </c>
      <c r="L174" s="8">
        <v>1</v>
      </c>
      <c r="M174" s="8">
        <v>1</v>
      </c>
      <c r="N174" s="8">
        <v>2</v>
      </c>
      <c r="O174" s="9">
        <v>13</v>
      </c>
      <c r="P174" s="8">
        <f t="shared" si="2"/>
        <v>65</v>
      </c>
    </row>
    <row r="175" spans="1:16" x14ac:dyDescent="0.3">
      <c r="A175" s="8" t="s">
        <v>3484</v>
      </c>
      <c r="B175" s="17" t="s">
        <v>7999</v>
      </c>
      <c r="C175" s="8">
        <f>VLOOKUP(B175,Compilado!C:F,4,FALSE)</f>
        <v>2024</v>
      </c>
      <c r="D175" s="8" t="str">
        <f>VLOOKUP(B175,Compilado!C:G,5,FALSE)</f>
        <v>Article</v>
      </c>
      <c r="E175" s="8">
        <v>2</v>
      </c>
      <c r="F175" s="8">
        <v>2</v>
      </c>
      <c r="G175" s="8">
        <v>2</v>
      </c>
      <c r="H175" s="8">
        <v>1</v>
      </c>
      <c r="I175" s="8">
        <v>1</v>
      </c>
      <c r="J175" s="8">
        <v>2</v>
      </c>
      <c r="K175" s="8">
        <v>2</v>
      </c>
      <c r="L175" s="8">
        <v>2</v>
      </c>
      <c r="M175" s="8">
        <v>2</v>
      </c>
      <c r="N175" s="8">
        <v>2</v>
      </c>
      <c r="O175" s="9">
        <v>18</v>
      </c>
      <c r="P175" s="8">
        <f t="shared" si="2"/>
        <v>90</v>
      </c>
    </row>
    <row r="176" spans="1:16" hidden="1" x14ac:dyDescent="0.3">
      <c r="A176" s="8" t="s">
        <v>3484</v>
      </c>
      <c r="B176" s="8" t="s">
        <v>1302</v>
      </c>
      <c r="C176" s="8">
        <f>VLOOKUP(B176,Compilado!C:F,4,FALSE)</f>
        <v>2023</v>
      </c>
      <c r="D176" s="8" t="str">
        <f>VLOOKUP(B176,Compilado!C:G,5,FALSE)</f>
        <v>Conference paper</v>
      </c>
      <c r="E176" s="8">
        <v>2</v>
      </c>
      <c r="F176" s="8">
        <v>2</v>
      </c>
      <c r="G176" s="8">
        <v>1</v>
      </c>
      <c r="H176" s="8">
        <v>1</v>
      </c>
      <c r="I176" s="8">
        <v>1</v>
      </c>
      <c r="J176" s="8">
        <v>1</v>
      </c>
      <c r="K176" s="8">
        <v>1</v>
      </c>
      <c r="L176" s="8">
        <v>1</v>
      </c>
      <c r="M176" s="8">
        <v>0</v>
      </c>
      <c r="N176" s="8">
        <v>1</v>
      </c>
      <c r="O176" s="9">
        <v>11</v>
      </c>
      <c r="P176" s="8">
        <f t="shared" si="2"/>
        <v>55</v>
      </c>
    </row>
    <row r="177" spans="1:16" x14ac:dyDescent="0.3">
      <c r="A177" s="8" t="s">
        <v>3484</v>
      </c>
      <c r="B177" s="17" t="s">
        <v>1447</v>
      </c>
      <c r="C177" s="8">
        <f>VLOOKUP(B177,Compilado!C:F,4,FALSE)</f>
        <v>2024</v>
      </c>
      <c r="D177" s="8" t="str">
        <f>VLOOKUP(B177,Compilado!C:G,5,FALSE)</f>
        <v>Conference paper</v>
      </c>
      <c r="E177" s="8">
        <v>2</v>
      </c>
      <c r="F177" s="8">
        <v>2</v>
      </c>
      <c r="G177" s="8">
        <v>2</v>
      </c>
      <c r="H177" s="8">
        <v>2</v>
      </c>
      <c r="I177" s="8">
        <v>2</v>
      </c>
      <c r="J177" s="8">
        <v>2</v>
      </c>
      <c r="K177" s="8">
        <v>2</v>
      </c>
      <c r="L177" s="8">
        <v>2</v>
      </c>
      <c r="M177" s="8">
        <v>2</v>
      </c>
      <c r="N177" s="8">
        <v>2</v>
      </c>
      <c r="O177" s="9">
        <v>20</v>
      </c>
      <c r="P177" s="8">
        <f t="shared" si="2"/>
        <v>100</v>
      </c>
    </row>
    <row r="178" spans="1:16" x14ac:dyDescent="0.3">
      <c r="A178" s="8" t="s">
        <v>514</v>
      </c>
      <c r="B178" s="19" t="s">
        <v>2980</v>
      </c>
      <c r="C178" s="8">
        <f>VLOOKUP(B178,Compilado!C:F,4,FALSE)</f>
        <v>2023</v>
      </c>
      <c r="D178" s="8" t="str">
        <f>VLOOKUP(B178,Compilado!C:G,5,FALSE)</f>
        <v>Article</v>
      </c>
      <c r="E178" s="8">
        <v>2</v>
      </c>
      <c r="F178" s="8">
        <v>2</v>
      </c>
      <c r="G178" s="8">
        <v>1</v>
      </c>
      <c r="H178" s="8">
        <v>2</v>
      </c>
      <c r="I178" s="8">
        <v>1</v>
      </c>
      <c r="J178" s="8">
        <v>0</v>
      </c>
      <c r="K178" s="8">
        <v>0</v>
      </c>
      <c r="L178" s="8">
        <v>2</v>
      </c>
      <c r="M178" s="8">
        <v>1</v>
      </c>
      <c r="N178" s="8">
        <v>2</v>
      </c>
      <c r="O178" s="9">
        <v>13</v>
      </c>
      <c r="P178" s="8">
        <f t="shared" si="2"/>
        <v>65</v>
      </c>
    </row>
    <row r="179" spans="1:16" x14ac:dyDescent="0.3">
      <c r="A179" s="8" t="s">
        <v>3484</v>
      </c>
      <c r="B179" s="17" t="s">
        <v>779</v>
      </c>
      <c r="C179" s="8">
        <f>VLOOKUP(B179,Compilado!C:F,4,FALSE)</f>
        <v>2023</v>
      </c>
      <c r="D179" s="8" t="str">
        <f>VLOOKUP(B179,Compilado!C:G,5,FALSE)</f>
        <v>Conference paper</v>
      </c>
      <c r="E179" s="8">
        <v>2</v>
      </c>
      <c r="F179" s="8">
        <v>2</v>
      </c>
      <c r="G179" s="8">
        <v>2</v>
      </c>
      <c r="H179" s="8">
        <v>2</v>
      </c>
      <c r="I179" s="8">
        <v>2</v>
      </c>
      <c r="J179" s="8">
        <v>1</v>
      </c>
      <c r="K179" s="8">
        <v>1</v>
      </c>
      <c r="L179" s="8">
        <v>1</v>
      </c>
      <c r="M179" s="8">
        <v>1</v>
      </c>
      <c r="N179" s="8">
        <v>2</v>
      </c>
      <c r="O179" s="9">
        <v>16</v>
      </c>
      <c r="P179" s="8">
        <f t="shared" si="2"/>
        <v>80</v>
      </c>
    </row>
    <row r="180" spans="1:16" x14ac:dyDescent="0.3">
      <c r="A180" s="8" t="s">
        <v>3484</v>
      </c>
      <c r="B180" s="17" t="s">
        <v>1024</v>
      </c>
      <c r="C180" s="8">
        <f>VLOOKUP(B180,Compilado!C:F,4,FALSE)</f>
        <v>2024</v>
      </c>
      <c r="D180" s="8" t="str">
        <f>VLOOKUP(B180,Compilado!C:G,5,FALSE)</f>
        <v>Conference paper</v>
      </c>
      <c r="E180" s="8">
        <v>2</v>
      </c>
      <c r="F180" s="8">
        <v>2</v>
      </c>
      <c r="G180" s="8">
        <v>1</v>
      </c>
      <c r="H180" s="8">
        <v>1</v>
      </c>
      <c r="I180" s="8">
        <v>2</v>
      </c>
      <c r="J180" s="8">
        <v>1</v>
      </c>
      <c r="K180" s="8">
        <v>1</v>
      </c>
      <c r="L180" s="8">
        <v>1</v>
      </c>
      <c r="M180" s="8">
        <v>0</v>
      </c>
      <c r="N180" s="8">
        <v>1</v>
      </c>
      <c r="O180" s="9">
        <v>12</v>
      </c>
      <c r="P180" s="8">
        <f t="shared" si="2"/>
        <v>60</v>
      </c>
    </row>
    <row r="181" spans="1:16" x14ac:dyDescent="0.3">
      <c r="A181" s="8" t="s">
        <v>3484</v>
      </c>
      <c r="B181" s="17" t="s">
        <v>5320</v>
      </c>
      <c r="C181" s="8">
        <f>VLOOKUP(B181,Compilado!C:F,4,FALSE)</f>
        <v>2023</v>
      </c>
      <c r="D181" s="8" t="str">
        <f>VLOOKUP(B181,Compilado!C:G,5,FALSE)</f>
        <v>Conference paper</v>
      </c>
      <c r="E181" s="8">
        <v>2</v>
      </c>
      <c r="F181" s="8">
        <v>2</v>
      </c>
      <c r="G181" s="8">
        <v>1</v>
      </c>
      <c r="H181" s="8">
        <v>0</v>
      </c>
      <c r="I181" s="8">
        <v>1</v>
      </c>
      <c r="J181" s="8">
        <v>1</v>
      </c>
      <c r="K181" s="8">
        <v>1</v>
      </c>
      <c r="L181" s="8">
        <v>2</v>
      </c>
      <c r="M181" s="8">
        <v>2</v>
      </c>
      <c r="N181" s="8">
        <v>1</v>
      </c>
      <c r="O181" s="9">
        <v>13</v>
      </c>
      <c r="P181" s="8">
        <f t="shared" si="2"/>
        <v>65</v>
      </c>
    </row>
    <row r="182" spans="1:16" x14ac:dyDescent="0.3">
      <c r="A182" s="8" t="s">
        <v>514</v>
      </c>
      <c r="B182" s="17" t="s">
        <v>2882</v>
      </c>
      <c r="C182" s="8">
        <f>VLOOKUP(B182,Compilado!C:F,4,FALSE)</f>
        <v>2023</v>
      </c>
      <c r="D182" s="8" t="str">
        <f>VLOOKUP(B182,Compilado!C:G,5,FALSE)</f>
        <v>Conference paper</v>
      </c>
      <c r="E182" s="8">
        <v>2</v>
      </c>
      <c r="F182" s="8">
        <v>2</v>
      </c>
      <c r="G182" s="8">
        <v>2</v>
      </c>
      <c r="H182" s="8">
        <v>2</v>
      </c>
      <c r="I182" s="8">
        <v>2</v>
      </c>
      <c r="J182" s="8">
        <v>2</v>
      </c>
      <c r="K182" s="8">
        <v>2</v>
      </c>
      <c r="L182" s="8">
        <v>2</v>
      </c>
      <c r="M182" s="8">
        <v>2</v>
      </c>
      <c r="N182" s="8">
        <v>2</v>
      </c>
      <c r="O182" s="9">
        <v>20</v>
      </c>
      <c r="P182" s="8">
        <f t="shared" si="2"/>
        <v>100</v>
      </c>
    </row>
    <row r="183" spans="1:16" x14ac:dyDescent="0.3">
      <c r="A183" s="8" t="s">
        <v>3484</v>
      </c>
      <c r="B183" s="17" t="s">
        <v>2064</v>
      </c>
      <c r="C183" s="8">
        <f>VLOOKUP(B183,Compilado!C:F,4,FALSE)</f>
        <v>2023</v>
      </c>
      <c r="D183" s="8" t="str">
        <f>VLOOKUP(B183,Compilado!C:G,5,FALSE)</f>
        <v>Conference paper</v>
      </c>
      <c r="E183" s="8">
        <v>2</v>
      </c>
      <c r="F183" s="8">
        <v>2</v>
      </c>
      <c r="G183" s="8">
        <v>2</v>
      </c>
      <c r="H183" s="8">
        <v>2</v>
      </c>
      <c r="I183" s="8">
        <v>2</v>
      </c>
      <c r="J183" s="8">
        <v>2</v>
      </c>
      <c r="K183" s="8">
        <v>2</v>
      </c>
      <c r="L183" s="8">
        <v>2</v>
      </c>
      <c r="M183" s="8">
        <v>2</v>
      </c>
      <c r="N183" s="8">
        <v>2</v>
      </c>
      <c r="O183" s="9">
        <v>20</v>
      </c>
      <c r="P183" s="8">
        <f t="shared" si="2"/>
        <v>100</v>
      </c>
    </row>
    <row r="184" spans="1:16" x14ac:dyDescent="0.3">
      <c r="A184" s="8" t="s">
        <v>3484</v>
      </c>
      <c r="B184" s="17" t="s">
        <v>5328</v>
      </c>
      <c r="C184" s="8">
        <f>VLOOKUP(B184,Compilado!C:F,4,FALSE)</f>
        <v>2023</v>
      </c>
      <c r="D184" s="8" t="str">
        <f>VLOOKUP(B184,Compilado!C:G,5,FALSE)</f>
        <v>Conference paper</v>
      </c>
      <c r="E184" s="8">
        <v>2</v>
      </c>
      <c r="F184" s="8">
        <v>2</v>
      </c>
      <c r="G184" s="8">
        <v>1</v>
      </c>
      <c r="H184" s="8">
        <v>1</v>
      </c>
      <c r="I184" s="8">
        <v>1</v>
      </c>
      <c r="J184" s="8">
        <v>1</v>
      </c>
      <c r="K184" s="8">
        <v>1</v>
      </c>
      <c r="L184" s="8">
        <v>1</v>
      </c>
      <c r="M184" s="8">
        <v>1</v>
      </c>
      <c r="N184" s="8">
        <v>1</v>
      </c>
      <c r="O184" s="9">
        <v>12</v>
      </c>
      <c r="P184" s="8">
        <f t="shared" si="2"/>
        <v>60</v>
      </c>
    </row>
    <row r="185" spans="1:16" hidden="1" x14ac:dyDescent="0.3">
      <c r="A185" s="8" t="s">
        <v>3484</v>
      </c>
      <c r="B185" s="8" t="s">
        <v>1481</v>
      </c>
      <c r="C185" s="8">
        <f>VLOOKUP(B185,Compilado!C:F,4,FALSE)</f>
        <v>2022</v>
      </c>
      <c r="D185" s="8" t="str">
        <f>VLOOKUP(B185,Compilado!C:G,5,FALSE)</f>
        <v>Conference paper</v>
      </c>
      <c r="E185" s="8">
        <v>2</v>
      </c>
      <c r="F185" s="8">
        <v>2</v>
      </c>
      <c r="G185" s="8">
        <v>1</v>
      </c>
      <c r="H185" s="8">
        <v>1</v>
      </c>
      <c r="I185" s="8">
        <v>1</v>
      </c>
      <c r="J185" s="8">
        <v>1</v>
      </c>
      <c r="K185" s="8">
        <v>1</v>
      </c>
      <c r="L185" s="8">
        <v>1</v>
      </c>
      <c r="M185" s="8">
        <v>0</v>
      </c>
      <c r="N185" s="8">
        <v>1</v>
      </c>
      <c r="O185" s="9">
        <v>11</v>
      </c>
      <c r="P185" s="8">
        <f t="shared" si="2"/>
        <v>55</v>
      </c>
    </row>
    <row r="186" spans="1:16" x14ac:dyDescent="0.3">
      <c r="A186" s="8" t="s">
        <v>3484</v>
      </c>
      <c r="B186" s="17" t="s">
        <v>4891</v>
      </c>
      <c r="C186" s="8">
        <f>VLOOKUP(B186,Compilado!C:F,4,FALSE)</f>
        <v>2023</v>
      </c>
      <c r="D186" s="8" t="str">
        <f>VLOOKUP(B186,Compilado!C:G,5,FALSE)</f>
        <v>Conference paper</v>
      </c>
      <c r="E186" s="8">
        <v>2</v>
      </c>
      <c r="F186" s="8">
        <v>2</v>
      </c>
      <c r="G186" s="8">
        <v>1</v>
      </c>
      <c r="H186" s="8">
        <v>1</v>
      </c>
      <c r="I186" s="8">
        <v>2</v>
      </c>
      <c r="J186" s="8">
        <v>1</v>
      </c>
      <c r="K186" s="8">
        <v>1</v>
      </c>
      <c r="L186" s="8">
        <v>1</v>
      </c>
      <c r="M186" s="8">
        <v>1</v>
      </c>
      <c r="N186" s="8">
        <v>1</v>
      </c>
      <c r="O186" s="9">
        <v>13</v>
      </c>
      <c r="P186" s="8">
        <f t="shared" si="2"/>
        <v>65</v>
      </c>
    </row>
    <row r="187" spans="1:16" x14ac:dyDescent="0.3">
      <c r="A187" s="8" t="s">
        <v>3484</v>
      </c>
      <c r="B187" s="17" t="s">
        <v>2655</v>
      </c>
      <c r="C187" s="8">
        <f>VLOOKUP(B187,Compilado!C:F,4,FALSE)</f>
        <v>2023</v>
      </c>
      <c r="D187" s="8" t="str">
        <f>VLOOKUP(B187,Compilado!C:G,5,FALSE)</f>
        <v>Conference paper</v>
      </c>
      <c r="E187" s="8">
        <v>2</v>
      </c>
      <c r="F187" s="8">
        <v>2</v>
      </c>
      <c r="G187" s="8">
        <v>2</v>
      </c>
      <c r="H187" s="8">
        <v>2</v>
      </c>
      <c r="I187" s="8">
        <v>2</v>
      </c>
      <c r="J187" s="8">
        <v>2</v>
      </c>
      <c r="K187" s="8">
        <v>2</v>
      </c>
      <c r="L187" s="8">
        <v>2</v>
      </c>
      <c r="M187" s="8">
        <v>2</v>
      </c>
      <c r="N187" s="8">
        <v>2</v>
      </c>
      <c r="O187" s="9">
        <v>20</v>
      </c>
      <c r="P187" s="8">
        <f t="shared" si="2"/>
        <v>100</v>
      </c>
    </row>
    <row r="188" spans="1:16" x14ac:dyDescent="0.3">
      <c r="A188" s="8" t="s">
        <v>3484</v>
      </c>
      <c r="B188" s="17" t="s">
        <v>5060</v>
      </c>
      <c r="C188" s="8">
        <f>VLOOKUP(B188,Compilado!C:F,4,FALSE)</f>
        <v>2023</v>
      </c>
      <c r="D188" s="8" t="str">
        <f>VLOOKUP(B188,Compilado!C:G,5,FALSE)</f>
        <v>Article</v>
      </c>
      <c r="E188" s="8">
        <v>2</v>
      </c>
      <c r="F188" s="8">
        <v>2</v>
      </c>
      <c r="G188" s="8">
        <v>2</v>
      </c>
      <c r="H188" s="8">
        <v>1</v>
      </c>
      <c r="I188" s="8">
        <v>2</v>
      </c>
      <c r="J188" s="8">
        <v>1</v>
      </c>
      <c r="K188" s="8">
        <v>1</v>
      </c>
      <c r="L188" s="8">
        <v>2</v>
      </c>
      <c r="M188" s="8">
        <v>1</v>
      </c>
      <c r="N188" s="8">
        <v>2</v>
      </c>
      <c r="O188" s="9">
        <v>16</v>
      </c>
      <c r="P188" s="8">
        <f t="shared" si="2"/>
        <v>80</v>
      </c>
    </row>
    <row r="189" spans="1:16" x14ac:dyDescent="0.3">
      <c r="A189" s="8" t="s">
        <v>3484</v>
      </c>
      <c r="B189" s="17" t="s">
        <v>7265</v>
      </c>
      <c r="C189" s="8">
        <f>VLOOKUP(B189,Compilado!C:F,4,FALSE)</f>
        <v>2022</v>
      </c>
      <c r="D189" s="8" t="str">
        <f>VLOOKUP(B189,Compilado!C:G,5,FALSE)</f>
        <v>Conference paper</v>
      </c>
      <c r="E189" s="8">
        <v>2</v>
      </c>
      <c r="F189" s="8">
        <v>2</v>
      </c>
      <c r="G189" s="8">
        <v>1</v>
      </c>
      <c r="H189" s="8">
        <v>1</v>
      </c>
      <c r="I189" s="8">
        <v>2</v>
      </c>
      <c r="J189" s="8">
        <v>1</v>
      </c>
      <c r="K189" s="8">
        <v>1</v>
      </c>
      <c r="L189" s="8">
        <v>1</v>
      </c>
      <c r="M189" s="8">
        <v>1</v>
      </c>
      <c r="N189" s="8">
        <v>1</v>
      </c>
      <c r="O189" s="9">
        <v>13</v>
      </c>
      <c r="P189" s="8">
        <f t="shared" si="2"/>
        <v>65</v>
      </c>
    </row>
    <row r="190" spans="1:16" hidden="1" x14ac:dyDescent="0.3">
      <c r="A190" s="8" t="s">
        <v>3484</v>
      </c>
      <c r="B190" s="8" t="s">
        <v>735</v>
      </c>
      <c r="C190" s="8">
        <f>VLOOKUP(B190,Compilado!C:F,4,FALSE)</f>
        <v>2022</v>
      </c>
      <c r="D190" s="8" t="str">
        <f>VLOOKUP(B190,Compilado!C:G,5,FALSE)</f>
        <v>Conference paper</v>
      </c>
      <c r="E190" s="8">
        <v>2</v>
      </c>
      <c r="F190" s="8">
        <v>2</v>
      </c>
      <c r="G190" s="8">
        <v>1</v>
      </c>
      <c r="H190" s="8">
        <v>1</v>
      </c>
      <c r="I190" s="8">
        <v>1</v>
      </c>
      <c r="J190" s="8">
        <v>1</v>
      </c>
      <c r="K190" s="8">
        <v>1</v>
      </c>
      <c r="L190" s="8">
        <v>1</v>
      </c>
      <c r="M190" s="8">
        <v>0</v>
      </c>
      <c r="N190" s="8">
        <v>1</v>
      </c>
      <c r="O190" s="9">
        <v>11</v>
      </c>
      <c r="P190" s="8">
        <f t="shared" si="2"/>
        <v>55</v>
      </c>
    </row>
    <row r="191" spans="1:16" x14ac:dyDescent="0.3">
      <c r="A191" s="8" t="s">
        <v>3484</v>
      </c>
      <c r="B191" s="17" t="s">
        <v>913</v>
      </c>
      <c r="C191" s="8">
        <f>VLOOKUP(B191,Compilado!C:F,4,FALSE)</f>
        <v>2024</v>
      </c>
      <c r="D191" s="8" t="str">
        <f>VLOOKUP(B191,Compilado!C:G,5,FALSE)</f>
        <v>Conference paper</v>
      </c>
      <c r="E191" s="8">
        <v>2</v>
      </c>
      <c r="F191" s="8">
        <v>2</v>
      </c>
      <c r="G191" s="8">
        <v>1</v>
      </c>
      <c r="H191" s="8">
        <v>1</v>
      </c>
      <c r="I191" s="8">
        <v>2</v>
      </c>
      <c r="J191" s="8">
        <v>1</v>
      </c>
      <c r="K191" s="8">
        <v>1</v>
      </c>
      <c r="L191" s="8">
        <v>1</v>
      </c>
      <c r="M191" s="8">
        <v>0</v>
      </c>
      <c r="N191" s="8">
        <v>1</v>
      </c>
      <c r="O191" s="9">
        <v>12</v>
      </c>
      <c r="P191" s="8">
        <f t="shared" si="2"/>
        <v>60</v>
      </c>
    </row>
    <row r="192" spans="1:16" x14ac:dyDescent="0.3">
      <c r="A192" s="8" t="s">
        <v>3484</v>
      </c>
      <c r="B192" s="17" t="s">
        <v>1560</v>
      </c>
      <c r="C192" s="8">
        <f>VLOOKUP(B192,Compilado!C:F,4,FALSE)</f>
        <v>2023</v>
      </c>
      <c r="D192" s="8" t="str">
        <f>VLOOKUP(B192,Compilado!C:G,5,FALSE)</f>
        <v>Conference paper</v>
      </c>
      <c r="E192" s="8">
        <v>2</v>
      </c>
      <c r="F192" s="8">
        <v>2</v>
      </c>
      <c r="G192" s="8">
        <v>2</v>
      </c>
      <c r="H192" s="8">
        <v>1</v>
      </c>
      <c r="I192" s="8">
        <v>2</v>
      </c>
      <c r="J192" s="8">
        <v>1</v>
      </c>
      <c r="K192" s="8">
        <v>1</v>
      </c>
      <c r="L192" s="8">
        <v>1</v>
      </c>
      <c r="M192" s="8">
        <v>1</v>
      </c>
      <c r="N192" s="8">
        <v>2</v>
      </c>
      <c r="O192" s="9">
        <v>15</v>
      </c>
      <c r="P192" s="8">
        <f t="shared" ref="P192:P255" si="3">(O192*100)/20</f>
        <v>75</v>
      </c>
    </row>
    <row r="193" spans="1:16" x14ac:dyDescent="0.3">
      <c r="A193" s="8" t="s">
        <v>3484</v>
      </c>
      <c r="B193" s="17" t="s">
        <v>1654</v>
      </c>
      <c r="C193" s="8">
        <f>VLOOKUP(B193,Compilado!C:F,4,FALSE)</f>
        <v>2022</v>
      </c>
      <c r="D193" s="8" t="str">
        <f>VLOOKUP(B193,Compilado!C:G,5,FALSE)</f>
        <v>Conference paper</v>
      </c>
      <c r="E193" s="8">
        <v>2</v>
      </c>
      <c r="F193" s="8">
        <v>2</v>
      </c>
      <c r="G193" s="8">
        <v>2</v>
      </c>
      <c r="H193" s="8">
        <v>2</v>
      </c>
      <c r="I193" s="8">
        <v>2</v>
      </c>
      <c r="J193" s="8">
        <v>2</v>
      </c>
      <c r="K193" s="8">
        <v>2</v>
      </c>
      <c r="L193" s="8">
        <v>2</v>
      </c>
      <c r="M193" s="8">
        <v>1</v>
      </c>
      <c r="N193" s="8">
        <v>2</v>
      </c>
      <c r="O193" s="9">
        <v>19</v>
      </c>
      <c r="P193" s="8">
        <f t="shared" si="3"/>
        <v>95</v>
      </c>
    </row>
    <row r="194" spans="1:16" hidden="1" x14ac:dyDescent="0.3">
      <c r="A194" s="8" t="s">
        <v>3484</v>
      </c>
      <c r="B194" s="8" t="s">
        <v>3654</v>
      </c>
      <c r="C194" s="8">
        <f>VLOOKUP(B194,Compilado!C:F,4,FALSE)</f>
        <v>2025</v>
      </c>
      <c r="D194" s="8" t="str">
        <f>VLOOKUP(B194,Compilado!C:G,5,FALSE)</f>
        <v>Article</v>
      </c>
      <c r="E194" s="8">
        <v>2</v>
      </c>
      <c r="F194" s="8">
        <v>2</v>
      </c>
      <c r="G194" s="8">
        <v>1</v>
      </c>
      <c r="H194" s="8">
        <v>1</v>
      </c>
      <c r="I194" s="8">
        <v>0</v>
      </c>
      <c r="J194" s="8">
        <v>1</v>
      </c>
      <c r="K194" s="8">
        <v>0</v>
      </c>
      <c r="L194" s="8">
        <v>2</v>
      </c>
      <c r="M194" s="8">
        <v>0</v>
      </c>
      <c r="N194" s="8">
        <v>1</v>
      </c>
      <c r="O194" s="9">
        <v>10</v>
      </c>
      <c r="P194" s="8">
        <f t="shared" si="3"/>
        <v>50</v>
      </c>
    </row>
    <row r="195" spans="1:16" x14ac:dyDescent="0.3">
      <c r="A195" s="8" t="s">
        <v>3484</v>
      </c>
      <c r="B195" s="17" t="s">
        <v>596</v>
      </c>
      <c r="C195" s="8">
        <f>VLOOKUP(B195,Compilado!C:F,4,FALSE)</f>
        <v>2022</v>
      </c>
      <c r="D195" s="8" t="str">
        <f>VLOOKUP(B195,Compilado!C:G,5,FALSE)</f>
        <v>Conference paper</v>
      </c>
      <c r="E195" s="8">
        <v>2</v>
      </c>
      <c r="F195" s="8">
        <v>2</v>
      </c>
      <c r="G195" s="8">
        <v>1</v>
      </c>
      <c r="H195" s="8">
        <v>1</v>
      </c>
      <c r="I195" s="8">
        <v>2</v>
      </c>
      <c r="J195" s="8">
        <v>1</v>
      </c>
      <c r="K195" s="8">
        <v>1</v>
      </c>
      <c r="L195" s="8">
        <v>1</v>
      </c>
      <c r="M195" s="8">
        <v>0</v>
      </c>
      <c r="N195" s="8">
        <v>1</v>
      </c>
      <c r="O195" s="9">
        <v>12</v>
      </c>
      <c r="P195" s="8">
        <f t="shared" si="3"/>
        <v>60</v>
      </c>
    </row>
    <row r="196" spans="1:16" x14ac:dyDescent="0.3">
      <c r="A196" s="8" t="s">
        <v>8557</v>
      </c>
      <c r="B196" s="17" t="s">
        <v>8397</v>
      </c>
      <c r="C196" s="8">
        <f>VLOOKUP(B196,Compilado!C:F,4,FALSE)</f>
        <v>2025</v>
      </c>
      <c r="D196" s="8" t="str">
        <f>VLOOKUP(B196,Compilado!C:G,5,FALSE)</f>
        <v>Article</v>
      </c>
      <c r="E196" s="8">
        <v>2</v>
      </c>
      <c r="F196" s="8">
        <v>2</v>
      </c>
      <c r="G196" s="8">
        <v>2</v>
      </c>
      <c r="H196" s="8">
        <v>2</v>
      </c>
      <c r="I196" s="8">
        <v>2</v>
      </c>
      <c r="J196" s="8">
        <v>2</v>
      </c>
      <c r="K196" s="8">
        <v>2</v>
      </c>
      <c r="L196" s="8">
        <v>2</v>
      </c>
      <c r="M196" s="8">
        <v>1</v>
      </c>
      <c r="N196" s="8">
        <v>2</v>
      </c>
      <c r="O196" s="9">
        <v>19</v>
      </c>
      <c r="P196" s="8">
        <f t="shared" si="3"/>
        <v>95</v>
      </c>
    </row>
    <row r="197" spans="1:16" hidden="1" x14ac:dyDescent="0.3">
      <c r="A197" s="8" t="s">
        <v>3484</v>
      </c>
      <c r="B197" s="6" t="s">
        <v>1925</v>
      </c>
      <c r="C197" s="8">
        <f>VLOOKUP(B197,Compilado!C:F,4,FALSE)</f>
        <v>2022</v>
      </c>
      <c r="D197" s="8" t="str">
        <f>VLOOKUP(B197,Compilado!C:G,5,FALSE)</f>
        <v>Conference paper</v>
      </c>
      <c r="E197" s="8">
        <v>2</v>
      </c>
      <c r="F197" s="8">
        <v>2</v>
      </c>
      <c r="G197" s="8">
        <v>1</v>
      </c>
      <c r="H197" s="8">
        <v>1</v>
      </c>
      <c r="I197" s="8">
        <v>1</v>
      </c>
      <c r="J197" s="8">
        <v>1</v>
      </c>
      <c r="K197" s="8">
        <v>1</v>
      </c>
      <c r="L197" s="8">
        <v>1</v>
      </c>
      <c r="M197" s="8">
        <v>0</v>
      </c>
      <c r="N197" s="8">
        <v>1</v>
      </c>
      <c r="O197" s="9">
        <v>11</v>
      </c>
      <c r="P197" s="8">
        <f t="shared" si="3"/>
        <v>55</v>
      </c>
    </row>
    <row r="198" spans="1:16" hidden="1" x14ac:dyDescent="0.3">
      <c r="A198" s="8" t="s">
        <v>3484</v>
      </c>
      <c r="B198" s="8" t="s">
        <v>1428</v>
      </c>
      <c r="C198" s="8">
        <f>VLOOKUP(B198,Compilado!C:F,4,FALSE)</f>
        <v>2022</v>
      </c>
      <c r="D198" s="8" t="str">
        <f>VLOOKUP(B198,Compilado!C:G,5,FALSE)</f>
        <v>Conference paper</v>
      </c>
      <c r="E198" s="8">
        <v>2</v>
      </c>
      <c r="F198" s="8">
        <v>2</v>
      </c>
      <c r="G198" s="8">
        <v>1</v>
      </c>
      <c r="H198" s="8">
        <v>1</v>
      </c>
      <c r="I198" s="8">
        <v>1</v>
      </c>
      <c r="J198" s="8">
        <v>1</v>
      </c>
      <c r="K198" s="8">
        <v>0</v>
      </c>
      <c r="L198" s="8">
        <v>1</v>
      </c>
      <c r="M198" s="8">
        <v>0</v>
      </c>
      <c r="N198" s="8">
        <v>1</v>
      </c>
      <c r="O198" s="9">
        <v>10</v>
      </c>
      <c r="P198" s="8">
        <f t="shared" si="3"/>
        <v>50</v>
      </c>
    </row>
    <row r="199" spans="1:16" x14ac:dyDescent="0.3">
      <c r="A199" s="8" t="s">
        <v>3484</v>
      </c>
      <c r="B199" s="17" t="s">
        <v>3635</v>
      </c>
      <c r="C199" s="8">
        <f>VLOOKUP(B199,Compilado!C:F,4,FALSE)</f>
        <v>2024</v>
      </c>
      <c r="D199" s="8" t="str">
        <f>VLOOKUP(B199,Compilado!C:G,5,FALSE)</f>
        <v>Article</v>
      </c>
      <c r="E199" s="8">
        <v>2</v>
      </c>
      <c r="F199" s="8">
        <v>2</v>
      </c>
      <c r="G199" s="8">
        <v>2</v>
      </c>
      <c r="H199" s="8">
        <v>2</v>
      </c>
      <c r="I199" s="8">
        <v>2</v>
      </c>
      <c r="J199" s="8">
        <v>2</v>
      </c>
      <c r="K199" s="8">
        <v>1</v>
      </c>
      <c r="L199" s="8">
        <v>2</v>
      </c>
      <c r="M199" s="8">
        <v>1</v>
      </c>
      <c r="N199" s="8">
        <v>2</v>
      </c>
      <c r="O199" s="9">
        <v>18</v>
      </c>
      <c r="P199" s="8">
        <f t="shared" si="3"/>
        <v>90</v>
      </c>
    </row>
    <row r="200" spans="1:16" hidden="1" x14ac:dyDescent="0.3">
      <c r="A200" s="8" t="s">
        <v>3484</v>
      </c>
      <c r="B200" s="6" t="s">
        <v>1335</v>
      </c>
      <c r="C200" s="8">
        <f>VLOOKUP(B200,Compilado!C:F,4,FALSE)</f>
        <v>2024</v>
      </c>
      <c r="D200" s="8" t="str">
        <f>VLOOKUP(B200,Compilado!C:G,5,FALSE)</f>
        <v>Conference paper</v>
      </c>
      <c r="E200" s="8">
        <v>2</v>
      </c>
      <c r="F200" s="8">
        <v>2</v>
      </c>
      <c r="G200" s="8">
        <v>1</v>
      </c>
      <c r="H200" s="8">
        <v>1</v>
      </c>
      <c r="I200" s="8">
        <v>1</v>
      </c>
      <c r="J200" s="8">
        <v>1</v>
      </c>
      <c r="K200" s="8">
        <v>1</v>
      </c>
      <c r="L200" s="8">
        <v>1</v>
      </c>
      <c r="M200" s="8">
        <v>0</v>
      </c>
      <c r="N200" s="8">
        <v>1</v>
      </c>
      <c r="O200" s="9">
        <v>11</v>
      </c>
      <c r="P200" s="8">
        <f t="shared" si="3"/>
        <v>55</v>
      </c>
    </row>
    <row r="201" spans="1:16" x14ac:dyDescent="0.3">
      <c r="A201" s="8" t="s">
        <v>3484</v>
      </c>
      <c r="B201" s="17" t="s">
        <v>4297</v>
      </c>
      <c r="C201" s="8">
        <f>VLOOKUP(B201,Compilado!C:F,4,FALSE)</f>
        <v>2025</v>
      </c>
      <c r="D201" s="8" t="str">
        <f>VLOOKUP(B201,Compilado!C:G,5,FALSE)</f>
        <v>Article</v>
      </c>
      <c r="E201" s="8">
        <v>2</v>
      </c>
      <c r="F201" s="8">
        <v>2</v>
      </c>
      <c r="G201" s="8">
        <v>2</v>
      </c>
      <c r="H201" s="8">
        <v>2</v>
      </c>
      <c r="I201" s="8">
        <v>2</v>
      </c>
      <c r="J201" s="8">
        <v>2</v>
      </c>
      <c r="K201" s="8">
        <v>2</v>
      </c>
      <c r="L201" s="8">
        <v>2</v>
      </c>
      <c r="M201" s="8">
        <v>2</v>
      </c>
      <c r="N201" s="8">
        <v>2</v>
      </c>
      <c r="O201" s="9">
        <v>20</v>
      </c>
      <c r="P201" s="8">
        <f t="shared" si="3"/>
        <v>100</v>
      </c>
    </row>
    <row r="202" spans="1:16" x14ac:dyDescent="0.3">
      <c r="A202" s="8" t="s">
        <v>3484</v>
      </c>
      <c r="B202" s="19" t="s">
        <v>641</v>
      </c>
      <c r="C202" s="8">
        <f>VLOOKUP(B202,Compilado!C:F,4,FALSE)</f>
        <v>2022</v>
      </c>
      <c r="D202" s="8" t="str">
        <f>VLOOKUP(B202,Compilado!C:G,5,FALSE)</f>
        <v>Conference paper</v>
      </c>
      <c r="E202" s="8">
        <v>2</v>
      </c>
      <c r="F202" s="8">
        <v>2</v>
      </c>
      <c r="G202" s="8">
        <v>2</v>
      </c>
      <c r="H202" s="8">
        <v>2</v>
      </c>
      <c r="I202" s="8">
        <v>2</v>
      </c>
      <c r="J202" s="8">
        <v>1</v>
      </c>
      <c r="K202" s="8">
        <v>1</v>
      </c>
      <c r="L202" s="8">
        <v>1</v>
      </c>
      <c r="M202" s="8">
        <v>1</v>
      </c>
      <c r="N202" s="8">
        <v>1</v>
      </c>
      <c r="O202" s="9">
        <v>15</v>
      </c>
      <c r="P202" s="8">
        <f t="shared" si="3"/>
        <v>75</v>
      </c>
    </row>
    <row r="203" spans="1:16" x14ac:dyDescent="0.3">
      <c r="A203" s="8" t="s">
        <v>3484</v>
      </c>
      <c r="B203" s="19" t="s">
        <v>2365</v>
      </c>
      <c r="C203" s="8">
        <f>VLOOKUP(B203,Compilado!C:F,4,FALSE)</f>
        <v>2024</v>
      </c>
      <c r="D203" s="8" t="str">
        <f>VLOOKUP(B203,Compilado!C:G,5,FALSE)</f>
        <v>Conference paper</v>
      </c>
      <c r="E203" s="8">
        <v>2</v>
      </c>
      <c r="F203" s="8">
        <v>2</v>
      </c>
      <c r="G203" s="8">
        <v>2</v>
      </c>
      <c r="H203" s="8">
        <v>2</v>
      </c>
      <c r="I203" s="8">
        <v>2</v>
      </c>
      <c r="J203" s="8">
        <v>1</v>
      </c>
      <c r="K203" s="8">
        <v>1</v>
      </c>
      <c r="L203" s="8">
        <v>1</v>
      </c>
      <c r="M203" s="8">
        <v>1</v>
      </c>
      <c r="N203" s="8">
        <v>1</v>
      </c>
      <c r="O203" s="9">
        <v>15</v>
      </c>
      <c r="P203" s="8">
        <f t="shared" si="3"/>
        <v>75</v>
      </c>
    </row>
    <row r="204" spans="1:16" x14ac:dyDescent="0.3">
      <c r="A204" s="8" t="s">
        <v>3484</v>
      </c>
      <c r="B204" s="17" t="s">
        <v>1593</v>
      </c>
      <c r="C204" s="8">
        <f>VLOOKUP(B204,Compilado!C:F,4,FALSE)</f>
        <v>2023</v>
      </c>
      <c r="D204" s="8" t="str">
        <f>VLOOKUP(B204,Compilado!C:G,5,FALSE)</f>
        <v>Conference paper</v>
      </c>
      <c r="E204" s="8">
        <v>2</v>
      </c>
      <c r="F204" s="8">
        <v>2</v>
      </c>
      <c r="G204" s="8">
        <v>2</v>
      </c>
      <c r="H204" s="8">
        <v>2</v>
      </c>
      <c r="I204" s="8">
        <v>2</v>
      </c>
      <c r="J204" s="8">
        <v>2</v>
      </c>
      <c r="K204" s="8">
        <v>2</v>
      </c>
      <c r="L204" s="8">
        <v>2</v>
      </c>
      <c r="M204" s="8">
        <v>1</v>
      </c>
      <c r="N204" s="8">
        <v>2</v>
      </c>
      <c r="O204" s="9">
        <v>19</v>
      </c>
      <c r="P204" s="8">
        <f t="shared" si="3"/>
        <v>95</v>
      </c>
    </row>
    <row r="205" spans="1:16" x14ac:dyDescent="0.3">
      <c r="A205" s="8" t="s">
        <v>3484</v>
      </c>
      <c r="B205" s="17" t="s">
        <v>129</v>
      </c>
      <c r="C205" s="8">
        <f>VLOOKUP(B205,Compilado!C:F,4,FALSE)</f>
        <v>2023</v>
      </c>
      <c r="D205" s="8" t="str">
        <f>VLOOKUP(B205,Compilado!C:G,5,FALSE)</f>
        <v>Conference paper</v>
      </c>
      <c r="E205" s="8">
        <v>2</v>
      </c>
      <c r="F205" s="8">
        <v>2</v>
      </c>
      <c r="G205" s="8">
        <v>2</v>
      </c>
      <c r="H205" s="8">
        <v>2</v>
      </c>
      <c r="I205" s="8">
        <v>1</v>
      </c>
      <c r="J205" s="8">
        <v>1</v>
      </c>
      <c r="K205" s="8">
        <v>1</v>
      </c>
      <c r="L205" s="8">
        <v>1</v>
      </c>
      <c r="M205" s="8">
        <v>1</v>
      </c>
      <c r="N205" s="8">
        <v>2</v>
      </c>
      <c r="O205" s="9">
        <v>15</v>
      </c>
      <c r="P205" s="8">
        <f t="shared" si="3"/>
        <v>75</v>
      </c>
    </row>
    <row r="206" spans="1:16" x14ac:dyDescent="0.3">
      <c r="A206" s="8" t="s">
        <v>3484</v>
      </c>
      <c r="B206" s="17" t="s">
        <v>1439</v>
      </c>
      <c r="C206" s="8">
        <f>VLOOKUP(B206,Compilado!C:F,4,FALSE)</f>
        <v>2024</v>
      </c>
      <c r="D206" s="8" t="str">
        <f>VLOOKUP(B206,Compilado!C:G,5,FALSE)</f>
        <v>Conference paper</v>
      </c>
      <c r="E206" s="8">
        <v>2</v>
      </c>
      <c r="F206" s="8">
        <v>2</v>
      </c>
      <c r="G206" s="8">
        <v>2</v>
      </c>
      <c r="H206" s="8">
        <v>2</v>
      </c>
      <c r="I206" s="8">
        <v>2</v>
      </c>
      <c r="J206" s="8">
        <v>2</v>
      </c>
      <c r="K206" s="8">
        <v>2</v>
      </c>
      <c r="L206" s="8">
        <v>2</v>
      </c>
      <c r="M206" s="8">
        <v>2</v>
      </c>
      <c r="N206" s="8">
        <v>2</v>
      </c>
      <c r="O206" s="9">
        <v>20</v>
      </c>
      <c r="P206" s="8">
        <f t="shared" si="3"/>
        <v>100</v>
      </c>
    </row>
    <row r="207" spans="1:16" x14ac:dyDescent="0.3">
      <c r="A207" s="8" t="s">
        <v>3484</v>
      </c>
      <c r="B207" s="17" t="s">
        <v>880</v>
      </c>
      <c r="C207" s="8">
        <f>VLOOKUP(B207,Compilado!C:F,4,FALSE)</f>
        <v>2023</v>
      </c>
      <c r="D207" s="8" t="str">
        <f>VLOOKUP(B207,Compilado!C:G,5,FALSE)</f>
        <v>Conference paper</v>
      </c>
      <c r="E207" s="8">
        <v>2</v>
      </c>
      <c r="F207" s="8">
        <v>2</v>
      </c>
      <c r="G207" s="8">
        <v>2</v>
      </c>
      <c r="H207" s="8">
        <v>2</v>
      </c>
      <c r="I207" s="8">
        <v>2</v>
      </c>
      <c r="J207" s="8">
        <v>2</v>
      </c>
      <c r="K207" s="8">
        <v>2</v>
      </c>
      <c r="L207" s="8">
        <v>2</v>
      </c>
      <c r="M207" s="8">
        <v>1</v>
      </c>
      <c r="N207" s="8">
        <v>2</v>
      </c>
      <c r="O207" s="9">
        <v>19</v>
      </c>
      <c r="P207" s="8">
        <f t="shared" si="3"/>
        <v>95</v>
      </c>
    </row>
    <row r="208" spans="1:16" x14ac:dyDescent="0.3">
      <c r="A208" s="8" t="s">
        <v>3484</v>
      </c>
      <c r="B208" s="17" t="s">
        <v>6025</v>
      </c>
      <c r="C208" s="8">
        <f>VLOOKUP(B208,Compilado!C:F,4,FALSE)</f>
        <v>2023</v>
      </c>
      <c r="D208" s="8" t="str">
        <f>VLOOKUP(B208,Compilado!C:G,5,FALSE)</f>
        <v>Conference paper</v>
      </c>
      <c r="E208" s="8">
        <v>2</v>
      </c>
      <c r="F208" s="8">
        <v>2</v>
      </c>
      <c r="G208" s="8">
        <v>2</v>
      </c>
      <c r="H208" s="8">
        <v>2</v>
      </c>
      <c r="I208" s="8">
        <v>2</v>
      </c>
      <c r="J208" s="8">
        <v>2</v>
      </c>
      <c r="K208" s="8">
        <v>2</v>
      </c>
      <c r="L208" s="8">
        <v>2</v>
      </c>
      <c r="M208" s="8">
        <v>1</v>
      </c>
      <c r="N208" s="8">
        <v>2</v>
      </c>
      <c r="O208" s="9">
        <v>19</v>
      </c>
      <c r="P208" s="8">
        <f t="shared" si="3"/>
        <v>95</v>
      </c>
    </row>
    <row r="209" spans="1:16" x14ac:dyDescent="0.3">
      <c r="A209" s="8" t="s">
        <v>3484</v>
      </c>
      <c r="B209" s="17" t="s">
        <v>6152</v>
      </c>
      <c r="C209" s="8">
        <f>VLOOKUP(B209,Compilado!C:F,4,FALSE)</f>
        <v>2023</v>
      </c>
      <c r="D209" s="8" t="str">
        <f>VLOOKUP(B209,Compilado!C:G,5,FALSE)</f>
        <v>Conference paper</v>
      </c>
      <c r="E209" s="8">
        <v>2</v>
      </c>
      <c r="F209" s="8">
        <v>2</v>
      </c>
      <c r="G209" s="8">
        <v>2</v>
      </c>
      <c r="H209" s="8">
        <v>2</v>
      </c>
      <c r="I209" s="8">
        <v>0</v>
      </c>
      <c r="J209" s="8">
        <v>1</v>
      </c>
      <c r="K209" s="8">
        <v>1</v>
      </c>
      <c r="L209" s="8">
        <v>1</v>
      </c>
      <c r="M209" s="8">
        <v>1</v>
      </c>
      <c r="N209" s="8">
        <v>2</v>
      </c>
      <c r="O209" s="9">
        <v>14</v>
      </c>
      <c r="P209" s="8">
        <f t="shared" si="3"/>
        <v>70</v>
      </c>
    </row>
    <row r="210" spans="1:16" x14ac:dyDescent="0.3">
      <c r="A210" s="8" t="s">
        <v>3484</v>
      </c>
      <c r="B210" s="17" t="s">
        <v>7020</v>
      </c>
      <c r="C210" s="8">
        <f>VLOOKUP(B210,Compilado!C:F,4,FALSE)</f>
        <v>2022</v>
      </c>
      <c r="D210" s="8" t="str">
        <f>VLOOKUP(B210,Compilado!C:G,5,FALSE)</f>
        <v>Conference paper</v>
      </c>
      <c r="E210" s="8">
        <v>2</v>
      </c>
      <c r="F210" s="8">
        <v>2</v>
      </c>
      <c r="G210" s="8">
        <v>2</v>
      </c>
      <c r="H210" s="8">
        <v>2</v>
      </c>
      <c r="I210" s="8">
        <v>2</v>
      </c>
      <c r="J210" s="8">
        <v>1</v>
      </c>
      <c r="K210" s="8">
        <v>1</v>
      </c>
      <c r="L210" s="8">
        <v>2</v>
      </c>
      <c r="M210" s="8">
        <v>1</v>
      </c>
      <c r="N210" s="8">
        <v>2</v>
      </c>
      <c r="O210" s="9">
        <v>17</v>
      </c>
      <c r="P210" s="8">
        <f t="shared" si="3"/>
        <v>85</v>
      </c>
    </row>
    <row r="211" spans="1:16" x14ac:dyDescent="0.3">
      <c r="A211" s="8" t="s">
        <v>3484</v>
      </c>
      <c r="B211" s="17" t="s">
        <v>680</v>
      </c>
      <c r="C211" s="8">
        <f>VLOOKUP(B211,Compilado!C:F,4,FALSE)</f>
        <v>2024</v>
      </c>
      <c r="D211" s="8" t="str">
        <f>VLOOKUP(B211,Compilado!C:G,5,FALSE)</f>
        <v>Conference paper</v>
      </c>
      <c r="E211" s="8">
        <v>2</v>
      </c>
      <c r="F211" s="8">
        <v>2</v>
      </c>
      <c r="G211" s="8">
        <v>2</v>
      </c>
      <c r="H211" s="8">
        <v>2</v>
      </c>
      <c r="I211" s="8">
        <v>2</v>
      </c>
      <c r="J211" s="8">
        <v>1</v>
      </c>
      <c r="K211" s="8">
        <v>1</v>
      </c>
      <c r="L211" s="8">
        <v>1</v>
      </c>
      <c r="M211" s="8">
        <v>1</v>
      </c>
      <c r="N211" s="8">
        <v>2</v>
      </c>
      <c r="O211" s="9">
        <v>16</v>
      </c>
      <c r="P211" s="8">
        <f t="shared" si="3"/>
        <v>80</v>
      </c>
    </row>
    <row r="212" spans="1:16" hidden="1" x14ac:dyDescent="0.3">
      <c r="A212" s="8" t="s">
        <v>3484</v>
      </c>
      <c r="B212" s="8" t="s">
        <v>1406</v>
      </c>
      <c r="C212" s="8">
        <f>VLOOKUP(B212,Compilado!C:F,4,FALSE)</f>
        <v>2023</v>
      </c>
      <c r="D212" s="8" t="str">
        <f>VLOOKUP(B212,Compilado!C:G,5,FALSE)</f>
        <v>Conference paper</v>
      </c>
      <c r="E212" s="8">
        <v>1</v>
      </c>
      <c r="F212" s="8">
        <v>1</v>
      </c>
      <c r="G212" s="8">
        <v>1</v>
      </c>
      <c r="H212" s="8">
        <v>1</v>
      </c>
      <c r="I212" s="8">
        <v>1</v>
      </c>
      <c r="J212" s="8">
        <v>0</v>
      </c>
      <c r="K212" s="8">
        <v>0</v>
      </c>
      <c r="L212" s="8">
        <v>0</v>
      </c>
      <c r="M212" s="8">
        <v>0</v>
      </c>
      <c r="N212" s="8">
        <v>1</v>
      </c>
      <c r="O212" s="9">
        <v>6</v>
      </c>
      <c r="P212" s="8">
        <f t="shared" si="3"/>
        <v>30</v>
      </c>
    </row>
    <row r="213" spans="1:16" x14ac:dyDescent="0.3">
      <c r="A213" s="8" t="s">
        <v>3484</v>
      </c>
      <c r="B213" s="19" t="s">
        <v>2601</v>
      </c>
      <c r="C213" s="8">
        <f>VLOOKUP(B213,Compilado!C:F,4,FALSE)</f>
        <v>2024</v>
      </c>
      <c r="D213" s="8" t="str">
        <f>VLOOKUP(B213,Compilado!C:G,5,FALSE)</f>
        <v>Conference paper</v>
      </c>
      <c r="E213" s="8">
        <v>2</v>
      </c>
      <c r="F213" s="8">
        <v>2</v>
      </c>
      <c r="G213" s="8">
        <v>2</v>
      </c>
      <c r="H213" s="8">
        <v>2</v>
      </c>
      <c r="I213" s="8">
        <v>2</v>
      </c>
      <c r="J213" s="8">
        <v>2</v>
      </c>
      <c r="K213" s="8">
        <v>2</v>
      </c>
      <c r="L213" s="8">
        <v>2</v>
      </c>
      <c r="M213" s="8">
        <v>1</v>
      </c>
      <c r="N213" s="8">
        <v>2</v>
      </c>
      <c r="O213" s="9">
        <v>19</v>
      </c>
      <c r="P213" s="8">
        <f t="shared" si="3"/>
        <v>95</v>
      </c>
    </row>
    <row r="214" spans="1:16" x14ac:dyDescent="0.3">
      <c r="A214" s="8" t="s">
        <v>3484</v>
      </c>
      <c r="B214" s="17" t="s">
        <v>503</v>
      </c>
      <c r="C214" s="8">
        <f>VLOOKUP(B214,Compilado!C:F,4,FALSE)</f>
        <v>2023</v>
      </c>
      <c r="D214" s="8" t="str">
        <f>VLOOKUP(B214,Compilado!C:G,5,FALSE)</f>
        <v>Conference paper</v>
      </c>
      <c r="E214" s="8">
        <v>2</v>
      </c>
      <c r="F214" s="8">
        <v>2</v>
      </c>
      <c r="G214" s="8">
        <v>2</v>
      </c>
      <c r="H214" s="8">
        <v>2</v>
      </c>
      <c r="I214" s="8">
        <v>1</v>
      </c>
      <c r="J214" s="8">
        <v>1</v>
      </c>
      <c r="K214" s="8">
        <v>1</v>
      </c>
      <c r="L214" s="8">
        <v>1</v>
      </c>
      <c r="M214" s="8">
        <v>1</v>
      </c>
      <c r="N214" s="8">
        <v>2</v>
      </c>
      <c r="O214" s="9">
        <v>15</v>
      </c>
      <c r="P214" s="8">
        <f t="shared" si="3"/>
        <v>75</v>
      </c>
    </row>
    <row r="215" spans="1:16" x14ac:dyDescent="0.3">
      <c r="A215" s="8" t="s">
        <v>3484</v>
      </c>
      <c r="B215" s="19" t="s">
        <v>6052</v>
      </c>
      <c r="C215" s="8">
        <f>VLOOKUP(B215,Compilado!C:F,4,FALSE)</f>
        <v>2023</v>
      </c>
      <c r="D215" s="8" t="str">
        <f>VLOOKUP(B215,Compilado!C:G,5,FALSE)</f>
        <v>Conference paper</v>
      </c>
      <c r="E215" s="8">
        <v>2</v>
      </c>
      <c r="F215" s="8">
        <v>2</v>
      </c>
      <c r="G215" s="8">
        <v>2</v>
      </c>
      <c r="H215" s="8">
        <v>1</v>
      </c>
      <c r="I215" s="8">
        <v>1</v>
      </c>
      <c r="J215" s="8">
        <v>1</v>
      </c>
      <c r="K215" s="8">
        <v>1</v>
      </c>
      <c r="L215" s="8">
        <v>1</v>
      </c>
      <c r="M215" s="8">
        <v>1</v>
      </c>
      <c r="N215" s="8">
        <v>2</v>
      </c>
      <c r="O215" s="9">
        <v>14</v>
      </c>
      <c r="P215" s="8">
        <f t="shared" si="3"/>
        <v>70</v>
      </c>
    </row>
    <row r="216" spans="1:16" x14ac:dyDescent="0.3">
      <c r="A216" s="8" t="s">
        <v>3484</v>
      </c>
      <c r="B216" s="17" t="s">
        <v>1383</v>
      </c>
      <c r="C216" s="8">
        <f>VLOOKUP(B216,Compilado!C:F,4,FALSE)</f>
        <v>2024</v>
      </c>
      <c r="D216" s="8" t="str">
        <f>VLOOKUP(B216,Compilado!C:G,5,FALSE)</f>
        <v>Conference paper</v>
      </c>
      <c r="E216" s="8">
        <v>2</v>
      </c>
      <c r="F216" s="8">
        <v>2</v>
      </c>
      <c r="G216" s="8">
        <v>2</v>
      </c>
      <c r="H216" s="8">
        <v>2</v>
      </c>
      <c r="I216" s="8">
        <v>2</v>
      </c>
      <c r="J216" s="8">
        <v>1</v>
      </c>
      <c r="K216" s="8">
        <v>1</v>
      </c>
      <c r="L216" s="8">
        <v>1</v>
      </c>
      <c r="M216" s="8">
        <v>1</v>
      </c>
      <c r="N216" s="8">
        <v>2</v>
      </c>
      <c r="O216" s="9">
        <v>16</v>
      </c>
      <c r="P216" s="8">
        <f t="shared" si="3"/>
        <v>80</v>
      </c>
    </row>
    <row r="217" spans="1:16" x14ac:dyDescent="0.3">
      <c r="A217" s="8" t="s">
        <v>3484</v>
      </c>
      <c r="B217" s="17" t="s">
        <v>7088</v>
      </c>
      <c r="C217" s="8">
        <f>VLOOKUP(B217,Compilado!C:F,4,FALSE)</f>
        <v>2022</v>
      </c>
      <c r="D217" s="8" t="str">
        <f>VLOOKUP(B217,Compilado!C:G,5,FALSE)</f>
        <v>Article</v>
      </c>
      <c r="E217" s="8">
        <v>2</v>
      </c>
      <c r="F217" s="8">
        <v>2</v>
      </c>
      <c r="G217" s="8">
        <v>2</v>
      </c>
      <c r="H217" s="8">
        <v>1</v>
      </c>
      <c r="I217" s="8">
        <v>0</v>
      </c>
      <c r="J217" s="8">
        <v>0</v>
      </c>
      <c r="K217" s="8">
        <v>0</v>
      </c>
      <c r="L217" s="8">
        <v>1</v>
      </c>
      <c r="M217" s="8">
        <v>2</v>
      </c>
      <c r="N217" s="8">
        <v>2</v>
      </c>
      <c r="O217" s="9">
        <v>12</v>
      </c>
      <c r="P217" s="8">
        <f t="shared" si="3"/>
        <v>60</v>
      </c>
    </row>
    <row r="218" spans="1:16" x14ac:dyDescent="0.3">
      <c r="A218" s="8" t="s">
        <v>3484</v>
      </c>
      <c r="B218" s="17" t="s">
        <v>2373</v>
      </c>
      <c r="C218" s="8">
        <f>VLOOKUP(B218,Compilado!C:F,4,FALSE)</f>
        <v>2023</v>
      </c>
      <c r="D218" s="8" t="str">
        <f>VLOOKUP(B218,Compilado!C:G,5,FALSE)</f>
        <v>Conference paper</v>
      </c>
      <c r="E218" s="8">
        <v>2</v>
      </c>
      <c r="F218" s="8">
        <v>2</v>
      </c>
      <c r="G218" s="8">
        <v>2</v>
      </c>
      <c r="H218" s="8">
        <v>1</v>
      </c>
      <c r="I218" s="8">
        <v>1</v>
      </c>
      <c r="J218" s="8">
        <v>0</v>
      </c>
      <c r="K218" s="8">
        <v>0</v>
      </c>
      <c r="L218" s="8">
        <v>1</v>
      </c>
      <c r="M218" s="8">
        <v>1</v>
      </c>
      <c r="N218" s="8">
        <v>2</v>
      </c>
      <c r="O218" s="9">
        <v>12</v>
      </c>
      <c r="P218" s="8">
        <f t="shared" si="3"/>
        <v>60</v>
      </c>
    </row>
    <row r="219" spans="1:16" hidden="1" x14ac:dyDescent="0.3">
      <c r="A219" s="8" t="s">
        <v>3484</v>
      </c>
      <c r="B219" s="8" t="s">
        <v>5274</v>
      </c>
      <c r="C219" s="8">
        <f>VLOOKUP(B219,Compilado!C:F,4,FALSE)</f>
        <v>2023</v>
      </c>
      <c r="D219" s="8" t="str">
        <f>VLOOKUP(B219,Compilado!C:G,5,FALSE)</f>
        <v>Conference paper</v>
      </c>
      <c r="E219" s="8">
        <v>2</v>
      </c>
      <c r="F219" s="8">
        <v>1</v>
      </c>
      <c r="G219" s="8">
        <v>1</v>
      </c>
      <c r="H219" s="8">
        <v>1</v>
      </c>
      <c r="I219" s="8">
        <v>1</v>
      </c>
      <c r="J219" s="8">
        <v>0</v>
      </c>
      <c r="K219" s="8">
        <v>0</v>
      </c>
      <c r="L219" s="8">
        <v>1</v>
      </c>
      <c r="M219" s="8">
        <v>1</v>
      </c>
      <c r="N219" s="8">
        <v>1</v>
      </c>
      <c r="O219" s="9">
        <v>9</v>
      </c>
      <c r="P219" s="8">
        <f t="shared" si="3"/>
        <v>45</v>
      </c>
    </row>
    <row r="220" spans="1:16" x14ac:dyDescent="0.3">
      <c r="A220" s="8" t="s">
        <v>3484</v>
      </c>
      <c r="B220" s="19" t="s">
        <v>3189</v>
      </c>
      <c r="C220" s="8">
        <f>VLOOKUP(B220,Compilado!C:F,4,FALSE)</f>
        <v>2022</v>
      </c>
      <c r="D220" s="8" t="str">
        <f>VLOOKUP(B220,Compilado!C:G,5,FALSE)</f>
        <v>Conference paper</v>
      </c>
      <c r="E220" s="8">
        <v>2</v>
      </c>
      <c r="F220" s="8">
        <v>2</v>
      </c>
      <c r="G220" s="8">
        <v>2</v>
      </c>
      <c r="H220" s="8">
        <v>2</v>
      </c>
      <c r="I220" s="8">
        <v>2</v>
      </c>
      <c r="J220" s="8">
        <v>2</v>
      </c>
      <c r="K220" s="8">
        <v>1</v>
      </c>
      <c r="L220" s="8">
        <v>2</v>
      </c>
      <c r="M220" s="8">
        <v>1</v>
      </c>
      <c r="N220" s="8">
        <v>2</v>
      </c>
      <c r="O220" s="9">
        <v>18</v>
      </c>
      <c r="P220" s="8">
        <f t="shared" si="3"/>
        <v>90</v>
      </c>
    </row>
    <row r="221" spans="1:16" x14ac:dyDescent="0.3">
      <c r="A221" s="8" t="s">
        <v>3484</v>
      </c>
      <c r="B221" s="17" t="s">
        <v>6008</v>
      </c>
      <c r="C221" s="8">
        <f>VLOOKUP(B221,Compilado!C:F,4,FALSE)</f>
        <v>2022</v>
      </c>
      <c r="D221" s="8" t="str">
        <f>VLOOKUP(B221,Compilado!C:G,5,FALSE)</f>
        <v>Article</v>
      </c>
      <c r="E221" s="8">
        <v>2</v>
      </c>
      <c r="F221" s="8">
        <v>2</v>
      </c>
      <c r="G221" s="8">
        <v>2</v>
      </c>
      <c r="H221" s="8">
        <v>2</v>
      </c>
      <c r="I221" s="8">
        <v>2</v>
      </c>
      <c r="J221" s="8">
        <v>2</v>
      </c>
      <c r="K221" s="8">
        <v>2</v>
      </c>
      <c r="L221" s="8">
        <v>2</v>
      </c>
      <c r="M221" s="8">
        <v>2</v>
      </c>
      <c r="N221" s="8">
        <v>2</v>
      </c>
      <c r="O221" s="9">
        <v>20</v>
      </c>
      <c r="P221" s="8">
        <f t="shared" si="3"/>
        <v>100</v>
      </c>
    </row>
    <row r="222" spans="1:16" x14ac:dyDescent="0.3">
      <c r="A222" s="8" t="s">
        <v>3484</v>
      </c>
      <c r="B222" s="17" t="s">
        <v>746</v>
      </c>
      <c r="C222" s="8">
        <f>VLOOKUP(B222,Compilado!C:F,4,FALSE)</f>
        <v>2022</v>
      </c>
      <c r="D222" s="8" t="str">
        <f>VLOOKUP(B222,Compilado!C:G,5,FALSE)</f>
        <v>Conference paper</v>
      </c>
      <c r="E222" s="8">
        <v>2</v>
      </c>
      <c r="F222" s="8">
        <v>2</v>
      </c>
      <c r="G222" s="8">
        <v>1</v>
      </c>
      <c r="H222" s="8">
        <v>1</v>
      </c>
      <c r="I222" s="8">
        <v>2</v>
      </c>
      <c r="J222" s="8">
        <v>1</v>
      </c>
      <c r="K222" s="8">
        <v>1</v>
      </c>
      <c r="L222" s="8">
        <v>1</v>
      </c>
      <c r="M222" s="8">
        <v>1</v>
      </c>
      <c r="N222" s="8">
        <v>2</v>
      </c>
      <c r="O222" s="9">
        <v>14</v>
      </c>
      <c r="P222" s="8">
        <f t="shared" si="3"/>
        <v>70</v>
      </c>
    </row>
    <row r="223" spans="1:16" x14ac:dyDescent="0.3">
      <c r="A223" s="8" t="s">
        <v>3484</v>
      </c>
      <c r="B223" s="17" t="s">
        <v>3173</v>
      </c>
      <c r="C223" s="8">
        <f>VLOOKUP(B223,Compilado!C:F,4,FALSE)</f>
        <v>2023</v>
      </c>
      <c r="D223" s="8" t="str">
        <f>VLOOKUP(B223,Compilado!C:G,5,FALSE)</f>
        <v>Conference paper</v>
      </c>
      <c r="E223" s="8">
        <v>2</v>
      </c>
      <c r="F223" s="8">
        <v>2</v>
      </c>
      <c r="G223" s="8">
        <v>2</v>
      </c>
      <c r="H223" s="8">
        <v>2</v>
      </c>
      <c r="I223" s="8">
        <v>1</v>
      </c>
      <c r="J223" s="8">
        <v>1</v>
      </c>
      <c r="K223" s="8">
        <v>1</v>
      </c>
      <c r="L223" s="8">
        <v>1</v>
      </c>
      <c r="M223" s="8">
        <v>1</v>
      </c>
      <c r="N223" s="8">
        <v>2</v>
      </c>
      <c r="O223" s="9">
        <v>15</v>
      </c>
      <c r="P223" s="8">
        <f t="shared" si="3"/>
        <v>75</v>
      </c>
    </row>
    <row r="224" spans="1:16" x14ac:dyDescent="0.3">
      <c r="A224" s="8" t="s">
        <v>3484</v>
      </c>
      <c r="B224" s="17" t="s">
        <v>5616</v>
      </c>
      <c r="C224" s="8">
        <f>VLOOKUP(B224,Compilado!C:F,4,FALSE)</f>
        <v>2023</v>
      </c>
      <c r="D224" s="8" t="str">
        <f>VLOOKUP(B224,Compilado!C:G,5,FALSE)</f>
        <v>Conference paper</v>
      </c>
      <c r="E224" s="8">
        <v>1</v>
      </c>
      <c r="F224" s="8">
        <v>2</v>
      </c>
      <c r="G224" s="8">
        <v>1</v>
      </c>
      <c r="H224" s="8">
        <v>1</v>
      </c>
      <c r="I224" s="8">
        <v>1</v>
      </c>
      <c r="J224" s="8">
        <v>1</v>
      </c>
      <c r="K224" s="8">
        <v>1</v>
      </c>
      <c r="L224" s="8">
        <v>1</v>
      </c>
      <c r="M224" s="8">
        <v>2</v>
      </c>
      <c r="N224" s="8">
        <v>1</v>
      </c>
      <c r="O224" s="9">
        <v>12</v>
      </c>
      <c r="P224" s="8">
        <f t="shared" si="3"/>
        <v>60</v>
      </c>
    </row>
    <row r="225" spans="1:16" x14ac:dyDescent="0.3">
      <c r="A225" s="8" t="s">
        <v>3484</v>
      </c>
      <c r="B225" s="17" t="s">
        <v>3977</v>
      </c>
      <c r="C225" s="8">
        <f>VLOOKUP(B225,Compilado!C:F,4,FALSE)</f>
        <v>2024</v>
      </c>
      <c r="D225" s="8" t="str">
        <f>VLOOKUP(B225,Compilado!C:G,5,FALSE)</f>
        <v>Article</v>
      </c>
      <c r="E225" s="8">
        <v>2</v>
      </c>
      <c r="F225" s="8">
        <v>2</v>
      </c>
      <c r="G225" s="8">
        <v>1</v>
      </c>
      <c r="H225" s="8">
        <v>2</v>
      </c>
      <c r="I225" s="8">
        <v>2</v>
      </c>
      <c r="J225" s="8">
        <v>1</v>
      </c>
      <c r="K225" s="8">
        <v>1</v>
      </c>
      <c r="L225" s="8">
        <v>1</v>
      </c>
      <c r="M225" s="8">
        <v>1</v>
      </c>
      <c r="N225" s="8">
        <v>2</v>
      </c>
      <c r="O225" s="9">
        <v>15</v>
      </c>
      <c r="P225" s="8">
        <f t="shared" si="3"/>
        <v>75</v>
      </c>
    </row>
    <row r="226" spans="1:16" x14ac:dyDescent="0.3">
      <c r="A226" s="8" t="s">
        <v>3484</v>
      </c>
      <c r="B226" s="17" t="s">
        <v>5512</v>
      </c>
      <c r="C226" s="8">
        <f>VLOOKUP(B226,Compilado!C:F,4,FALSE)</f>
        <v>2023</v>
      </c>
      <c r="D226" s="8" t="str">
        <f>VLOOKUP(B226,Compilado!C:G,5,FALSE)</f>
        <v>Conference paper</v>
      </c>
      <c r="E226" s="8">
        <v>2</v>
      </c>
      <c r="F226" s="8">
        <v>2</v>
      </c>
      <c r="G226" s="8">
        <v>2</v>
      </c>
      <c r="H226" s="8">
        <v>2</v>
      </c>
      <c r="I226" s="8">
        <v>2</v>
      </c>
      <c r="J226" s="8">
        <v>2</v>
      </c>
      <c r="K226" s="8">
        <v>1</v>
      </c>
      <c r="L226" s="8">
        <v>2</v>
      </c>
      <c r="M226" s="8">
        <v>1</v>
      </c>
      <c r="N226" s="8">
        <v>2</v>
      </c>
      <c r="O226" s="9">
        <v>18</v>
      </c>
      <c r="P226" s="8">
        <f t="shared" si="3"/>
        <v>90</v>
      </c>
    </row>
    <row r="227" spans="1:16" hidden="1" x14ac:dyDescent="0.3">
      <c r="A227" s="8" t="s">
        <v>3484</v>
      </c>
      <c r="B227" s="8" t="s">
        <v>3041</v>
      </c>
      <c r="C227" s="8">
        <f>VLOOKUP(B227,Compilado!C:F,4,FALSE)</f>
        <v>2024</v>
      </c>
      <c r="D227" s="8" t="str">
        <f>VLOOKUP(B227,Compilado!C:G,5,FALSE)</f>
        <v>Conference paper</v>
      </c>
      <c r="E227" s="8">
        <v>1</v>
      </c>
      <c r="F227" s="8">
        <v>2</v>
      </c>
      <c r="G227" s="8">
        <v>1</v>
      </c>
      <c r="H227" s="8">
        <v>1</v>
      </c>
      <c r="I227" s="8">
        <v>1</v>
      </c>
      <c r="J227" s="8">
        <v>0</v>
      </c>
      <c r="K227" s="8">
        <v>1</v>
      </c>
      <c r="L227" s="8">
        <v>1</v>
      </c>
      <c r="M227" s="8">
        <v>1</v>
      </c>
      <c r="N227" s="8">
        <v>1</v>
      </c>
      <c r="O227" s="9">
        <v>10</v>
      </c>
      <c r="P227" s="8">
        <f t="shared" si="3"/>
        <v>50</v>
      </c>
    </row>
    <row r="228" spans="1:16" x14ac:dyDescent="0.3">
      <c r="A228" s="8" t="s">
        <v>3484</v>
      </c>
      <c r="B228" s="17" t="s">
        <v>6577</v>
      </c>
      <c r="C228" s="8">
        <f>VLOOKUP(B228,Compilado!C:F,4,FALSE)</f>
        <v>2022</v>
      </c>
      <c r="D228" s="8" t="str">
        <f>VLOOKUP(B228,Compilado!C:G,5,FALSE)</f>
        <v>Article</v>
      </c>
      <c r="E228" s="8">
        <v>2</v>
      </c>
      <c r="F228" s="8">
        <v>2</v>
      </c>
      <c r="G228" s="8">
        <v>2</v>
      </c>
      <c r="H228" s="8">
        <v>2</v>
      </c>
      <c r="I228" s="8">
        <v>2</v>
      </c>
      <c r="J228" s="8">
        <v>2</v>
      </c>
      <c r="K228" s="8">
        <v>2</v>
      </c>
      <c r="L228" s="8">
        <v>2</v>
      </c>
      <c r="M228" s="8">
        <v>2</v>
      </c>
      <c r="N228" s="8">
        <v>2</v>
      </c>
      <c r="O228" s="9">
        <v>20</v>
      </c>
      <c r="P228" s="8">
        <f t="shared" si="3"/>
        <v>100</v>
      </c>
    </row>
    <row r="229" spans="1:16" x14ac:dyDescent="0.3">
      <c r="A229" s="8" t="s">
        <v>3484</v>
      </c>
      <c r="B229" s="17" t="s">
        <v>6361</v>
      </c>
      <c r="C229" s="8">
        <f>VLOOKUP(B229,Compilado!C:F,4,FALSE)</f>
        <v>2022</v>
      </c>
      <c r="D229" s="8" t="str">
        <f>VLOOKUP(B229,Compilado!C:G,5,FALSE)</f>
        <v>Article</v>
      </c>
      <c r="E229" s="8">
        <v>2</v>
      </c>
      <c r="F229" s="8">
        <v>2</v>
      </c>
      <c r="G229" s="8">
        <v>2</v>
      </c>
      <c r="H229" s="8">
        <v>2</v>
      </c>
      <c r="I229" s="8">
        <v>2</v>
      </c>
      <c r="J229" s="8">
        <v>2</v>
      </c>
      <c r="K229" s="8">
        <v>1</v>
      </c>
      <c r="L229" s="8">
        <v>2</v>
      </c>
      <c r="M229" s="8">
        <v>2</v>
      </c>
      <c r="N229" s="8">
        <v>2</v>
      </c>
      <c r="O229" s="9">
        <v>19</v>
      </c>
      <c r="P229" s="8">
        <f t="shared" si="3"/>
        <v>95</v>
      </c>
    </row>
    <row r="230" spans="1:16" x14ac:dyDescent="0.3">
      <c r="A230" s="8" t="s">
        <v>3484</v>
      </c>
      <c r="B230" s="17" t="s">
        <v>846</v>
      </c>
      <c r="C230" s="8">
        <f>VLOOKUP(B230,Compilado!C:F,4,FALSE)</f>
        <v>2023</v>
      </c>
      <c r="D230" s="8" t="str">
        <f>VLOOKUP(B230,Compilado!C:G,5,FALSE)</f>
        <v>Conference paper</v>
      </c>
      <c r="E230" s="8">
        <v>2</v>
      </c>
      <c r="F230" s="8">
        <v>2</v>
      </c>
      <c r="G230" s="8">
        <v>1</v>
      </c>
      <c r="H230" s="8">
        <v>2</v>
      </c>
      <c r="I230" s="8">
        <v>1</v>
      </c>
      <c r="J230" s="8">
        <v>1</v>
      </c>
      <c r="K230" s="8">
        <v>1</v>
      </c>
      <c r="L230" s="8">
        <v>1</v>
      </c>
      <c r="M230" s="8">
        <v>1</v>
      </c>
      <c r="N230" s="8">
        <v>1</v>
      </c>
      <c r="O230" s="9">
        <v>13</v>
      </c>
      <c r="P230" s="10">
        <f t="shared" si="3"/>
        <v>65</v>
      </c>
    </row>
    <row r="231" spans="1:16" x14ac:dyDescent="0.3">
      <c r="A231" s="8" t="s">
        <v>3484</v>
      </c>
      <c r="B231" s="17" t="s">
        <v>2544</v>
      </c>
      <c r="C231" s="8">
        <f>VLOOKUP(B231,Compilado!C:F,4,FALSE)</f>
        <v>2023</v>
      </c>
      <c r="D231" s="8" t="str">
        <f>VLOOKUP(B231,Compilado!C:G,5,FALSE)</f>
        <v>Conference paper</v>
      </c>
      <c r="E231" s="8">
        <v>2</v>
      </c>
      <c r="F231" s="8">
        <v>2</v>
      </c>
      <c r="G231" s="8">
        <v>2</v>
      </c>
      <c r="H231" s="8">
        <v>2</v>
      </c>
      <c r="I231" s="8">
        <v>2</v>
      </c>
      <c r="J231" s="8">
        <v>2</v>
      </c>
      <c r="K231" s="8">
        <v>2</v>
      </c>
      <c r="L231" s="8">
        <v>2</v>
      </c>
      <c r="M231" s="8">
        <v>1</v>
      </c>
      <c r="N231" s="8">
        <v>1</v>
      </c>
      <c r="O231" s="9">
        <v>18</v>
      </c>
      <c r="P231" s="8">
        <f t="shared" si="3"/>
        <v>90</v>
      </c>
    </row>
    <row r="232" spans="1:16" x14ac:dyDescent="0.3">
      <c r="A232" s="8" t="s">
        <v>3484</v>
      </c>
      <c r="B232" s="19" t="s">
        <v>445</v>
      </c>
      <c r="C232" s="8">
        <f>VLOOKUP(B232,Compilado!C:F,4,FALSE)</f>
        <v>2024</v>
      </c>
      <c r="D232" s="8" t="str">
        <f>VLOOKUP(B232,Compilado!C:G,5,FALSE)</f>
        <v>Article</v>
      </c>
      <c r="E232" s="8">
        <v>2</v>
      </c>
      <c r="F232" s="8">
        <v>2</v>
      </c>
      <c r="G232" s="8">
        <v>2</v>
      </c>
      <c r="H232" s="8">
        <v>2</v>
      </c>
      <c r="I232" s="8">
        <v>1</v>
      </c>
      <c r="J232" s="8">
        <v>2</v>
      </c>
      <c r="K232" s="8">
        <v>2</v>
      </c>
      <c r="L232" s="8">
        <v>2</v>
      </c>
      <c r="M232" s="8">
        <v>1</v>
      </c>
      <c r="N232" s="8">
        <v>2</v>
      </c>
      <c r="O232" s="9">
        <v>18</v>
      </c>
      <c r="P232" s="8">
        <f t="shared" si="3"/>
        <v>90</v>
      </c>
    </row>
    <row r="233" spans="1:16" x14ac:dyDescent="0.3">
      <c r="A233" s="8" t="s">
        <v>514</v>
      </c>
      <c r="B233" s="19" t="s">
        <v>1812</v>
      </c>
      <c r="C233" s="8">
        <f>VLOOKUP(B233,Compilado!C:F,4,FALSE)</f>
        <v>2024</v>
      </c>
      <c r="D233" s="8" t="str">
        <f>VLOOKUP(B233,Compilado!C:G,5,FALSE)</f>
        <v>Conference paper</v>
      </c>
      <c r="E233" s="8">
        <v>2</v>
      </c>
      <c r="F233" s="8">
        <v>2</v>
      </c>
      <c r="G233" s="8">
        <v>1</v>
      </c>
      <c r="H233" s="8">
        <v>1</v>
      </c>
      <c r="I233" s="8">
        <v>1</v>
      </c>
      <c r="J233" s="8">
        <v>1</v>
      </c>
      <c r="K233" s="8">
        <v>1</v>
      </c>
      <c r="L233" s="8">
        <v>1</v>
      </c>
      <c r="M233" s="8">
        <v>1</v>
      </c>
      <c r="N233" s="8">
        <v>1</v>
      </c>
      <c r="O233" s="9">
        <v>12</v>
      </c>
      <c r="P233" s="8">
        <f t="shared" si="3"/>
        <v>60</v>
      </c>
    </row>
    <row r="234" spans="1:16" x14ac:dyDescent="0.3">
      <c r="A234" s="8" t="s">
        <v>3385</v>
      </c>
      <c r="B234" s="17" t="s">
        <v>178</v>
      </c>
      <c r="C234" s="8">
        <f>VLOOKUP(B234,Compilado!C:F,4,FALSE)</f>
        <v>2023</v>
      </c>
      <c r="D234" s="8" t="str">
        <f>VLOOKUP(B234,Compilado!C:G,5,FALSE)</f>
        <v>Article</v>
      </c>
      <c r="E234" s="8">
        <v>2</v>
      </c>
      <c r="F234" s="8">
        <v>2</v>
      </c>
      <c r="G234" s="8">
        <v>2</v>
      </c>
      <c r="H234" s="8">
        <v>2</v>
      </c>
      <c r="I234" s="8">
        <v>2</v>
      </c>
      <c r="J234" s="8">
        <v>2</v>
      </c>
      <c r="K234" s="8">
        <v>2</v>
      </c>
      <c r="L234" s="8">
        <v>2</v>
      </c>
      <c r="M234" s="8">
        <v>2</v>
      </c>
      <c r="N234" s="8">
        <v>2</v>
      </c>
      <c r="O234" s="9">
        <v>20</v>
      </c>
      <c r="P234" s="8">
        <f t="shared" si="3"/>
        <v>100</v>
      </c>
    </row>
    <row r="235" spans="1:16" hidden="1" x14ac:dyDescent="0.3">
      <c r="A235" s="8" t="s">
        <v>3484</v>
      </c>
      <c r="B235" s="8" t="s">
        <v>2872</v>
      </c>
      <c r="C235" s="8">
        <f>VLOOKUP(B235,Compilado!C:F,4,FALSE)</f>
        <v>2023</v>
      </c>
      <c r="D235" s="8" t="str">
        <f>VLOOKUP(B235,Compilado!C:G,5,FALSE)</f>
        <v>Conference paper</v>
      </c>
      <c r="E235" s="8">
        <v>2</v>
      </c>
      <c r="F235" s="8">
        <v>1</v>
      </c>
      <c r="G235" s="8">
        <v>1</v>
      </c>
      <c r="H235" s="8">
        <v>1</v>
      </c>
      <c r="I235" s="8">
        <v>2</v>
      </c>
      <c r="J235" s="8">
        <v>1</v>
      </c>
      <c r="K235" s="8">
        <v>0</v>
      </c>
      <c r="L235" s="8">
        <v>1</v>
      </c>
      <c r="M235" s="8">
        <v>0</v>
      </c>
      <c r="N235" s="8">
        <v>1</v>
      </c>
      <c r="O235" s="9">
        <v>10</v>
      </c>
      <c r="P235" s="8">
        <f t="shared" si="3"/>
        <v>50</v>
      </c>
    </row>
    <row r="236" spans="1:16" x14ac:dyDescent="0.3">
      <c r="A236" s="8" t="s">
        <v>3484</v>
      </c>
      <c r="B236" s="19" t="s">
        <v>869</v>
      </c>
      <c r="C236" s="8">
        <f>VLOOKUP(B236,Compilado!C:F,4,FALSE)</f>
        <v>2023</v>
      </c>
      <c r="D236" s="8" t="str">
        <f>VLOOKUP(B236,Compilado!C:G,5,FALSE)</f>
        <v>Conference paper</v>
      </c>
      <c r="E236" s="8">
        <v>2</v>
      </c>
      <c r="F236" s="8">
        <v>2</v>
      </c>
      <c r="G236" s="8">
        <v>1</v>
      </c>
      <c r="H236" s="8">
        <v>1</v>
      </c>
      <c r="I236" s="8">
        <v>2</v>
      </c>
      <c r="J236" s="8">
        <v>1</v>
      </c>
      <c r="K236" s="8">
        <v>1</v>
      </c>
      <c r="L236" s="8">
        <v>1</v>
      </c>
      <c r="M236" s="8">
        <v>0</v>
      </c>
      <c r="N236" s="8">
        <v>1</v>
      </c>
      <c r="O236" s="9">
        <v>12</v>
      </c>
      <c r="P236" s="8">
        <f t="shared" si="3"/>
        <v>60</v>
      </c>
    </row>
    <row r="237" spans="1:16" x14ac:dyDescent="0.3">
      <c r="A237" s="8" t="s">
        <v>3484</v>
      </c>
      <c r="B237" s="17" t="s">
        <v>6802</v>
      </c>
      <c r="C237" s="8">
        <f>VLOOKUP(B237,Compilado!C:F,4,FALSE)</f>
        <v>2022</v>
      </c>
      <c r="D237" s="8" t="str">
        <f>VLOOKUP(B237,Compilado!C:G,5,FALSE)</f>
        <v>Conference paper</v>
      </c>
      <c r="E237" s="8">
        <v>2</v>
      </c>
      <c r="F237" s="8">
        <v>2</v>
      </c>
      <c r="G237" s="8">
        <v>2</v>
      </c>
      <c r="H237" s="8">
        <v>2</v>
      </c>
      <c r="I237" s="8">
        <v>1</v>
      </c>
      <c r="J237" s="8">
        <v>2</v>
      </c>
      <c r="K237" s="8">
        <v>2</v>
      </c>
      <c r="L237" s="8">
        <v>2</v>
      </c>
      <c r="M237" s="8">
        <v>2</v>
      </c>
      <c r="N237" s="8">
        <v>2</v>
      </c>
      <c r="O237" s="9">
        <v>19</v>
      </c>
      <c r="P237" s="8">
        <f t="shared" si="3"/>
        <v>95</v>
      </c>
    </row>
    <row r="238" spans="1:16" x14ac:dyDescent="0.3">
      <c r="A238" s="8" t="s">
        <v>3484</v>
      </c>
      <c r="B238" s="17" t="s">
        <v>1549</v>
      </c>
      <c r="C238" s="8">
        <f>VLOOKUP(B238,Compilado!C:F,4,FALSE)</f>
        <v>2023</v>
      </c>
      <c r="D238" s="8" t="str">
        <f>VLOOKUP(B238,Compilado!C:G,5,FALSE)</f>
        <v>Conference paper</v>
      </c>
      <c r="E238" s="8">
        <v>2</v>
      </c>
      <c r="F238" s="8">
        <v>2</v>
      </c>
      <c r="G238" s="8">
        <v>1</v>
      </c>
      <c r="H238" s="8">
        <v>1</v>
      </c>
      <c r="I238" s="8">
        <v>1</v>
      </c>
      <c r="J238" s="8">
        <v>1</v>
      </c>
      <c r="K238" s="8">
        <v>1</v>
      </c>
      <c r="L238" s="8">
        <v>1</v>
      </c>
      <c r="M238" s="8">
        <v>1</v>
      </c>
      <c r="N238" s="8">
        <v>1</v>
      </c>
      <c r="O238" s="9">
        <v>12</v>
      </c>
      <c r="P238" s="8">
        <f t="shared" si="3"/>
        <v>60</v>
      </c>
    </row>
    <row r="239" spans="1:16" x14ac:dyDescent="0.3">
      <c r="A239" s="8" t="s">
        <v>3484</v>
      </c>
      <c r="B239" s="17" t="s">
        <v>6713</v>
      </c>
      <c r="C239" s="8">
        <f>VLOOKUP(B239,Compilado!C:F,4,FALSE)</f>
        <v>2022</v>
      </c>
      <c r="D239" s="8" t="str">
        <f>VLOOKUP(B239,Compilado!C:G,5,FALSE)</f>
        <v>Article</v>
      </c>
      <c r="E239" s="8">
        <v>2</v>
      </c>
      <c r="F239" s="8">
        <v>2</v>
      </c>
      <c r="G239" s="8">
        <v>2</v>
      </c>
      <c r="H239" s="8">
        <v>2</v>
      </c>
      <c r="I239" s="8">
        <v>1</v>
      </c>
      <c r="J239" s="8">
        <v>1</v>
      </c>
      <c r="K239" s="8">
        <v>1</v>
      </c>
      <c r="L239" s="8">
        <v>2</v>
      </c>
      <c r="M239" s="8">
        <v>1</v>
      </c>
      <c r="N239" s="8">
        <v>2</v>
      </c>
      <c r="O239" s="9">
        <v>16</v>
      </c>
      <c r="P239" s="8">
        <f t="shared" si="3"/>
        <v>80</v>
      </c>
    </row>
    <row r="240" spans="1:16" hidden="1" x14ac:dyDescent="0.3">
      <c r="A240" s="8" t="s">
        <v>3484</v>
      </c>
      <c r="B240" s="8" t="s">
        <v>4992</v>
      </c>
      <c r="C240" s="8">
        <f>VLOOKUP(B240,Compilado!C:F,4,FALSE)</f>
        <v>2024</v>
      </c>
      <c r="D240" s="8" t="str">
        <f>VLOOKUP(B240,Compilado!C:G,5,FALSE)</f>
        <v>Conference paper</v>
      </c>
      <c r="E240" s="8">
        <v>2</v>
      </c>
      <c r="F240" s="8">
        <v>1</v>
      </c>
      <c r="G240" s="8">
        <v>1</v>
      </c>
      <c r="H240" s="8">
        <v>1</v>
      </c>
      <c r="I240" s="8">
        <v>0</v>
      </c>
      <c r="J240" s="8">
        <v>0</v>
      </c>
      <c r="K240" s="8">
        <v>0</v>
      </c>
      <c r="L240" s="8">
        <v>1</v>
      </c>
      <c r="M240" s="8">
        <v>0</v>
      </c>
      <c r="N240" s="8">
        <v>1</v>
      </c>
      <c r="O240" s="9">
        <v>7</v>
      </c>
      <c r="P240" s="8">
        <f t="shared" si="3"/>
        <v>35</v>
      </c>
    </row>
    <row r="241" spans="1:16" x14ac:dyDescent="0.3">
      <c r="A241" s="8" t="s">
        <v>3484</v>
      </c>
      <c r="B241" s="17" t="s">
        <v>1763</v>
      </c>
      <c r="C241" s="8">
        <f>VLOOKUP(B241,Compilado!C:F,4,FALSE)</f>
        <v>2024</v>
      </c>
      <c r="D241" s="8" t="str">
        <f>VLOOKUP(B241,Compilado!C:G,5,FALSE)</f>
        <v>Conference paper</v>
      </c>
      <c r="E241" s="8">
        <v>2</v>
      </c>
      <c r="F241" s="8">
        <v>2</v>
      </c>
      <c r="G241" s="8">
        <v>2</v>
      </c>
      <c r="H241" s="8">
        <v>2</v>
      </c>
      <c r="I241" s="8">
        <v>2</v>
      </c>
      <c r="J241" s="8">
        <v>1</v>
      </c>
      <c r="K241" s="8">
        <v>1</v>
      </c>
      <c r="L241" s="8">
        <v>2</v>
      </c>
      <c r="M241" s="8">
        <v>1</v>
      </c>
      <c r="N241" s="8">
        <v>2</v>
      </c>
      <c r="O241" s="9">
        <v>17</v>
      </c>
      <c r="P241" s="8">
        <f t="shared" si="3"/>
        <v>85</v>
      </c>
    </row>
    <row r="242" spans="1:16" x14ac:dyDescent="0.3">
      <c r="A242" s="8" t="s">
        <v>3484</v>
      </c>
      <c r="B242" s="17" t="s">
        <v>8604</v>
      </c>
      <c r="C242" s="8">
        <f>VLOOKUP(B242,Compilado!C:F,4,FALSE)</f>
        <v>2023</v>
      </c>
      <c r="D242" s="8" t="str">
        <f>VLOOKUP(B242,Compilado!C:G,5,FALSE)</f>
        <v>Conference paper</v>
      </c>
      <c r="E242" s="8">
        <v>2</v>
      </c>
      <c r="F242" s="8">
        <v>2</v>
      </c>
      <c r="G242" s="8">
        <v>2</v>
      </c>
      <c r="H242" s="8">
        <v>2</v>
      </c>
      <c r="I242" s="8">
        <v>2</v>
      </c>
      <c r="J242" s="8">
        <v>2</v>
      </c>
      <c r="K242" s="8">
        <v>2</v>
      </c>
      <c r="L242" s="8">
        <v>2</v>
      </c>
      <c r="M242" s="8">
        <v>2</v>
      </c>
      <c r="N242" s="8">
        <v>2</v>
      </c>
      <c r="O242" s="9">
        <v>20</v>
      </c>
      <c r="P242" s="8">
        <f t="shared" si="3"/>
        <v>100</v>
      </c>
    </row>
    <row r="243" spans="1:16" x14ac:dyDescent="0.3">
      <c r="A243" s="8" t="s">
        <v>3484</v>
      </c>
      <c r="B243" s="17" t="s">
        <v>924</v>
      </c>
      <c r="C243" s="8">
        <f>VLOOKUP(B243,Compilado!C:F,4,FALSE)</f>
        <v>2022</v>
      </c>
      <c r="D243" s="8" t="str">
        <f>VLOOKUP(B243,Compilado!C:G,5,FALSE)</f>
        <v>Conference paper</v>
      </c>
      <c r="E243" s="8">
        <v>2</v>
      </c>
      <c r="F243" s="8">
        <v>2</v>
      </c>
      <c r="G243" s="8">
        <v>1</v>
      </c>
      <c r="H243" s="8">
        <v>2</v>
      </c>
      <c r="I243" s="8">
        <v>2</v>
      </c>
      <c r="J243" s="8">
        <v>1</v>
      </c>
      <c r="K243" s="8">
        <v>1</v>
      </c>
      <c r="L243" s="8">
        <v>1</v>
      </c>
      <c r="M243" s="8">
        <v>0</v>
      </c>
      <c r="N243" s="8">
        <v>1</v>
      </c>
      <c r="O243" s="9">
        <v>13</v>
      </c>
      <c r="P243" s="8">
        <f t="shared" si="3"/>
        <v>65</v>
      </c>
    </row>
    <row r="244" spans="1:16" x14ac:dyDescent="0.3">
      <c r="A244" s="8" t="s">
        <v>514</v>
      </c>
      <c r="B244" s="19" t="s">
        <v>2272</v>
      </c>
      <c r="C244" s="8">
        <f>VLOOKUP(B244,Compilado!C:F,4,FALSE)</f>
        <v>2024</v>
      </c>
      <c r="D244" s="8" t="str">
        <f>VLOOKUP(B244,Compilado!C:G,5,FALSE)</f>
        <v>Conference paper</v>
      </c>
      <c r="E244" s="8">
        <v>2</v>
      </c>
      <c r="F244" s="8">
        <v>2</v>
      </c>
      <c r="G244" s="8">
        <v>1</v>
      </c>
      <c r="H244" s="8">
        <v>1</v>
      </c>
      <c r="I244" s="8">
        <v>2</v>
      </c>
      <c r="J244" s="8">
        <v>1</v>
      </c>
      <c r="K244" s="8">
        <v>1</v>
      </c>
      <c r="L244" s="8">
        <v>1</v>
      </c>
      <c r="M244" s="8">
        <v>1</v>
      </c>
      <c r="N244" s="8">
        <v>1</v>
      </c>
      <c r="O244" s="9">
        <v>13</v>
      </c>
      <c r="P244" s="8">
        <f t="shared" si="3"/>
        <v>65</v>
      </c>
    </row>
    <row r="245" spans="1:16" x14ac:dyDescent="0.3">
      <c r="A245" s="8" t="s">
        <v>3484</v>
      </c>
      <c r="B245" s="17" t="s">
        <v>2564</v>
      </c>
      <c r="C245" s="8">
        <f>VLOOKUP(B245,Compilado!C:F,4,FALSE)</f>
        <v>2023</v>
      </c>
      <c r="D245" s="8" t="str">
        <f>VLOOKUP(B245,Compilado!C:G,5,FALSE)</f>
        <v>Conference paper</v>
      </c>
      <c r="E245" s="8">
        <v>2</v>
      </c>
      <c r="F245" s="8">
        <v>2</v>
      </c>
      <c r="G245" s="8">
        <v>2</v>
      </c>
      <c r="H245" s="8">
        <v>2</v>
      </c>
      <c r="I245" s="8">
        <v>1</v>
      </c>
      <c r="J245" s="8">
        <v>1</v>
      </c>
      <c r="K245" s="8">
        <v>1</v>
      </c>
      <c r="L245" s="8">
        <v>1</v>
      </c>
      <c r="M245" s="8">
        <v>1</v>
      </c>
      <c r="N245" s="8">
        <v>2</v>
      </c>
      <c r="O245" s="9">
        <v>15</v>
      </c>
      <c r="P245" s="8">
        <f t="shared" si="3"/>
        <v>75</v>
      </c>
    </row>
    <row r="246" spans="1:16" x14ac:dyDescent="0.3">
      <c r="A246" s="8" t="s">
        <v>3484</v>
      </c>
      <c r="B246" s="17" t="s">
        <v>6745</v>
      </c>
      <c r="C246" s="8">
        <f>VLOOKUP(B246,Compilado!C:F,4,FALSE)</f>
        <v>2022</v>
      </c>
      <c r="D246" s="8" t="str">
        <f>VLOOKUP(B246,Compilado!C:G,5,FALSE)</f>
        <v>Conference paper</v>
      </c>
      <c r="E246" s="8">
        <v>2</v>
      </c>
      <c r="F246" s="8">
        <v>2</v>
      </c>
      <c r="G246" s="8">
        <v>1</v>
      </c>
      <c r="H246" s="8">
        <v>1</v>
      </c>
      <c r="I246" s="8">
        <v>2</v>
      </c>
      <c r="J246" s="8">
        <v>1</v>
      </c>
      <c r="K246" s="8">
        <v>1</v>
      </c>
      <c r="L246" s="8">
        <v>1</v>
      </c>
      <c r="M246" s="8">
        <v>1</v>
      </c>
      <c r="N246" s="8">
        <v>1</v>
      </c>
      <c r="O246" s="9">
        <v>13</v>
      </c>
      <c r="P246" s="8">
        <f t="shared" si="3"/>
        <v>65</v>
      </c>
    </row>
    <row r="247" spans="1:16" x14ac:dyDescent="0.3">
      <c r="A247" s="8" t="s">
        <v>3484</v>
      </c>
      <c r="B247" s="17" t="s">
        <v>6549</v>
      </c>
      <c r="C247" s="8">
        <f>VLOOKUP(B247,Compilado!C:F,4,FALSE)</f>
        <v>2023</v>
      </c>
      <c r="D247" s="8" t="str">
        <f>VLOOKUP(B247,Compilado!C:G,5,FALSE)</f>
        <v>Article</v>
      </c>
      <c r="E247" s="8">
        <v>2</v>
      </c>
      <c r="F247" s="8">
        <v>2</v>
      </c>
      <c r="G247" s="8">
        <v>2</v>
      </c>
      <c r="H247" s="8">
        <v>1</v>
      </c>
      <c r="I247" s="8">
        <v>1</v>
      </c>
      <c r="J247" s="8">
        <v>1</v>
      </c>
      <c r="K247" s="8">
        <v>1</v>
      </c>
      <c r="L247" s="8">
        <v>2</v>
      </c>
      <c r="M247" s="8">
        <v>1</v>
      </c>
      <c r="N247" s="8">
        <v>2</v>
      </c>
      <c r="O247" s="9">
        <v>15</v>
      </c>
      <c r="P247" s="8">
        <f t="shared" si="3"/>
        <v>75</v>
      </c>
    </row>
    <row r="248" spans="1:16" x14ac:dyDescent="0.3">
      <c r="A248" s="8" t="s">
        <v>3484</v>
      </c>
      <c r="B248" s="17" t="s">
        <v>3848</v>
      </c>
      <c r="C248" s="8">
        <f>VLOOKUP(B248,Compilado!C:F,4,FALSE)</f>
        <v>2025</v>
      </c>
      <c r="D248" s="8" t="str">
        <f>VLOOKUP(B248,Compilado!C:G,5,FALSE)</f>
        <v>Conference paper</v>
      </c>
      <c r="E248" s="8">
        <v>2</v>
      </c>
      <c r="F248" s="8">
        <v>2</v>
      </c>
      <c r="G248" s="8">
        <v>2</v>
      </c>
      <c r="H248" s="8">
        <v>2</v>
      </c>
      <c r="I248" s="8">
        <v>1</v>
      </c>
      <c r="J248" s="8">
        <v>1</v>
      </c>
      <c r="K248" s="8">
        <v>1</v>
      </c>
      <c r="L248" s="8">
        <v>2</v>
      </c>
      <c r="M248" s="8">
        <v>1</v>
      </c>
      <c r="N248" s="8">
        <v>2</v>
      </c>
      <c r="O248" s="9">
        <v>16</v>
      </c>
      <c r="P248" s="8">
        <f t="shared" si="3"/>
        <v>80</v>
      </c>
    </row>
    <row r="249" spans="1:16" x14ac:dyDescent="0.3">
      <c r="A249" s="8" t="s">
        <v>3484</v>
      </c>
      <c r="B249" s="17" t="s">
        <v>5143</v>
      </c>
      <c r="C249" s="8">
        <f>VLOOKUP(B249,Compilado!C:F,4,FALSE)</f>
        <v>2024</v>
      </c>
      <c r="D249" s="8" t="str">
        <f>VLOOKUP(B249,Compilado!C:G,5,FALSE)</f>
        <v>Conference paper</v>
      </c>
      <c r="E249" s="8">
        <v>2</v>
      </c>
      <c r="F249" s="8">
        <v>2</v>
      </c>
      <c r="G249" s="8">
        <v>2</v>
      </c>
      <c r="H249" s="8">
        <v>2</v>
      </c>
      <c r="I249" s="8">
        <v>1</v>
      </c>
      <c r="J249" s="8">
        <v>1</v>
      </c>
      <c r="K249" s="8">
        <v>1</v>
      </c>
      <c r="L249" s="8">
        <v>2</v>
      </c>
      <c r="M249" s="8">
        <v>1</v>
      </c>
      <c r="N249" s="8">
        <v>2</v>
      </c>
      <c r="O249" s="9">
        <v>16</v>
      </c>
      <c r="P249" s="8">
        <f t="shared" si="3"/>
        <v>80</v>
      </c>
    </row>
    <row r="250" spans="1:16" x14ac:dyDescent="0.3">
      <c r="A250" s="8" t="s">
        <v>3484</v>
      </c>
      <c r="B250" s="17" t="s">
        <v>3936</v>
      </c>
      <c r="C250" s="8">
        <f>VLOOKUP(B250,Compilado!C:F,4,FALSE)</f>
        <v>2025</v>
      </c>
      <c r="D250" s="8" t="str">
        <f>VLOOKUP(B250,Compilado!C:G,5,FALSE)</f>
        <v>Conference paper</v>
      </c>
      <c r="E250" s="8">
        <v>2</v>
      </c>
      <c r="F250" s="8">
        <v>2</v>
      </c>
      <c r="G250" s="8">
        <v>2</v>
      </c>
      <c r="H250" s="8">
        <v>2</v>
      </c>
      <c r="I250" s="8">
        <v>2</v>
      </c>
      <c r="J250" s="8">
        <v>1</v>
      </c>
      <c r="K250" s="8">
        <v>1</v>
      </c>
      <c r="L250" s="8">
        <v>2</v>
      </c>
      <c r="M250" s="8">
        <v>1</v>
      </c>
      <c r="N250" s="8">
        <v>2</v>
      </c>
      <c r="O250" s="9">
        <v>17</v>
      </c>
      <c r="P250" s="8">
        <f t="shared" si="3"/>
        <v>85</v>
      </c>
    </row>
    <row r="251" spans="1:16" x14ac:dyDescent="0.3">
      <c r="A251" s="8" t="s">
        <v>3484</v>
      </c>
      <c r="B251" s="17" t="s">
        <v>2776</v>
      </c>
      <c r="C251" s="8">
        <f>VLOOKUP(B251,Compilado!C:F,4,FALSE)</f>
        <v>2023</v>
      </c>
      <c r="D251" s="8" t="str">
        <f>VLOOKUP(B251,Compilado!C:G,5,FALSE)</f>
        <v>Conference paper</v>
      </c>
      <c r="E251" s="8">
        <v>2</v>
      </c>
      <c r="F251" s="8">
        <v>2</v>
      </c>
      <c r="G251" s="8">
        <v>2</v>
      </c>
      <c r="H251" s="8">
        <v>2</v>
      </c>
      <c r="I251" s="8">
        <v>2</v>
      </c>
      <c r="J251" s="8">
        <v>1</v>
      </c>
      <c r="K251" s="8">
        <v>1</v>
      </c>
      <c r="L251" s="8">
        <v>2</v>
      </c>
      <c r="M251" s="8">
        <v>1</v>
      </c>
      <c r="N251" s="8">
        <v>2</v>
      </c>
      <c r="O251" s="9">
        <v>17</v>
      </c>
      <c r="P251" s="8">
        <f t="shared" si="3"/>
        <v>85</v>
      </c>
    </row>
    <row r="252" spans="1:16" x14ac:dyDescent="0.3">
      <c r="A252" s="8" t="s">
        <v>3484</v>
      </c>
      <c r="B252" s="17" t="s">
        <v>4544</v>
      </c>
      <c r="C252" s="8">
        <f>VLOOKUP(B252,Compilado!C:F,4,FALSE)</f>
        <v>2023</v>
      </c>
      <c r="D252" s="8" t="str">
        <f>VLOOKUP(B252,Compilado!C:G,5,FALSE)</f>
        <v>Article</v>
      </c>
      <c r="E252" s="8">
        <v>2</v>
      </c>
      <c r="F252" s="8">
        <v>2</v>
      </c>
      <c r="G252" s="8">
        <v>2</v>
      </c>
      <c r="H252" s="8">
        <v>2</v>
      </c>
      <c r="I252" s="8">
        <v>2</v>
      </c>
      <c r="J252" s="8">
        <v>1</v>
      </c>
      <c r="K252" s="8">
        <v>1</v>
      </c>
      <c r="L252" s="8">
        <v>2</v>
      </c>
      <c r="M252" s="8">
        <v>1</v>
      </c>
      <c r="N252" s="8">
        <v>2</v>
      </c>
      <c r="O252" s="9">
        <v>17</v>
      </c>
      <c r="P252" s="8">
        <f t="shared" si="3"/>
        <v>85</v>
      </c>
    </row>
    <row r="253" spans="1:16" x14ac:dyDescent="0.3">
      <c r="A253" s="8" t="s">
        <v>3484</v>
      </c>
      <c r="B253" s="17" t="s">
        <v>2384</v>
      </c>
      <c r="C253" s="8">
        <f>VLOOKUP(B253,Compilado!C:F,4,FALSE)</f>
        <v>2024</v>
      </c>
      <c r="D253" s="8" t="str">
        <f>VLOOKUP(B253,Compilado!C:G,5,FALSE)</f>
        <v>Conference paper</v>
      </c>
      <c r="E253" s="8">
        <v>2</v>
      </c>
      <c r="F253" s="8">
        <v>2</v>
      </c>
      <c r="G253" s="8">
        <v>2</v>
      </c>
      <c r="H253" s="8">
        <v>2</v>
      </c>
      <c r="I253" s="8">
        <v>1</v>
      </c>
      <c r="J253" s="8">
        <v>1</v>
      </c>
      <c r="K253" s="8">
        <v>1</v>
      </c>
      <c r="L253" s="8">
        <v>2</v>
      </c>
      <c r="M253" s="8">
        <v>1</v>
      </c>
      <c r="N253" s="8">
        <v>2</v>
      </c>
      <c r="O253" s="9">
        <v>16</v>
      </c>
      <c r="P253" s="8">
        <f t="shared" si="3"/>
        <v>80</v>
      </c>
    </row>
    <row r="254" spans="1:16" x14ac:dyDescent="0.3">
      <c r="A254" s="8" t="s">
        <v>3484</v>
      </c>
      <c r="B254" s="17" t="s">
        <v>3839</v>
      </c>
      <c r="C254" s="8">
        <f>VLOOKUP(B254,Compilado!C:F,4,FALSE)</f>
        <v>2024</v>
      </c>
      <c r="D254" s="8" t="str">
        <f>VLOOKUP(B254,Compilado!C:G,5,FALSE)</f>
        <v>Article</v>
      </c>
      <c r="E254" s="8">
        <v>2</v>
      </c>
      <c r="F254" s="8">
        <v>2</v>
      </c>
      <c r="G254" s="8">
        <v>1</v>
      </c>
      <c r="H254" s="8">
        <v>1</v>
      </c>
      <c r="I254" s="8">
        <v>1</v>
      </c>
      <c r="J254" s="8">
        <v>1</v>
      </c>
      <c r="K254" s="8">
        <v>1</v>
      </c>
      <c r="L254" s="8">
        <v>2</v>
      </c>
      <c r="M254" s="8">
        <v>1</v>
      </c>
      <c r="N254" s="8">
        <v>2</v>
      </c>
      <c r="O254" s="9">
        <v>14</v>
      </c>
      <c r="P254" s="8">
        <f t="shared" si="3"/>
        <v>70</v>
      </c>
    </row>
    <row r="255" spans="1:16" x14ac:dyDescent="0.3">
      <c r="A255" s="8" t="s">
        <v>3484</v>
      </c>
      <c r="B255" s="17" t="s">
        <v>6114</v>
      </c>
      <c r="C255" s="8">
        <f>VLOOKUP(B255,Compilado!C:F,4,FALSE)</f>
        <v>2023</v>
      </c>
      <c r="D255" s="8" t="str">
        <f>VLOOKUP(B255,Compilado!C:G,5,FALSE)</f>
        <v>Conference paper</v>
      </c>
      <c r="E255" s="8">
        <v>2</v>
      </c>
      <c r="F255" s="8">
        <v>2</v>
      </c>
      <c r="G255" s="8">
        <v>1</v>
      </c>
      <c r="H255" s="8">
        <v>1</v>
      </c>
      <c r="I255" s="8">
        <v>2</v>
      </c>
      <c r="J255" s="8">
        <v>1</v>
      </c>
      <c r="K255" s="8">
        <v>1</v>
      </c>
      <c r="L255" s="8">
        <v>1</v>
      </c>
      <c r="M255" s="8">
        <v>1</v>
      </c>
      <c r="N255" s="8">
        <v>1</v>
      </c>
      <c r="O255" s="9">
        <v>13</v>
      </c>
      <c r="P255" s="8">
        <f t="shared" si="3"/>
        <v>65</v>
      </c>
    </row>
    <row r="256" spans="1:16" x14ac:dyDescent="0.3">
      <c r="A256" s="8" t="s">
        <v>3484</v>
      </c>
      <c r="B256" s="17" t="s">
        <v>4882</v>
      </c>
      <c r="C256" s="8">
        <f>VLOOKUP(B256,Compilado!C:F,4,FALSE)</f>
        <v>2023</v>
      </c>
      <c r="D256" s="8" t="str">
        <f>VLOOKUP(B256,Compilado!C:G,5,FALSE)</f>
        <v>Article</v>
      </c>
      <c r="E256" s="8">
        <v>2</v>
      </c>
      <c r="F256" s="8">
        <v>2</v>
      </c>
      <c r="G256" s="8">
        <v>2</v>
      </c>
      <c r="H256" s="8">
        <v>2</v>
      </c>
      <c r="I256" s="8">
        <v>1</v>
      </c>
      <c r="J256" s="8">
        <v>1</v>
      </c>
      <c r="K256" s="8">
        <v>1</v>
      </c>
      <c r="L256" s="8">
        <v>2</v>
      </c>
      <c r="M256" s="8">
        <v>1</v>
      </c>
      <c r="N256" s="8">
        <v>2</v>
      </c>
      <c r="O256" s="9">
        <v>16</v>
      </c>
      <c r="P256" s="8">
        <f t="shared" ref="P256:P318" si="4">(O256*100)/20</f>
        <v>80</v>
      </c>
    </row>
    <row r="257" spans="1:16" hidden="1" x14ac:dyDescent="0.3">
      <c r="A257" s="8" t="s">
        <v>3484</v>
      </c>
      <c r="B257" s="8" t="s">
        <v>7038</v>
      </c>
      <c r="C257" s="8">
        <f>VLOOKUP(B257,Compilado!C:F,4,FALSE)</f>
        <v>2022</v>
      </c>
      <c r="D257" s="8" t="str">
        <f>VLOOKUP(B257,Compilado!C:G,5,FALSE)</f>
        <v>Book chapter</v>
      </c>
      <c r="E257" s="8">
        <v>2</v>
      </c>
      <c r="F257" s="8">
        <v>2</v>
      </c>
      <c r="G257" s="8">
        <v>2</v>
      </c>
      <c r="H257" s="8">
        <v>1</v>
      </c>
      <c r="I257" s="8">
        <v>1</v>
      </c>
      <c r="J257" s="8">
        <v>0</v>
      </c>
      <c r="K257" s="8">
        <v>0</v>
      </c>
      <c r="L257" s="8">
        <v>1</v>
      </c>
      <c r="M257" s="8">
        <v>1</v>
      </c>
      <c r="N257" s="8">
        <v>1</v>
      </c>
      <c r="O257" s="9">
        <v>11</v>
      </c>
      <c r="P257" s="8">
        <f t="shared" si="4"/>
        <v>55</v>
      </c>
    </row>
    <row r="258" spans="1:16" x14ac:dyDescent="0.3">
      <c r="A258" s="8" t="s">
        <v>3484</v>
      </c>
      <c r="B258" s="17" t="s">
        <v>979</v>
      </c>
      <c r="C258" s="8">
        <f>VLOOKUP(B258,Compilado!C:F,4,FALSE)</f>
        <v>2024</v>
      </c>
      <c r="D258" s="8" t="str">
        <f>VLOOKUP(B258,Compilado!C:G,5,FALSE)</f>
        <v>Conference paper</v>
      </c>
      <c r="E258" s="8">
        <v>2</v>
      </c>
      <c r="F258" s="8">
        <v>2</v>
      </c>
      <c r="G258" s="8">
        <v>2</v>
      </c>
      <c r="H258" s="8">
        <v>2</v>
      </c>
      <c r="I258" s="8">
        <v>2</v>
      </c>
      <c r="J258" s="8">
        <v>1</v>
      </c>
      <c r="K258" s="8">
        <v>1</v>
      </c>
      <c r="L258" s="8">
        <v>2</v>
      </c>
      <c r="M258" s="8">
        <v>1</v>
      </c>
      <c r="N258" s="8">
        <v>2</v>
      </c>
      <c r="O258" s="9">
        <v>17</v>
      </c>
      <c r="P258" s="8">
        <f t="shared" si="4"/>
        <v>85</v>
      </c>
    </row>
    <row r="259" spans="1:16" x14ac:dyDescent="0.3">
      <c r="A259" s="8" t="s">
        <v>3484</v>
      </c>
      <c r="B259" s="19" t="s">
        <v>669</v>
      </c>
      <c r="C259" s="8">
        <f>VLOOKUP(B259,Compilado!C:F,4,FALSE)</f>
        <v>2023</v>
      </c>
      <c r="D259" s="8" t="str">
        <f>VLOOKUP(B259,Compilado!C:G,5,FALSE)</f>
        <v>Conference paper</v>
      </c>
      <c r="E259" s="8">
        <v>2</v>
      </c>
      <c r="F259" s="8">
        <v>2</v>
      </c>
      <c r="G259" s="8">
        <v>2</v>
      </c>
      <c r="H259" s="8">
        <v>1</v>
      </c>
      <c r="I259" s="8">
        <v>2</v>
      </c>
      <c r="J259" s="8">
        <v>1</v>
      </c>
      <c r="K259" s="8">
        <v>1</v>
      </c>
      <c r="L259" s="8">
        <v>2</v>
      </c>
      <c r="M259" s="8">
        <v>1</v>
      </c>
      <c r="N259" s="8">
        <v>2</v>
      </c>
      <c r="O259" s="9">
        <v>16</v>
      </c>
      <c r="P259" s="8">
        <f t="shared" si="4"/>
        <v>80</v>
      </c>
    </row>
    <row r="260" spans="1:16" x14ac:dyDescent="0.3">
      <c r="A260" s="8" t="s">
        <v>3484</v>
      </c>
      <c r="B260" s="19" t="s">
        <v>6568</v>
      </c>
      <c r="C260" s="8">
        <f>VLOOKUP(B260,Compilado!C:F,4,FALSE)</f>
        <v>2023</v>
      </c>
      <c r="D260" s="8" t="str">
        <f>VLOOKUP(B260,Compilado!C:G,5,FALSE)</f>
        <v>Article</v>
      </c>
      <c r="E260" s="8">
        <v>2</v>
      </c>
      <c r="F260" s="8">
        <v>2</v>
      </c>
      <c r="G260" s="8">
        <v>2</v>
      </c>
      <c r="H260" s="8">
        <v>2</v>
      </c>
      <c r="I260" s="8">
        <v>2</v>
      </c>
      <c r="J260" s="8">
        <v>2</v>
      </c>
      <c r="K260" s="8">
        <v>1</v>
      </c>
      <c r="L260" s="8">
        <v>2</v>
      </c>
      <c r="M260" s="8">
        <v>2</v>
      </c>
      <c r="N260" s="8">
        <v>2</v>
      </c>
      <c r="O260" s="9">
        <v>19</v>
      </c>
      <c r="P260" s="8">
        <f t="shared" si="4"/>
        <v>95</v>
      </c>
    </row>
    <row r="261" spans="1:16" x14ac:dyDescent="0.3">
      <c r="A261" s="8" t="s">
        <v>3484</v>
      </c>
      <c r="B261" s="17" t="s">
        <v>3858</v>
      </c>
      <c r="C261" s="8">
        <f>VLOOKUP(B261,Compilado!C:F,4,FALSE)</f>
        <v>2025</v>
      </c>
      <c r="D261" s="8" t="str">
        <f>VLOOKUP(B261,Compilado!C:G,5,FALSE)</f>
        <v>Article</v>
      </c>
      <c r="E261" s="8">
        <v>2</v>
      </c>
      <c r="F261" s="8">
        <v>2</v>
      </c>
      <c r="G261" s="8">
        <v>2</v>
      </c>
      <c r="H261" s="8">
        <v>2</v>
      </c>
      <c r="I261" s="8">
        <v>2</v>
      </c>
      <c r="J261" s="8">
        <v>2</v>
      </c>
      <c r="K261" s="8">
        <v>2</v>
      </c>
      <c r="L261" s="8">
        <v>2</v>
      </c>
      <c r="M261" s="8">
        <v>2</v>
      </c>
      <c r="N261" s="8">
        <v>2</v>
      </c>
      <c r="O261" s="9">
        <v>20</v>
      </c>
      <c r="P261" s="8">
        <f t="shared" si="4"/>
        <v>100</v>
      </c>
    </row>
    <row r="262" spans="1:16" x14ac:dyDescent="0.3">
      <c r="A262" s="8" t="s">
        <v>3484</v>
      </c>
      <c r="B262" s="17" t="s">
        <v>277</v>
      </c>
      <c r="C262" s="8">
        <f>VLOOKUP(B262,Compilado!C:F,4,FALSE)</f>
        <v>2023</v>
      </c>
      <c r="D262" s="8" t="str">
        <f>VLOOKUP(B262,Compilado!C:G,5,FALSE)</f>
        <v>Conference paper</v>
      </c>
      <c r="E262" s="8">
        <v>2</v>
      </c>
      <c r="F262" s="8">
        <v>2</v>
      </c>
      <c r="G262" s="8">
        <v>2</v>
      </c>
      <c r="H262" s="8">
        <v>1</v>
      </c>
      <c r="I262" s="8">
        <v>1</v>
      </c>
      <c r="J262" s="8">
        <v>2</v>
      </c>
      <c r="K262" s="8">
        <v>2</v>
      </c>
      <c r="L262" s="8">
        <v>1</v>
      </c>
      <c r="M262" s="8">
        <v>1</v>
      </c>
      <c r="N262" s="8">
        <v>2</v>
      </c>
      <c r="O262" s="9">
        <v>16</v>
      </c>
      <c r="P262" s="8">
        <f t="shared" si="4"/>
        <v>80</v>
      </c>
    </row>
    <row r="263" spans="1:16" x14ac:dyDescent="0.3">
      <c r="A263" s="8" t="s">
        <v>3484</v>
      </c>
      <c r="B263" s="19" t="s">
        <v>1914</v>
      </c>
      <c r="C263" s="8">
        <f>VLOOKUP(B263,Compilado!C:F,4,FALSE)</f>
        <v>2024</v>
      </c>
      <c r="D263" s="8" t="str">
        <f>VLOOKUP(B263,Compilado!C:G,5,FALSE)</f>
        <v>Conference paper</v>
      </c>
      <c r="E263" s="8">
        <v>2</v>
      </c>
      <c r="F263" s="8">
        <v>2</v>
      </c>
      <c r="G263" s="8">
        <v>2</v>
      </c>
      <c r="H263" s="8">
        <v>2</v>
      </c>
      <c r="I263" s="8">
        <v>2</v>
      </c>
      <c r="J263" s="8">
        <v>2</v>
      </c>
      <c r="K263" s="8">
        <v>1</v>
      </c>
      <c r="L263" s="8">
        <v>2</v>
      </c>
      <c r="M263" s="8">
        <v>2</v>
      </c>
      <c r="N263" s="8">
        <v>2</v>
      </c>
      <c r="O263" s="9">
        <v>19</v>
      </c>
      <c r="P263" s="8">
        <f t="shared" si="4"/>
        <v>95</v>
      </c>
    </row>
    <row r="264" spans="1:16" x14ac:dyDescent="0.3">
      <c r="A264" s="8" t="s">
        <v>3484</v>
      </c>
      <c r="B264" s="17" t="s">
        <v>5387</v>
      </c>
      <c r="C264" s="8">
        <f>VLOOKUP(B264,Compilado!C:F,4,FALSE)</f>
        <v>2023</v>
      </c>
      <c r="D264" s="8" t="str">
        <f>VLOOKUP(B264,Compilado!C:G,5,FALSE)</f>
        <v>Book chapter</v>
      </c>
      <c r="E264" s="8">
        <v>2</v>
      </c>
      <c r="F264" s="8">
        <v>2</v>
      </c>
      <c r="G264" s="8">
        <v>2</v>
      </c>
      <c r="H264" s="8">
        <v>2</v>
      </c>
      <c r="I264" s="8">
        <v>2</v>
      </c>
      <c r="J264" s="8">
        <v>2</v>
      </c>
      <c r="K264" s="8">
        <v>2</v>
      </c>
      <c r="L264" s="8">
        <v>2</v>
      </c>
      <c r="M264" s="8">
        <v>1</v>
      </c>
      <c r="N264" s="8">
        <v>2</v>
      </c>
      <c r="O264" s="9">
        <v>19</v>
      </c>
      <c r="P264" s="8">
        <f t="shared" si="4"/>
        <v>95</v>
      </c>
    </row>
    <row r="265" spans="1:16" x14ac:dyDescent="0.3">
      <c r="A265" s="8" t="s">
        <v>3484</v>
      </c>
      <c r="B265" s="17" t="s">
        <v>3522</v>
      </c>
      <c r="C265" s="8">
        <f>VLOOKUP(B265,Compilado!C:F,4,FALSE)</f>
        <v>2024</v>
      </c>
      <c r="D265" s="8" t="str">
        <f>VLOOKUP(B265,Compilado!C:G,5,FALSE)</f>
        <v>Conference paper</v>
      </c>
      <c r="E265" s="8">
        <v>2</v>
      </c>
      <c r="F265" s="8">
        <v>2</v>
      </c>
      <c r="G265" s="8">
        <v>1</v>
      </c>
      <c r="H265" s="8">
        <v>2</v>
      </c>
      <c r="I265" s="8">
        <v>2</v>
      </c>
      <c r="J265" s="8">
        <v>1</v>
      </c>
      <c r="K265" s="8">
        <v>1</v>
      </c>
      <c r="L265" s="8">
        <v>1</v>
      </c>
      <c r="M265" s="8">
        <v>0</v>
      </c>
      <c r="N265" s="8">
        <v>2</v>
      </c>
      <c r="O265" s="9">
        <v>14</v>
      </c>
      <c r="P265" s="8">
        <f t="shared" si="4"/>
        <v>70</v>
      </c>
    </row>
    <row r="266" spans="1:16" x14ac:dyDescent="0.3">
      <c r="A266" s="8" t="s">
        <v>3484</v>
      </c>
      <c r="B266" s="17" t="s">
        <v>4664</v>
      </c>
      <c r="C266" s="8">
        <f>VLOOKUP(B266,Compilado!C:F,4,FALSE)</f>
        <v>2024</v>
      </c>
      <c r="D266" s="8" t="str">
        <f>VLOOKUP(B266,Compilado!C:G,5,FALSE)</f>
        <v>Conference paper</v>
      </c>
      <c r="E266" s="8">
        <v>2</v>
      </c>
      <c r="F266" s="8">
        <v>2</v>
      </c>
      <c r="G266" s="8">
        <v>2</v>
      </c>
      <c r="H266" s="8">
        <v>2</v>
      </c>
      <c r="I266" s="8">
        <v>2</v>
      </c>
      <c r="J266" s="8">
        <v>2</v>
      </c>
      <c r="K266" s="8">
        <v>1</v>
      </c>
      <c r="L266" s="8">
        <v>1</v>
      </c>
      <c r="M266" s="8">
        <v>1</v>
      </c>
      <c r="N266" s="8">
        <v>2</v>
      </c>
      <c r="O266" s="9">
        <v>17</v>
      </c>
      <c r="P266" s="8">
        <f t="shared" si="4"/>
        <v>85</v>
      </c>
    </row>
    <row r="267" spans="1:16" x14ac:dyDescent="0.3">
      <c r="A267" s="8" t="s">
        <v>3484</v>
      </c>
      <c r="B267" s="17" t="s">
        <v>4116</v>
      </c>
      <c r="C267" s="8">
        <f>VLOOKUP(B267,Compilado!C:F,4,FALSE)</f>
        <v>2024</v>
      </c>
      <c r="D267" s="8" t="str">
        <f>VLOOKUP(B267,Compilado!C:G,5,FALSE)</f>
        <v>Article</v>
      </c>
      <c r="E267" s="8">
        <v>2</v>
      </c>
      <c r="F267" s="8">
        <v>2</v>
      </c>
      <c r="G267" s="8">
        <v>2</v>
      </c>
      <c r="H267" s="8">
        <v>1</v>
      </c>
      <c r="I267" s="8">
        <v>1</v>
      </c>
      <c r="J267" s="8">
        <v>2</v>
      </c>
      <c r="K267" s="8">
        <v>2</v>
      </c>
      <c r="L267" s="8">
        <v>1</v>
      </c>
      <c r="M267" s="8">
        <v>0</v>
      </c>
      <c r="N267" s="8">
        <v>2</v>
      </c>
      <c r="O267" s="9">
        <v>15</v>
      </c>
      <c r="P267" s="8">
        <f t="shared" si="4"/>
        <v>75</v>
      </c>
    </row>
    <row r="268" spans="1:16" hidden="1" x14ac:dyDescent="0.3">
      <c r="A268" s="8" t="s">
        <v>3484</v>
      </c>
      <c r="B268" s="8" t="s">
        <v>1869</v>
      </c>
      <c r="C268" s="8">
        <f>VLOOKUP(B268,Compilado!C:F,4,FALSE)</f>
        <v>2024</v>
      </c>
      <c r="D268" s="8" t="str">
        <f>VLOOKUP(B268,Compilado!C:G,5,FALSE)</f>
        <v>Conference paper</v>
      </c>
      <c r="E268" s="8">
        <v>1</v>
      </c>
      <c r="F268" s="8">
        <v>2</v>
      </c>
      <c r="G268" s="8">
        <v>1</v>
      </c>
      <c r="H268" s="8">
        <v>1</v>
      </c>
      <c r="I268" s="8">
        <v>1</v>
      </c>
      <c r="J268" s="8">
        <v>1</v>
      </c>
      <c r="K268" s="8">
        <v>1</v>
      </c>
      <c r="L268" s="8">
        <v>1</v>
      </c>
      <c r="M268" s="8">
        <v>0</v>
      </c>
      <c r="N268" s="8">
        <v>1</v>
      </c>
      <c r="O268" s="9">
        <v>10</v>
      </c>
      <c r="P268" s="8">
        <f t="shared" si="4"/>
        <v>50</v>
      </c>
    </row>
    <row r="269" spans="1:16" hidden="1" x14ac:dyDescent="0.3">
      <c r="A269" s="8" t="s">
        <v>3484</v>
      </c>
      <c r="B269" s="8" t="s">
        <v>3698</v>
      </c>
      <c r="C269" s="8">
        <f>VLOOKUP(B269,Compilado!C:F,4,FALSE)</f>
        <v>2025</v>
      </c>
      <c r="D269" s="8" t="str">
        <f>VLOOKUP(B269,Compilado!C:G,5,FALSE)</f>
        <v>Article</v>
      </c>
      <c r="E269" s="8">
        <v>1</v>
      </c>
      <c r="F269" s="8">
        <v>2</v>
      </c>
      <c r="G269" s="8">
        <v>1</v>
      </c>
      <c r="H269" s="8">
        <v>1</v>
      </c>
      <c r="I269" s="8">
        <v>1</v>
      </c>
      <c r="J269" s="8">
        <v>1</v>
      </c>
      <c r="K269" s="8">
        <v>1</v>
      </c>
      <c r="L269" s="8">
        <v>1</v>
      </c>
      <c r="M269" s="8">
        <v>0</v>
      </c>
      <c r="N269" s="8">
        <v>1</v>
      </c>
      <c r="O269" s="9">
        <v>10</v>
      </c>
      <c r="P269" s="8">
        <f t="shared" si="4"/>
        <v>50</v>
      </c>
    </row>
    <row r="270" spans="1:16" x14ac:dyDescent="0.3">
      <c r="A270" s="8" t="s">
        <v>3484</v>
      </c>
      <c r="B270" s="17" t="s">
        <v>3733</v>
      </c>
      <c r="C270" s="8">
        <f>VLOOKUP(B270,Compilado!C:F,4,FALSE)</f>
        <v>2025</v>
      </c>
      <c r="D270" s="8" t="str">
        <f>VLOOKUP(B270,Compilado!C:G,5,FALSE)</f>
        <v>Article</v>
      </c>
      <c r="E270" s="8">
        <v>2</v>
      </c>
      <c r="F270" s="8">
        <v>2</v>
      </c>
      <c r="G270" s="8">
        <v>2</v>
      </c>
      <c r="H270" s="8">
        <v>2</v>
      </c>
      <c r="I270" s="8">
        <v>2</v>
      </c>
      <c r="J270" s="8">
        <v>2</v>
      </c>
      <c r="K270" s="8">
        <v>2</v>
      </c>
      <c r="L270" s="8">
        <v>2</v>
      </c>
      <c r="M270" s="8">
        <v>2</v>
      </c>
      <c r="N270" s="8">
        <v>2</v>
      </c>
      <c r="O270" s="9">
        <v>20</v>
      </c>
      <c r="P270" s="8">
        <f t="shared" si="4"/>
        <v>100</v>
      </c>
    </row>
    <row r="271" spans="1:16" x14ac:dyDescent="0.3">
      <c r="A271" s="8" t="s">
        <v>3484</v>
      </c>
      <c r="B271" s="17" t="s">
        <v>1643</v>
      </c>
      <c r="C271" s="8">
        <f>VLOOKUP(B271,Compilado!C:F,4,FALSE)</f>
        <v>2023</v>
      </c>
      <c r="D271" s="8" t="str">
        <f>VLOOKUP(B271,Compilado!C:G,5,FALSE)</f>
        <v>Conference paper</v>
      </c>
      <c r="E271" s="8">
        <v>2</v>
      </c>
      <c r="F271" s="8">
        <v>2</v>
      </c>
      <c r="G271" s="8">
        <v>1</v>
      </c>
      <c r="H271" s="8">
        <v>1</v>
      </c>
      <c r="I271" s="8">
        <v>1</v>
      </c>
      <c r="J271" s="8">
        <v>1</v>
      </c>
      <c r="K271" s="8">
        <v>1</v>
      </c>
      <c r="L271" s="8">
        <v>1</v>
      </c>
      <c r="M271" s="8">
        <v>0</v>
      </c>
      <c r="N271" s="8">
        <v>2</v>
      </c>
      <c r="O271" s="9">
        <v>12</v>
      </c>
      <c r="P271" s="8">
        <f t="shared" si="4"/>
        <v>60</v>
      </c>
    </row>
    <row r="272" spans="1:16" hidden="1" x14ac:dyDescent="0.3">
      <c r="A272" s="8" t="s">
        <v>3484</v>
      </c>
      <c r="B272" s="17" t="s">
        <v>1933</v>
      </c>
      <c r="C272" s="8">
        <f>VLOOKUP(B272,Compilado!C:F,4,FALSE)</f>
        <v>2024</v>
      </c>
      <c r="D272" s="8" t="str">
        <f>VLOOKUP(B272,Compilado!C:G,5,FALSE)</f>
        <v>Conference paper</v>
      </c>
      <c r="E272" s="8">
        <v>1</v>
      </c>
      <c r="F272" s="8">
        <v>1</v>
      </c>
      <c r="G272" s="8">
        <v>1</v>
      </c>
      <c r="H272" s="8">
        <v>1</v>
      </c>
      <c r="I272" s="8">
        <v>1</v>
      </c>
      <c r="J272" s="8">
        <v>0</v>
      </c>
      <c r="K272" s="8">
        <v>0</v>
      </c>
      <c r="L272" s="8">
        <v>0</v>
      </c>
      <c r="M272" s="8">
        <v>0</v>
      </c>
      <c r="N272" s="8">
        <v>1</v>
      </c>
      <c r="O272" s="9">
        <v>6</v>
      </c>
      <c r="P272" s="8">
        <f t="shared" si="4"/>
        <v>30</v>
      </c>
    </row>
    <row r="273" spans="1:16" x14ac:dyDescent="0.3">
      <c r="A273" s="8" t="s">
        <v>3484</v>
      </c>
      <c r="B273" s="17" t="s">
        <v>1080</v>
      </c>
      <c r="C273" s="8">
        <f>VLOOKUP(B273,Compilado!C:F,4,FALSE)</f>
        <v>2022</v>
      </c>
      <c r="D273" s="8" t="str">
        <f>VLOOKUP(B273,Compilado!C:G,5,FALSE)</f>
        <v>Conference paper</v>
      </c>
      <c r="E273" s="8">
        <v>2</v>
      </c>
      <c r="F273" s="8">
        <v>2</v>
      </c>
      <c r="G273" s="8">
        <v>2</v>
      </c>
      <c r="H273" s="8">
        <v>2</v>
      </c>
      <c r="I273" s="8">
        <v>2</v>
      </c>
      <c r="J273" s="8">
        <v>2</v>
      </c>
      <c r="K273" s="8">
        <v>1</v>
      </c>
      <c r="L273" s="8">
        <v>1</v>
      </c>
      <c r="M273" s="8">
        <v>1</v>
      </c>
      <c r="N273" s="8">
        <v>2</v>
      </c>
      <c r="O273" s="9">
        <v>17</v>
      </c>
      <c r="P273" s="8">
        <f t="shared" si="4"/>
        <v>85</v>
      </c>
    </row>
    <row r="274" spans="1:16" x14ac:dyDescent="0.3">
      <c r="A274" s="8" t="s">
        <v>3484</v>
      </c>
      <c r="B274" s="19" t="s">
        <v>1069</v>
      </c>
      <c r="C274" s="8">
        <f>VLOOKUP(B274,Compilado!C:F,4,FALSE)</f>
        <v>2022</v>
      </c>
      <c r="D274" s="8" t="str">
        <f>VLOOKUP(B274,Compilado!C:G,5,FALSE)</f>
        <v>Conference paper</v>
      </c>
      <c r="E274" s="8">
        <v>2</v>
      </c>
      <c r="F274" s="8">
        <v>1</v>
      </c>
      <c r="G274" s="8">
        <v>1</v>
      </c>
      <c r="H274" s="8">
        <v>1</v>
      </c>
      <c r="I274" s="8">
        <v>2</v>
      </c>
      <c r="J274" s="8">
        <v>1</v>
      </c>
      <c r="K274" s="8">
        <v>1</v>
      </c>
      <c r="L274" s="8">
        <v>1</v>
      </c>
      <c r="M274" s="8">
        <v>1</v>
      </c>
      <c r="N274" s="8">
        <v>1</v>
      </c>
      <c r="O274" s="9">
        <v>12</v>
      </c>
      <c r="P274" s="8">
        <f t="shared" si="4"/>
        <v>60</v>
      </c>
    </row>
    <row r="275" spans="1:16" x14ac:dyDescent="0.3">
      <c r="A275" s="8" t="s">
        <v>3484</v>
      </c>
      <c r="B275" s="19" t="s">
        <v>3742</v>
      </c>
      <c r="C275" s="8">
        <f>VLOOKUP(B275,Compilado!C:F,4,FALSE)</f>
        <v>2024</v>
      </c>
      <c r="D275" s="8" t="str">
        <f>VLOOKUP(B275,Compilado!C:G,5,FALSE)</f>
        <v>Article</v>
      </c>
      <c r="E275" s="8">
        <v>2</v>
      </c>
      <c r="F275" s="8">
        <v>2</v>
      </c>
      <c r="G275" s="8">
        <v>2</v>
      </c>
      <c r="H275" s="8">
        <v>2</v>
      </c>
      <c r="I275" s="8">
        <v>2</v>
      </c>
      <c r="J275" s="8">
        <v>2</v>
      </c>
      <c r="K275" s="8">
        <v>2</v>
      </c>
      <c r="L275" s="8">
        <v>2</v>
      </c>
      <c r="M275" s="8">
        <v>1</v>
      </c>
      <c r="N275" s="8">
        <v>2</v>
      </c>
      <c r="O275" s="9">
        <v>19</v>
      </c>
      <c r="P275" s="8">
        <f t="shared" si="4"/>
        <v>95</v>
      </c>
    </row>
    <row r="276" spans="1:16" hidden="1" x14ac:dyDescent="0.3">
      <c r="A276" s="8" t="s">
        <v>3484</v>
      </c>
      <c r="B276" s="8" t="s">
        <v>1272</v>
      </c>
      <c r="C276" s="8">
        <f>VLOOKUP(B276,Compilado!C:F,4,FALSE)</f>
        <v>2022</v>
      </c>
      <c r="D276" s="8" t="str">
        <f>VLOOKUP(B276,Compilado!C:G,5,FALSE)</f>
        <v>Conference paper</v>
      </c>
      <c r="E276" s="8">
        <v>2</v>
      </c>
      <c r="F276" s="8">
        <v>1</v>
      </c>
      <c r="G276" s="8">
        <v>1</v>
      </c>
      <c r="H276" s="8">
        <v>1</v>
      </c>
      <c r="I276" s="8">
        <v>2</v>
      </c>
      <c r="J276" s="8">
        <v>0</v>
      </c>
      <c r="K276" s="8">
        <v>0</v>
      </c>
      <c r="L276" s="8">
        <v>1</v>
      </c>
      <c r="M276" s="8">
        <v>0</v>
      </c>
      <c r="N276" s="8">
        <v>1</v>
      </c>
      <c r="O276" s="9">
        <v>9</v>
      </c>
      <c r="P276" s="8">
        <f t="shared" si="4"/>
        <v>45</v>
      </c>
    </row>
    <row r="277" spans="1:16" x14ac:dyDescent="0.3">
      <c r="A277" s="8" t="s">
        <v>3484</v>
      </c>
      <c r="B277" s="17" t="s">
        <v>946</v>
      </c>
      <c r="C277" s="8">
        <f>VLOOKUP(B277,Compilado!C:F,4,FALSE)</f>
        <v>2022</v>
      </c>
      <c r="D277" s="8" t="str">
        <f>VLOOKUP(B277,Compilado!C:G,5,FALSE)</f>
        <v>Conference paper</v>
      </c>
      <c r="E277" s="8">
        <v>2</v>
      </c>
      <c r="F277" s="8">
        <v>2</v>
      </c>
      <c r="G277" s="8">
        <v>1</v>
      </c>
      <c r="H277" s="8">
        <v>1</v>
      </c>
      <c r="I277" s="8">
        <v>2</v>
      </c>
      <c r="J277" s="8">
        <v>1</v>
      </c>
      <c r="K277" s="8">
        <v>1</v>
      </c>
      <c r="L277" s="8">
        <v>1</v>
      </c>
      <c r="M277" s="8">
        <v>1</v>
      </c>
      <c r="N277" s="8">
        <v>1</v>
      </c>
      <c r="O277" s="9">
        <v>13</v>
      </c>
      <c r="P277" s="8">
        <f t="shared" si="4"/>
        <v>65</v>
      </c>
    </row>
    <row r="278" spans="1:16" hidden="1" x14ac:dyDescent="0.3">
      <c r="A278" s="8" t="s">
        <v>3484</v>
      </c>
      <c r="B278" s="8" t="s">
        <v>6175</v>
      </c>
      <c r="C278" s="8">
        <f>VLOOKUP(B278,Compilado!C:F,4,FALSE)</f>
        <v>2023</v>
      </c>
      <c r="D278" s="8" t="str">
        <f>VLOOKUP(B278,Compilado!C:G,5,FALSE)</f>
        <v>Conference paper</v>
      </c>
      <c r="E278" s="8">
        <v>1</v>
      </c>
      <c r="F278" s="8">
        <v>1</v>
      </c>
      <c r="G278" s="8">
        <v>1</v>
      </c>
      <c r="H278" s="8">
        <v>1</v>
      </c>
      <c r="I278" s="8">
        <v>2</v>
      </c>
      <c r="J278" s="8">
        <v>1</v>
      </c>
      <c r="K278" s="8">
        <v>0</v>
      </c>
      <c r="L278" s="8">
        <v>1</v>
      </c>
      <c r="M278" s="8">
        <v>1</v>
      </c>
      <c r="N278" s="8">
        <v>1</v>
      </c>
      <c r="O278" s="9">
        <v>10</v>
      </c>
      <c r="P278" s="8">
        <f t="shared" si="4"/>
        <v>50</v>
      </c>
    </row>
    <row r="279" spans="1:16" hidden="1" x14ac:dyDescent="0.3">
      <c r="A279" s="8" t="s">
        <v>3484</v>
      </c>
      <c r="B279" s="8" t="s">
        <v>4553</v>
      </c>
      <c r="C279" s="8">
        <f>VLOOKUP(B279,Compilado!C:F,4,FALSE)</f>
        <v>2024</v>
      </c>
      <c r="D279" s="8" t="str">
        <f>VLOOKUP(B279,Compilado!C:G,5,FALSE)</f>
        <v>Conference paper</v>
      </c>
      <c r="E279" s="8">
        <v>1</v>
      </c>
      <c r="F279" s="8">
        <v>1</v>
      </c>
      <c r="G279" s="8">
        <v>1</v>
      </c>
      <c r="H279" s="8">
        <v>1</v>
      </c>
      <c r="I279" s="8">
        <v>1</v>
      </c>
      <c r="J279" s="8">
        <v>1</v>
      </c>
      <c r="K279" s="8">
        <v>0</v>
      </c>
      <c r="L279" s="8">
        <v>1</v>
      </c>
      <c r="M279" s="8">
        <v>1</v>
      </c>
      <c r="N279" s="8">
        <v>1</v>
      </c>
      <c r="O279" s="9">
        <v>9</v>
      </c>
      <c r="P279" s="8">
        <f t="shared" si="4"/>
        <v>45</v>
      </c>
    </row>
    <row r="280" spans="1:16" hidden="1" x14ac:dyDescent="0.3">
      <c r="A280" s="8" t="s">
        <v>3484</v>
      </c>
      <c r="B280" s="8" t="s">
        <v>4464</v>
      </c>
      <c r="C280" s="8">
        <f>VLOOKUP(B280,Compilado!C:F,4,FALSE)</f>
        <v>2024</v>
      </c>
      <c r="D280" s="8" t="str">
        <f>VLOOKUP(B280,Compilado!C:G,5,FALSE)</f>
        <v>Conference paper</v>
      </c>
      <c r="E280" s="8">
        <v>2</v>
      </c>
      <c r="F280" s="8">
        <v>1</v>
      </c>
      <c r="G280" s="8">
        <v>1</v>
      </c>
      <c r="H280" s="8">
        <v>1</v>
      </c>
      <c r="I280" s="8">
        <v>2</v>
      </c>
      <c r="J280" s="8">
        <v>1</v>
      </c>
      <c r="K280" s="8">
        <v>1</v>
      </c>
      <c r="L280" s="8">
        <v>1</v>
      </c>
      <c r="M280" s="8">
        <v>0</v>
      </c>
      <c r="N280" s="8">
        <v>1</v>
      </c>
      <c r="O280" s="9">
        <v>11</v>
      </c>
      <c r="P280" s="8">
        <f t="shared" si="4"/>
        <v>55</v>
      </c>
    </row>
    <row r="281" spans="1:16" x14ac:dyDescent="0.3">
      <c r="A281" s="8" t="s">
        <v>3484</v>
      </c>
      <c r="B281" s="17" t="s">
        <v>2204</v>
      </c>
      <c r="C281" s="8">
        <f>VLOOKUP(B281,Compilado!C:F,4,FALSE)</f>
        <v>2022</v>
      </c>
      <c r="D281" s="8" t="str">
        <f>VLOOKUP(B281,Compilado!C:G,5,FALSE)</f>
        <v>Conference paper</v>
      </c>
      <c r="E281" s="8">
        <v>2</v>
      </c>
      <c r="F281" s="8">
        <v>2</v>
      </c>
      <c r="G281" s="8">
        <v>2</v>
      </c>
      <c r="H281" s="8">
        <v>2</v>
      </c>
      <c r="I281" s="8">
        <v>2</v>
      </c>
      <c r="J281" s="8">
        <v>1</v>
      </c>
      <c r="K281" s="8">
        <v>1</v>
      </c>
      <c r="L281" s="8">
        <v>2</v>
      </c>
      <c r="M281" s="8">
        <v>1</v>
      </c>
      <c r="N281" s="8">
        <v>2</v>
      </c>
      <c r="O281" s="9">
        <v>17</v>
      </c>
      <c r="P281" s="8">
        <f t="shared" si="4"/>
        <v>85</v>
      </c>
    </row>
    <row r="282" spans="1:16" x14ac:dyDescent="0.3">
      <c r="A282" s="8" t="s">
        <v>3484</v>
      </c>
      <c r="B282" s="17" t="s">
        <v>4908</v>
      </c>
      <c r="C282" s="8">
        <f>VLOOKUP(B282,Compilado!C:F,4,FALSE)</f>
        <v>2024</v>
      </c>
      <c r="D282" s="8" t="str">
        <f>VLOOKUP(B282,Compilado!C:G,5,FALSE)</f>
        <v>Conference paper</v>
      </c>
      <c r="E282" s="8">
        <v>2</v>
      </c>
      <c r="F282" s="8">
        <v>2</v>
      </c>
      <c r="G282" s="8">
        <v>2</v>
      </c>
      <c r="H282" s="8">
        <v>1</v>
      </c>
      <c r="I282" s="8">
        <v>1</v>
      </c>
      <c r="J282" s="8">
        <v>0</v>
      </c>
      <c r="K282" s="8">
        <v>1</v>
      </c>
      <c r="L282" s="8">
        <v>2</v>
      </c>
      <c r="M282" s="8">
        <v>1</v>
      </c>
      <c r="N282" s="8">
        <v>2</v>
      </c>
      <c r="O282" s="9">
        <v>14</v>
      </c>
      <c r="P282" s="8">
        <f t="shared" si="4"/>
        <v>70</v>
      </c>
    </row>
    <row r="283" spans="1:16" x14ac:dyDescent="0.3">
      <c r="A283" s="8" t="s">
        <v>3484</v>
      </c>
      <c r="B283" s="17" t="s">
        <v>5439</v>
      </c>
      <c r="C283" s="8">
        <f>VLOOKUP(B283,Compilado!C:F,4,FALSE)</f>
        <v>2023</v>
      </c>
      <c r="D283" s="8" t="str">
        <f>VLOOKUP(B283,Compilado!C:G,5,FALSE)</f>
        <v>Conference paper</v>
      </c>
      <c r="E283" s="8">
        <v>2</v>
      </c>
      <c r="F283" s="8">
        <v>2</v>
      </c>
      <c r="G283" s="8">
        <v>2</v>
      </c>
      <c r="H283" s="8">
        <v>1</v>
      </c>
      <c r="I283" s="8">
        <v>1</v>
      </c>
      <c r="J283" s="8">
        <v>0</v>
      </c>
      <c r="K283" s="8">
        <v>1</v>
      </c>
      <c r="L283" s="8">
        <v>2</v>
      </c>
      <c r="M283" s="8">
        <v>1</v>
      </c>
      <c r="N283" s="8">
        <v>2</v>
      </c>
      <c r="O283" s="9">
        <v>14</v>
      </c>
      <c r="P283" s="8">
        <f t="shared" si="4"/>
        <v>70</v>
      </c>
    </row>
    <row r="284" spans="1:16" x14ac:dyDescent="0.3">
      <c r="A284" s="8" t="s">
        <v>3484</v>
      </c>
      <c r="B284" s="17" t="s">
        <v>6603</v>
      </c>
      <c r="C284" s="8">
        <f>VLOOKUP(B284,Compilado!C:F,4,FALSE)</f>
        <v>2022</v>
      </c>
      <c r="D284" s="8" t="str">
        <f>VLOOKUP(B284,Compilado!C:G,5,FALSE)</f>
        <v>Article</v>
      </c>
      <c r="E284" s="8">
        <v>2</v>
      </c>
      <c r="F284" s="8">
        <v>2</v>
      </c>
      <c r="G284" s="8">
        <v>2</v>
      </c>
      <c r="H284" s="8">
        <v>2</v>
      </c>
      <c r="I284" s="8">
        <v>2</v>
      </c>
      <c r="J284" s="8">
        <v>2</v>
      </c>
      <c r="K284" s="8">
        <v>2</v>
      </c>
      <c r="L284" s="8">
        <v>1</v>
      </c>
      <c r="M284" s="8">
        <v>1</v>
      </c>
      <c r="N284" s="8">
        <v>2</v>
      </c>
      <c r="O284" s="9">
        <v>18</v>
      </c>
      <c r="P284" s="8">
        <f t="shared" si="4"/>
        <v>90</v>
      </c>
    </row>
    <row r="285" spans="1:16" x14ac:dyDescent="0.3">
      <c r="A285" s="8" t="s">
        <v>3484</v>
      </c>
      <c r="B285" s="17" t="s">
        <v>2172</v>
      </c>
      <c r="C285" s="8">
        <f>VLOOKUP(B285,Compilado!C:F,4,FALSE)</f>
        <v>2023</v>
      </c>
      <c r="D285" s="8" t="str">
        <f>VLOOKUP(B285,Compilado!C:G,5,FALSE)</f>
        <v>Conference paper</v>
      </c>
      <c r="E285" s="8">
        <v>2</v>
      </c>
      <c r="F285" s="8">
        <v>2</v>
      </c>
      <c r="G285" s="8">
        <v>2</v>
      </c>
      <c r="H285" s="8">
        <v>2</v>
      </c>
      <c r="I285" s="8">
        <v>1</v>
      </c>
      <c r="J285" s="8">
        <v>2</v>
      </c>
      <c r="K285" s="8">
        <v>2</v>
      </c>
      <c r="L285" s="8">
        <v>1</v>
      </c>
      <c r="M285" s="8">
        <v>1</v>
      </c>
      <c r="N285" s="8">
        <v>2</v>
      </c>
      <c r="O285" s="9">
        <v>17</v>
      </c>
      <c r="P285" s="8">
        <f t="shared" si="4"/>
        <v>85</v>
      </c>
    </row>
    <row r="286" spans="1:16" x14ac:dyDescent="0.3">
      <c r="A286" s="8" t="s">
        <v>3484</v>
      </c>
      <c r="B286" s="17" t="s">
        <v>4696</v>
      </c>
      <c r="C286" s="8">
        <f>VLOOKUP(B286,Compilado!C:F,4,FALSE)</f>
        <v>2024</v>
      </c>
      <c r="D286" s="8" t="str">
        <f>VLOOKUP(B286,Compilado!C:G,5,FALSE)</f>
        <v>Book chapter</v>
      </c>
      <c r="E286" s="8">
        <v>2</v>
      </c>
      <c r="F286" s="8">
        <v>2</v>
      </c>
      <c r="G286" s="8">
        <v>2</v>
      </c>
      <c r="H286" s="8">
        <v>1</v>
      </c>
      <c r="I286" s="8">
        <v>0</v>
      </c>
      <c r="J286" s="8">
        <v>0</v>
      </c>
      <c r="K286" s="8">
        <v>0</v>
      </c>
      <c r="L286" s="8">
        <v>2</v>
      </c>
      <c r="M286" s="8">
        <v>2</v>
      </c>
      <c r="N286" s="8">
        <v>2</v>
      </c>
      <c r="O286" s="9">
        <v>13</v>
      </c>
      <c r="P286" s="8">
        <f t="shared" si="4"/>
        <v>65</v>
      </c>
    </row>
    <row r="287" spans="1:16" x14ac:dyDescent="0.3">
      <c r="A287" s="8" t="s">
        <v>3484</v>
      </c>
      <c r="B287" s="17" t="s">
        <v>957</v>
      </c>
      <c r="C287" s="8">
        <f>VLOOKUP(B287,Compilado!C:F,4,FALSE)</f>
        <v>2023</v>
      </c>
      <c r="D287" s="8" t="str">
        <f>VLOOKUP(B287,Compilado!C:G,5,FALSE)</f>
        <v>Conference paper</v>
      </c>
      <c r="E287" s="8">
        <v>2</v>
      </c>
      <c r="F287" s="8">
        <v>2</v>
      </c>
      <c r="G287" s="8">
        <v>2</v>
      </c>
      <c r="H287" s="8">
        <v>2</v>
      </c>
      <c r="I287" s="8">
        <v>2</v>
      </c>
      <c r="J287" s="8">
        <v>2</v>
      </c>
      <c r="K287" s="8">
        <v>2</v>
      </c>
      <c r="L287" s="8">
        <v>2</v>
      </c>
      <c r="M287" s="8">
        <v>2</v>
      </c>
      <c r="N287" s="8">
        <v>2</v>
      </c>
      <c r="O287" s="9">
        <v>20</v>
      </c>
      <c r="P287" s="8">
        <f t="shared" si="4"/>
        <v>100</v>
      </c>
    </row>
    <row r="288" spans="1:16" hidden="1" x14ac:dyDescent="0.3">
      <c r="A288" s="8" t="s">
        <v>3484</v>
      </c>
      <c r="B288" s="6" t="s">
        <v>2744</v>
      </c>
      <c r="C288" s="8">
        <f>VLOOKUP(B288,Compilado!C:F,4,FALSE)</f>
        <v>2024</v>
      </c>
      <c r="D288" s="8" t="str">
        <f>VLOOKUP(B288,Compilado!C:G,5,FALSE)</f>
        <v>Conference paper</v>
      </c>
      <c r="E288" s="8">
        <v>2</v>
      </c>
      <c r="F288" s="8">
        <v>1</v>
      </c>
      <c r="G288" s="8">
        <v>1</v>
      </c>
      <c r="H288" s="8">
        <v>1</v>
      </c>
      <c r="I288" s="8">
        <v>0</v>
      </c>
      <c r="J288" s="8">
        <v>0</v>
      </c>
      <c r="K288" s="8">
        <v>0</v>
      </c>
      <c r="L288" s="8">
        <v>2</v>
      </c>
      <c r="M288" s="8">
        <v>1</v>
      </c>
      <c r="N288" s="8">
        <v>1</v>
      </c>
      <c r="O288" s="9">
        <v>9</v>
      </c>
      <c r="P288" s="8">
        <f t="shared" si="4"/>
        <v>45</v>
      </c>
    </row>
    <row r="289" spans="1:16" x14ac:dyDescent="0.3">
      <c r="A289" s="8" t="s">
        <v>3484</v>
      </c>
      <c r="B289" s="17" t="s">
        <v>4368</v>
      </c>
      <c r="C289" s="8">
        <f>VLOOKUP(B289,Compilado!C:F,4,FALSE)</f>
        <v>2023</v>
      </c>
      <c r="D289" s="8" t="str">
        <f>VLOOKUP(B289,Compilado!C:G,5,FALSE)</f>
        <v>Article</v>
      </c>
      <c r="E289" s="8">
        <v>2</v>
      </c>
      <c r="F289" s="8">
        <v>2</v>
      </c>
      <c r="G289" s="8">
        <v>1</v>
      </c>
      <c r="H289" s="8">
        <v>1</v>
      </c>
      <c r="I289" s="8">
        <v>1</v>
      </c>
      <c r="J289" s="8">
        <v>1</v>
      </c>
      <c r="K289" s="8">
        <v>1</v>
      </c>
      <c r="L289" s="8">
        <v>2</v>
      </c>
      <c r="M289" s="8">
        <v>1</v>
      </c>
      <c r="N289" s="8">
        <v>1</v>
      </c>
      <c r="O289" s="9">
        <v>13</v>
      </c>
      <c r="P289" s="8">
        <f t="shared" si="4"/>
        <v>65</v>
      </c>
    </row>
    <row r="290" spans="1:16" x14ac:dyDescent="0.3">
      <c r="A290" s="8" t="s">
        <v>3484</v>
      </c>
      <c r="B290" s="17" t="s">
        <v>2153</v>
      </c>
      <c r="C290" s="8">
        <f>VLOOKUP(B290,Compilado!C:F,4,FALSE)</f>
        <v>2024</v>
      </c>
      <c r="D290" s="8" t="str">
        <f>VLOOKUP(B290,Compilado!C:G,5,FALSE)</f>
        <v>Conference paper</v>
      </c>
      <c r="E290" s="8">
        <v>2</v>
      </c>
      <c r="F290" s="8">
        <v>2</v>
      </c>
      <c r="G290" s="8">
        <v>1</v>
      </c>
      <c r="H290" s="8">
        <v>1</v>
      </c>
      <c r="I290" s="8">
        <v>1</v>
      </c>
      <c r="J290" s="8">
        <v>1</v>
      </c>
      <c r="K290" s="8">
        <v>1</v>
      </c>
      <c r="L290" s="8">
        <v>2</v>
      </c>
      <c r="M290" s="8">
        <v>1</v>
      </c>
      <c r="N290" s="8">
        <v>2</v>
      </c>
      <c r="O290" s="9">
        <v>14</v>
      </c>
      <c r="P290" s="8">
        <f t="shared" si="4"/>
        <v>70</v>
      </c>
    </row>
    <row r="291" spans="1:16" x14ac:dyDescent="0.3">
      <c r="A291" s="8" t="s">
        <v>3484</v>
      </c>
      <c r="B291" s="19" t="s">
        <v>4687</v>
      </c>
      <c r="C291" s="8">
        <f>VLOOKUP(B291,Compilado!C:F,4,FALSE)</f>
        <v>2024</v>
      </c>
      <c r="D291" s="8" t="str">
        <f>VLOOKUP(B291,Compilado!C:G,5,FALSE)</f>
        <v>Conference paper</v>
      </c>
      <c r="E291" s="8">
        <v>2</v>
      </c>
      <c r="F291" s="8">
        <v>2</v>
      </c>
      <c r="G291" s="8">
        <v>1</v>
      </c>
      <c r="H291" s="8">
        <v>1</v>
      </c>
      <c r="I291" s="8">
        <v>1</v>
      </c>
      <c r="J291" s="8">
        <v>1</v>
      </c>
      <c r="K291" s="8">
        <v>1</v>
      </c>
      <c r="L291" s="8">
        <v>2</v>
      </c>
      <c r="M291" s="8">
        <v>1</v>
      </c>
      <c r="N291" s="8">
        <v>1</v>
      </c>
      <c r="O291" s="9">
        <v>13</v>
      </c>
      <c r="P291" s="8">
        <f t="shared" si="4"/>
        <v>65</v>
      </c>
    </row>
    <row r="292" spans="1:16" x14ac:dyDescent="0.3">
      <c r="A292" s="8" t="s">
        <v>514</v>
      </c>
      <c r="B292" s="17" t="s">
        <v>771</v>
      </c>
      <c r="C292" s="8">
        <f>VLOOKUP(B292,Compilado!C:F,4,FALSE)</f>
        <v>2024</v>
      </c>
      <c r="D292" s="8" t="str">
        <f>VLOOKUP(B292,Compilado!C:G,5,FALSE)</f>
        <v>Article</v>
      </c>
      <c r="E292" s="8">
        <v>2</v>
      </c>
      <c r="F292" s="8">
        <v>2</v>
      </c>
      <c r="G292" s="8">
        <v>2</v>
      </c>
      <c r="H292" s="8">
        <v>1</v>
      </c>
      <c r="I292" s="8">
        <v>1</v>
      </c>
      <c r="J292" s="8">
        <v>1</v>
      </c>
      <c r="K292" s="8">
        <v>1</v>
      </c>
      <c r="L292" s="8">
        <v>2</v>
      </c>
      <c r="M292" s="8">
        <v>1</v>
      </c>
      <c r="N292" s="8">
        <v>2</v>
      </c>
      <c r="O292" s="9">
        <v>15</v>
      </c>
      <c r="P292" s="8">
        <f t="shared" si="4"/>
        <v>75</v>
      </c>
    </row>
    <row r="293" spans="1:16" x14ac:dyDescent="0.3">
      <c r="A293" s="8" t="s">
        <v>3484</v>
      </c>
      <c r="B293" s="17" t="s">
        <v>6287</v>
      </c>
      <c r="C293" s="8">
        <f>VLOOKUP(B293,Compilado!C:F,4,FALSE)</f>
        <v>2022</v>
      </c>
      <c r="D293" s="8" t="str">
        <f>VLOOKUP(B293,Compilado!C:G,5,FALSE)</f>
        <v>Article</v>
      </c>
      <c r="E293" s="8">
        <v>2</v>
      </c>
      <c r="F293" s="8">
        <v>2</v>
      </c>
      <c r="G293" s="8">
        <v>2</v>
      </c>
      <c r="H293" s="8">
        <v>2</v>
      </c>
      <c r="I293" s="8">
        <v>2</v>
      </c>
      <c r="J293" s="8">
        <v>1</v>
      </c>
      <c r="K293" s="8">
        <v>2</v>
      </c>
      <c r="L293" s="8">
        <v>2</v>
      </c>
      <c r="M293" s="8">
        <v>1</v>
      </c>
      <c r="N293" s="8">
        <v>2</v>
      </c>
      <c r="O293" s="9">
        <v>18</v>
      </c>
      <c r="P293" s="8">
        <f t="shared" si="4"/>
        <v>90</v>
      </c>
    </row>
    <row r="294" spans="1:16" x14ac:dyDescent="0.3">
      <c r="A294" s="8" t="s">
        <v>3484</v>
      </c>
      <c r="B294" s="19" t="s">
        <v>4960</v>
      </c>
      <c r="C294" s="8">
        <f>VLOOKUP(B294,Compilado!C:F,4,FALSE)</f>
        <v>2024</v>
      </c>
      <c r="D294" s="8" t="str">
        <f>VLOOKUP(B294,Compilado!C:G,5,FALSE)</f>
        <v>Book chapter</v>
      </c>
      <c r="E294" s="8">
        <v>2</v>
      </c>
      <c r="F294" s="8">
        <v>2</v>
      </c>
      <c r="G294" s="8">
        <v>2</v>
      </c>
      <c r="H294" s="8">
        <v>2</v>
      </c>
      <c r="I294" s="8">
        <v>2</v>
      </c>
      <c r="J294" s="8">
        <v>1</v>
      </c>
      <c r="K294" s="8">
        <v>2</v>
      </c>
      <c r="L294" s="8">
        <v>1</v>
      </c>
      <c r="M294" s="8">
        <v>1</v>
      </c>
      <c r="N294" s="8">
        <v>2</v>
      </c>
      <c r="O294" s="9">
        <v>17</v>
      </c>
      <c r="P294" s="8">
        <f t="shared" si="4"/>
        <v>85</v>
      </c>
    </row>
    <row r="295" spans="1:16" x14ac:dyDescent="0.3">
      <c r="A295" s="8" t="s">
        <v>3484</v>
      </c>
      <c r="B295" s="17" t="s">
        <v>1353</v>
      </c>
      <c r="C295" s="8">
        <f>VLOOKUP(B295,Compilado!C:F,4,FALSE)</f>
        <v>2022</v>
      </c>
      <c r="D295" s="8" t="str">
        <f>VLOOKUP(B295,Compilado!C:G,5,FALSE)</f>
        <v>Conference paper</v>
      </c>
      <c r="E295" s="8">
        <v>2</v>
      </c>
      <c r="F295" s="8">
        <v>2</v>
      </c>
      <c r="G295" s="8">
        <v>1</v>
      </c>
      <c r="H295" s="8">
        <v>2</v>
      </c>
      <c r="I295" s="8">
        <v>2</v>
      </c>
      <c r="J295" s="8">
        <v>1</v>
      </c>
      <c r="K295" s="8">
        <v>1</v>
      </c>
      <c r="L295" s="8">
        <v>1</v>
      </c>
      <c r="M295" s="8">
        <v>0</v>
      </c>
      <c r="N295" s="8">
        <v>2</v>
      </c>
      <c r="O295" s="9">
        <v>14</v>
      </c>
      <c r="P295" s="8">
        <f t="shared" si="4"/>
        <v>70</v>
      </c>
    </row>
    <row r="296" spans="1:16" x14ac:dyDescent="0.3">
      <c r="A296" s="8" t="s">
        <v>3484</v>
      </c>
      <c r="B296" s="17" t="s">
        <v>4493</v>
      </c>
      <c r="C296" s="8">
        <f>VLOOKUP(B296,Compilado!C:F,4,FALSE)</f>
        <v>2023</v>
      </c>
      <c r="D296" s="8" t="str">
        <f>VLOOKUP(B296,Compilado!C:G,5,FALSE)</f>
        <v>Conference paper</v>
      </c>
      <c r="E296" s="8">
        <v>2</v>
      </c>
      <c r="F296" s="8">
        <v>2</v>
      </c>
      <c r="G296" s="8">
        <v>2</v>
      </c>
      <c r="H296" s="8">
        <v>1</v>
      </c>
      <c r="I296" s="8">
        <v>2</v>
      </c>
      <c r="J296" s="8">
        <v>1</v>
      </c>
      <c r="K296" s="8">
        <v>1</v>
      </c>
      <c r="L296" s="8">
        <v>1</v>
      </c>
      <c r="M296" s="8">
        <v>1</v>
      </c>
      <c r="N296" s="8">
        <v>2</v>
      </c>
      <c r="O296" s="9">
        <v>15</v>
      </c>
      <c r="P296" s="8">
        <f t="shared" si="4"/>
        <v>75</v>
      </c>
    </row>
    <row r="297" spans="1:16" hidden="1" x14ac:dyDescent="0.3">
      <c r="A297" s="8" t="s">
        <v>3484</v>
      </c>
      <c r="B297" s="8" t="s">
        <v>1058</v>
      </c>
      <c r="C297" s="8">
        <f>VLOOKUP(B297,Compilado!C:F,4,FALSE)</f>
        <v>2023</v>
      </c>
      <c r="D297" s="8" t="str">
        <f>VLOOKUP(B297,Compilado!C:G,5,FALSE)</f>
        <v>Conference paper</v>
      </c>
      <c r="E297" s="8">
        <v>1</v>
      </c>
      <c r="F297" s="8">
        <v>2</v>
      </c>
      <c r="G297" s="8">
        <v>1</v>
      </c>
      <c r="H297" s="8">
        <v>1</v>
      </c>
      <c r="I297" s="8">
        <v>0</v>
      </c>
      <c r="J297" s="8">
        <v>0</v>
      </c>
      <c r="K297" s="8">
        <v>0</v>
      </c>
      <c r="L297" s="8">
        <v>1</v>
      </c>
      <c r="M297" s="8">
        <v>0</v>
      </c>
      <c r="N297" s="8">
        <v>1</v>
      </c>
      <c r="O297" s="9">
        <v>7</v>
      </c>
      <c r="P297" s="8">
        <f t="shared" si="4"/>
        <v>35</v>
      </c>
    </row>
    <row r="298" spans="1:16" x14ac:dyDescent="0.3">
      <c r="A298" s="8" t="s">
        <v>3484</v>
      </c>
      <c r="B298" s="17" t="s">
        <v>5106</v>
      </c>
      <c r="C298" s="8">
        <f>VLOOKUP(B298,Compilado!C:F,4,FALSE)</f>
        <v>2024</v>
      </c>
      <c r="D298" s="8" t="str">
        <f>VLOOKUP(B298,Compilado!C:G,5,FALSE)</f>
        <v>Article</v>
      </c>
      <c r="E298" s="8">
        <v>2</v>
      </c>
      <c r="F298" s="8">
        <v>2</v>
      </c>
      <c r="G298" s="8">
        <v>2</v>
      </c>
      <c r="H298" s="8">
        <v>2</v>
      </c>
      <c r="I298" s="8">
        <v>2</v>
      </c>
      <c r="J298" s="8">
        <v>1</v>
      </c>
      <c r="K298" s="8">
        <v>1</v>
      </c>
      <c r="L298" s="8">
        <v>1</v>
      </c>
      <c r="M298" s="8">
        <v>1</v>
      </c>
      <c r="N298" s="8">
        <v>2</v>
      </c>
      <c r="O298" s="9">
        <v>16</v>
      </c>
      <c r="P298" s="8">
        <f t="shared" si="4"/>
        <v>80</v>
      </c>
    </row>
    <row r="299" spans="1:16" x14ac:dyDescent="0.3">
      <c r="A299" s="8" t="s">
        <v>3484</v>
      </c>
      <c r="B299" s="17" t="s">
        <v>892</v>
      </c>
      <c r="C299" s="8">
        <f>VLOOKUP(B299,Compilado!C:F,4,FALSE)</f>
        <v>2024</v>
      </c>
      <c r="D299" s="8" t="str">
        <f>VLOOKUP(B299,Compilado!C:G,5,FALSE)</f>
        <v>Conference paper</v>
      </c>
      <c r="E299" s="8">
        <v>2</v>
      </c>
      <c r="F299" s="8">
        <v>2</v>
      </c>
      <c r="G299" s="8">
        <v>2</v>
      </c>
      <c r="H299" s="8">
        <v>2</v>
      </c>
      <c r="I299" s="8">
        <v>2</v>
      </c>
      <c r="J299" s="8">
        <v>1</v>
      </c>
      <c r="K299" s="8">
        <v>1</v>
      </c>
      <c r="L299" s="8">
        <v>1</v>
      </c>
      <c r="M299" s="8">
        <v>1</v>
      </c>
      <c r="N299" s="8">
        <v>2</v>
      </c>
      <c r="O299" s="9">
        <v>16</v>
      </c>
      <c r="P299" s="8">
        <f t="shared" si="4"/>
        <v>80</v>
      </c>
    </row>
    <row r="300" spans="1:16" x14ac:dyDescent="0.3">
      <c r="A300" s="8" t="s">
        <v>3484</v>
      </c>
      <c r="B300" s="17" t="s">
        <v>5920</v>
      </c>
      <c r="C300" s="8">
        <f>VLOOKUP(B300,Compilado!C:F,4,FALSE)</f>
        <v>2022</v>
      </c>
      <c r="D300" s="8" t="str">
        <f>VLOOKUP(B300,Compilado!C:G,5,FALSE)</f>
        <v>Article</v>
      </c>
      <c r="E300" s="8">
        <v>2</v>
      </c>
      <c r="F300" s="8">
        <v>2</v>
      </c>
      <c r="G300" s="8">
        <v>2</v>
      </c>
      <c r="H300" s="8">
        <v>2</v>
      </c>
      <c r="I300" s="8">
        <v>2</v>
      </c>
      <c r="J300" s="8">
        <v>1</v>
      </c>
      <c r="K300" s="8">
        <v>1</v>
      </c>
      <c r="L300" s="8">
        <v>2</v>
      </c>
      <c r="M300" s="8">
        <v>1</v>
      </c>
      <c r="N300" s="8">
        <v>2</v>
      </c>
      <c r="O300" s="9">
        <v>17</v>
      </c>
      <c r="P300" s="8">
        <f t="shared" si="4"/>
        <v>85</v>
      </c>
    </row>
    <row r="301" spans="1:16" hidden="1" x14ac:dyDescent="0.3">
      <c r="A301" s="8" t="s">
        <v>3484</v>
      </c>
      <c r="B301" s="8" t="s">
        <v>6630</v>
      </c>
      <c r="C301" s="8">
        <f>VLOOKUP(B301,Compilado!C:F,4,FALSE)</f>
        <v>2022</v>
      </c>
      <c r="D301" s="8" t="str">
        <f>VLOOKUP(B301,Compilado!C:G,5,FALSE)</f>
        <v>Article</v>
      </c>
      <c r="E301" s="8">
        <v>1</v>
      </c>
      <c r="F301" s="8">
        <v>1</v>
      </c>
      <c r="G301" s="8">
        <v>1</v>
      </c>
      <c r="H301" s="8">
        <v>1</v>
      </c>
      <c r="I301" s="8">
        <v>1</v>
      </c>
      <c r="J301" s="8">
        <v>0</v>
      </c>
      <c r="K301" s="8">
        <v>0</v>
      </c>
      <c r="L301" s="8">
        <v>1</v>
      </c>
      <c r="M301" s="8">
        <v>0</v>
      </c>
      <c r="N301" s="8">
        <v>1</v>
      </c>
      <c r="O301" s="9">
        <v>7</v>
      </c>
      <c r="P301" s="8">
        <f t="shared" si="4"/>
        <v>35</v>
      </c>
    </row>
    <row r="302" spans="1:16" hidden="1" x14ac:dyDescent="0.3">
      <c r="A302" s="8" t="s">
        <v>3484</v>
      </c>
      <c r="B302" s="8" t="s">
        <v>7056</v>
      </c>
      <c r="C302" s="8">
        <f>VLOOKUP(B302,Compilado!C:F,4,FALSE)</f>
        <v>2022</v>
      </c>
      <c r="D302" s="8" t="str">
        <f>VLOOKUP(B302,Compilado!C:G,5,FALSE)</f>
        <v>Conference paper</v>
      </c>
      <c r="E302" s="8">
        <v>1</v>
      </c>
      <c r="F302" s="8">
        <v>2</v>
      </c>
      <c r="G302" s="8">
        <v>1</v>
      </c>
      <c r="H302" s="8">
        <v>0</v>
      </c>
      <c r="I302" s="8">
        <v>0</v>
      </c>
      <c r="J302" s="8">
        <v>0</v>
      </c>
      <c r="K302" s="8">
        <v>0</v>
      </c>
      <c r="L302" s="8">
        <v>1</v>
      </c>
      <c r="M302" s="8">
        <v>1</v>
      </c>
      <c r="N302" s="8">
        <v>1</v>
      </c>
      <c r="O302" s="9">
        <v>7</v>
      </c>
      <c r="P302" s="8">
        <f t="shared" si="4"/>
        <v>35</v>
      </c>
    </row>
    <row r="303" spans="1:16" x14ac:dyDescent="0.3">
      <c r="A303" s="8" t="s">
        <v>3484</v>
      </c>
      <c r="B303" s="19" t="s">
        <v>4247</v>
      </c>
      <c r="C303" s="8">
        <f>VLOOKUP(B303,Compilado!C:F,4,FALSE)</f>
        <v>2025</v>
      </c>
      <c r="D303" s="8" t="str">
        <f>VLOOKUP(B303,Compilado!C:G,5,FALSE)</f>
        <v>Article</v>
      </c>
      <c r="E303" s="8">
        <v>2</v>
      </c>
      <c r="F303" s="8">
        <v>2</v>
      </c>
      <c r="G303" s="8">
        <v>2</v>
      </c>
      <c r="H303" s="8">
        <v>2</v>
      </c>
      <c r="I303" s="8">
        <v>2</v>
      </c>
      <c r="J303" s="8">
        <v>2</v>
      </c>
      <c r="K303" s="8">
        <v>2</v>
      </c>
      <c r="L303" s="8">
        <v>2</v>
      </c>
      <c r="M303" s="8">
        <v>2</v>
      </c>
      <c r="N303" s="8">
        <v>2</v>
      </c>
      <c r="O303" s="9">
        <v>20</v>
      </c>
      <c r="P303" s="8">
        <f t="shared" si="4"/>
        <v>100</v>
      </c>
    </row>
    <row r="304" spans="1:16" x14ac:dyDescent="0.3">
      <c r="A304" s="8" t="s">
        <v>3484</v>
      </c>
      <c r="B304" s="17" t="s">
        <v>1102</v>
      </c>
      <c r="C304" s="8">
        <f>VLOOKUP(B304,Compilado!C:F,4,FALSE)</f>
        <v>2024</v>
      </c>
      <c r="D304" s="8" t="str">
        <f>VLOOKUP(B304,Compilado!C:G,5,FALSE)</f>
        <v>Conference paper</v>
      </c>
      <c r="E304" s="8">
        <v>2</v>
      </c>
      <c r="F304" s="8">
        <v>2</v>
      </c>
      <c r="G304" s="8">
        <v>1</v>
      </c>
      <c r="H304" s="8">
        <v>2</v>
      </c>
      <c r="I304" s="8">
        <v>2</v>
      </c>
      <c r="J304" s="8">
        <v>1</v>
      </c>
      <c r="K304" s="8">
        <v>1</v>
      </c>
      <c r="L304" s="8">
        <v>1</v>
      </c>
      <c r="M304" s="8">
        <v>1</v>
      </c>
      <c r="N304" s="8">
        <v>2</v>
      </c>
      <c r="O304" s="9">
        <v>15</v>
      </c>
      <c r="P304" s="8">
        <f t="shared" si="4"/>
        <v>75</v>
      </c>
    </row>
    <row r="305" spans="1:16" x14ac:dyDescent="0.3">
      <c r="A305" s="8" t="s">
        <v>3484</v>
      </c>
      <c r="B305" s="17" t="s">
        <v>2305</v>
      </c>
      <c r="C305" s="8">
        <f>VLOOKUP(B305,Compilado!C:F,4,FALSE)</f>
        <v>2024</v>
      </c>
      <c r="D305" s="8" t="str">
        <f>VLOOKUP(B305,Compilado!C:G,5,FALSE)</f>
        <v>Conference paper</v>
      </c>
      <c r="E305" s="8">
        <v>2</v>
      </c>
      <c r="F305" s="8">
        <v>2</v>
      </c>
      <c r="G305" s="8">
        <v>2</v>
      </c>
      <c r="H305" s="8">
        <v>2</v>
      </c>
      <c r="I305" s="8">
        <v>2</v>
      </c>
      <c r="J305" s="8">
        <v>1</v>
      </c>
      <c r="K305" s="8">
        <v>1</v>
      </c>
      <c r="L305" s="8">
        <v>2</v>
      </c>
      <c r="M305" s="8">
        <v>1</v>
      </c>
      <c r="N305" s="8">
        <v>2</v>
      </c>
      <c r="O305" s="9">
        <v>17</v>
      </c>
      <c r="P305" s="8">
        <f t="shared" si="4"/>
        <v>85</v>
      </c>
    </row>
    <row r="306" spans="1:16" x14ac:dyDescent="0.3">
      <c r="A306" s="8" t="s">
        <v>3484</v>
      </c>
      <c r="B306" s="17" t="s">
        <v>990</v>
      </c>
      <c r="C306" s="8">
        <f>VLOOKUP(B306,Compilado!C:F,4,FALSE)</f>
        <v>2022</v>
      </c>
      <c r="D306" s="8" t="str">
        <f>VLOOKUP(B306,Compilado!C:G,5,FALSE)</f>
        <v>Conference paper</v>
      </c>
      <c r="E306" s="8">
        <v>2</v>
      </c>
      <c r="F306" s="8">
        <v>2</v>
      </c>
      <c r="G306" s="8">
        <v>2</v>
      </c>
      <c r="H306" s="8">
        <v>1</v>
      </c>
      <c r="I306" s="8">
        <v>2</v>
      </c>
      <c r="J306" s="8">
        <v>1</v>
      </c>
      <c r="K306" s="8">
        <v>1</v>
      </c>
      <c r="L306" s="8">
        <v>2</v>
      </c>
      <c r="M306" s="8">
        <v>1</v>
      </c>
      <c r="N306" s="8">
        <v>2</v>
      </c>
      <c r="O306" s="9">
        <v>16</v>
      </c>
      <c r="P306" s="8">
        <f t="shared" si="4"/>
        <v>80</v>
      </c>
    </row>
    <row r="307" spans="1:16" hidden="1" x14ac:dyDescent="0.3">
      <c r="A307" s="8" t="s">
        <v>3484</v>
      </c>
      <c r="B307" s="8" t="s">
        <v>1113</v>
      </c>
      <c r="C307" s="8">
        <f>VLOOKUP(B307,Compilado!C:F,4,FALSE)</f>
        <v>2024</v>
      </c>
      <c r="D307" s="8" t="str">
        <f>VLOOKUP(B307,Compilado!C:G,5,FALSE)</f>
        <v>Conference paper</v>
      </c>
      <c r="E307" s="8">
        <v>1</v>
      </c>
      <c r="F307" s="8">
        <v>2</v>
      </c>
      <c r="G307" s="8">
        <v>1</v>
      </c>
      <c r="H307" s="8">
        <v>1</v>
      </c>
      <c r="I307" s="8">
        <v>0</v>
      </c>
      <c r="J307" s="8">
        <v>0</v>
      </c>
      <c r="K307" s="8">
        <v>0</v>
      </c>
      <c r="L307" s="8">
        <v>1</v>
      </c>
      <c r="M307" s="8">
        <v>1</v>
      </c>
      <c r="N307" s="8">
        <v>1</v>
      </c>
      <c r="O307" s="9">
        <v>8</v>
      </c>
      <c r="P307" s="8">
        <f t="shared" si="4"/>
        <v>40</v>
      </c>
    </row>
    <row r="308" spans="1:16" hidden="1" x14ac:dyDescent="0.3">
      <c r="A308" s="8" t="s">
        <v>3484</v>
      </c>
      <c r="B308" s="8" t="s">
        <v>2725</v>
      </c>
      <c r="C308" s="8">
        <f>VLOOKUP(B308,Compilado!C:F,4,FALSE)</f>
        <v>2022</v>
      </c>
      <c r="D308" s="8" t="str">
        <f>VLOOKUP(B308,Compilado!C:G,5,FALSE)</f>
        <v>Conference paper</v>
      </c>
      <c r="E308" s="8">
        <v>1</v>
      </c>
      <c r="F308" s="8">
        <v>2</v>
      </c>
      <c r="G308" s="8">
        <v>1</v>
      </c>
      <c r="H308" s="8">
        <v>1</v>
      </c>
      <c r="I308" s="8">
        <v>1</v>
      </c>
      <c r="J308" s="8">
        <v>1</v>
      </c>
      <c r="K308" s="8">
        <v>0</v>
      </c>
      <c r="L308" s="8">
        <v>1</v>
      </c>
      <c r="M308" s="8">
        <v>0</v>
      </c>
      <c r="N308" s="8">
        <v>1</v>
      </c>
      <c r="O308" s="9">
        <v>9</v>
      </c>
      <c r="P308" s="8">
        <f t="shared" si="4"/>
        <v>45</v>
      </c>
    </row>
    <row r="309" spans="1:16" x14ac:dyDescent="0.3">
      <c r="A309" s="8" t="s">
        <v>3484</v>
      </c>
      <c r="B309" s="17" t="s">
        <v>1824</v>
      </c>
      <c r="C309" s="8">
        <f>VLOOKUP(B309,Compilado!C:F,4,FALSE)</f>
        <v>2024</v>
      </c>
      <c r="D309" s="8" t="str">
        <f>VLOOKUP(B309,Compilado!C:G,5,FALSE)</f>
        <v>Article</v>
      </c>
      <c r="E309" s="8">
        <v>2</v>
      </c>
      <c r="F309" s="8">
        <v>2</v>
      </c>
      <c r="G309" s="8">
        <v>2</v>
      </c>
      <c r="H309" s="8">
        <v>2</v>
      </c>
      <c r="I309" s="8">
        <v>2</v>
      </c>
      <c r="J309" s="8">
        <v>2</v>
      </c>
      <c r="K309" s="8">
        <v>2</v>
      </c>
      <c r="L309" s="8">
        <v>2</v>
      </c>
      <c r="M309" s="8">
        <v>1</v>
      </c>
      <c r="N309" s="8">
        <v>2</v>
      </c>
      <c r="O309" s="9">
        <v>19</v>
      </c>
      <c r="P309" s="8">
        <f t="shared" si="4"/>
        <v>95</v>
      </c>
    </row>
    <row r="310" spans="1:16" x14ac:dyDescent="0.3">
      <c r="A310" s="8" t="s">
        <v>3484</v>
      </c>
      <c r="B310" s="19" t="s">
        <v>5644</v>
      </c>
      <c r="C310" s="8">
        <f>VLOOKUP(B310,Compilado!C:F,4,FALSE)</f>
        <v>2023</v>
      </c>
      <c r="D310" s="8" t="str">
        <f>VLOOKUP(B310,Compilado!C:G,5,FALSE)</f>
        <v>Conference paper</v>
      </c>
      <c r="E310" s="8">
        <v>2</v>
      </c>
      <c r="F310" s="8">
        <v>2</v>
      </c>
      <c r="G310" s="8">
        <v>1</v>
      </c>
      <c r="H310" s="8">
        <v>1</v>
      </c>
      <c r="I310" s="8">
        <v>1</v>
      </c>
      <c r="J310" s="8">
        <v>1</v>
      </c>
      <c r="K310" s="8">
        <v>1</v>
      </c>
      <c r="L310" s="8">
        <v>2</v>
      </c>
      <c r="M310" s="8">
        <v>1</v>
      </c>
      <c r="N310" s="8">
        <v>2</v>
      </c>
      <c r="O310" s="9">
        <v>14</v>
      </c>
      <c r="P310" s="8">
        <f t="shared" si="4"/>
        <v>70</v>
      </c>
    </row>
    <row r="311" spans="1:16" hidden="1" x14ac:dyDescent="0.3">
      <c r="A311" s="8" t="s">
        <v>3484</v>
      </c>
      <c r="B311" s="6" t="s">
        <v>6195</v>
      </c>
      <c r="C311" s="8">
        <f>VLOOKUP(B311,Compilado!C:F,4,FALSE)</f>
        <v>2022</v>
      </c>
      <c r="D311" s="8" t="str">
        <f>VLOOKUP(B311,Compilado!C:G,5,FALSE)</f>
        <v>Article</v>
      </c>
      <c r="E311" s="8">
        <v>2</v>
      </c>
      <c r="F311" s="8">
        <v>2</v>
      </c>
      <c r="G311" s="8">
        <v>1</v>
      </c>
      <c r="H311" s="8">
        <v>1</v>
      </c>
      <c r="I311" s="8">
        <v>1</v>
      </c>
      <c r="J311" s="8">
        <v>1</v>
      </c>
      <c r="K311" s="8">
        <v>1</v>
      </c>
      <c r="L311" s="8">
        <v>1</v>
      </c>
      <c r="M311" s="8">
        <v>0</v>
      </c>
      <c r="N311" s="8">
        <v>1</v>
      </c>
      <c r="O311" s="9">
        <v>11</v>
      </c>
      <c r="P311" s="8">
        <f t="shared" si="4"/>
        <v>55</v>
      </c>
    </row>
    <row r="312" spans="1:16" x14ac:dyDescent="0.3">
      <c r="A312" s="8" t="s">
        <v>3484</v>
      </c>
      <c r="B312" s="17" t="s">
        <v>7121</v>
      </c>
      <c r="C312" s="8">
        <f>VLOOKUP(B312,Compilado!C:F,4,FALSE)</f>
        <v>2022</v>
      </c>
      <c r="D312" s="8" t="str">
        <f>VLOOKUP(B312,Compilado!C:G,5,FALSE)</f>
        <v>Article</v>
      </c>
      <c r="E312" s="8">
        <v>2</v>
      </c>
      <c r="F312" s="8">
        <v>2</v>
      </c>
      <c r="G312" s="8">
        <v>2</v>
      </c>
      <c r="H312" s="8">
        <v>2</v>
      </c>
      <c r="I312" s="8">
        <v>2</v>
      </c>
      <c r="J312" s="8">
        <v>2</v>
      </c>
      <c r="K312" s="8">
        <v>2</v>
      </c>
      <c r="L312" s="8">
        <v>2</v>
      </c>
      <c r="M312" s="8">
        <v>2</v>
      </c>
      <c r="N312" s="8">
        <v>2</v>
      </c>
      <c r="O312" s="9">
        <v>20</v>
      </c>
      <c r="P312" s="8">
        <f t="shared" si="4"/>
        <v>100</v>
      </c>
    </row>
    <row r="313" spans="1:16" x14ac:dyDescent="0.3">
      <c r="A313" s="8" t="s">
        <v>3484</v>
      </c>
      <c r="B313" s="19" t="s">
        <v>6559</v>
      </c>
      <c r="C313" s="8">
        <f>VLOOKUP(B313,Compilado!C:F,4,FALSE)</f>
        <v>2022</v>
      </c>
      <c r="D313" s="8" t="str">
        <f>VLOOKUP(B313,Compilado!C:G,5,FALSE)</f>
        <v>Article</v>
      </c>
      <c r="E313" s="8">
        <v>2</v>
      </c>
      <c r="F313" s="8">
        <v>2</v>
      </c>
      <c r="G313" s="8">
        <v>2</v>
      </c>
      <c r="H313" s="8">
        <v>2</v>
      </c>
      <c r="I313" s="8">
        <v>2</v>
      </c>
      <c r="J313" s="8">
        <v>2</v>
      </c>
      <c r="K313" s="8">
        <v>2</v>
      </c>
      <c r="L313" s="8">
        <v>2</v>
      </c>
      <c r="M313" s="8">
        <v>2</v>
      </c>
      <c r="N313" s="8">
        <v>2</v>
      </c>
      <c r="O313" s="9">
        <v>20</v>
      </c>
      <c r="P313" s="8">
        <f t="shared" si="4"/>
        <v>100</v>
      </c>
    </row>
    <row r="314" spans="1:16" hidden="1" x14ac:dyDescent="0.3">
      <c r="A314" s="8" t="s">
        <v>3484</v>
      </c>
      <c r="B314" s="8" t="s">
        <v>552</v>
      </c>
      <c r="C314" s="8">
        <f>VLOOKUP(B314,Compilado!C:F,4,FALSE)</f>
        <v>2022</v>
      </c>
      <c r="D314" s="8" t="str">
        <f>VLOOKUP(B314,Compilado!C:G,5,FALSE)</f>
        <v>Conference paper</v>
      </c>
      <c r="E314" s="8">
        <v>2</v>
      </c>
      <c r="F314" s="8">
        <v>2</v>
      </c>
      <c r="G314" s="8">
        <v>1</v>
      </c>
      <c r="H314" s="8">
        <v>1</v>
      </c>
      <c r="I314" s="8">
        <v>1</v>
      </c>
      <c r="J314" s="8">
        <v>1</v>
      </c>
      <c r="K314" s="8">
        <v>0</v>
      </c>
      <c r="L314" s="8">
        <v>1</v>
      </c>
      <c r="M314" s="8">
        <v>0</v>
      </c>
      <c r="N314" s="8">
        <v>1</v>
      </c>
      <c r="O314" s="9">
        <v>10</v>
      </c>
      <c r="P314" s="8">
        <f t="shared" si="4"/>
        <v>50</v>
      </c>
    </row>
    <row r="315" spans="1:16" x14ac:dyDescent="0.3">
      <c r="A315" s="8" t="s">
        <v>514</v>
      </c>
      <c r="B315" s="17" t="s">
        <v>1740</v>
      </c>
      <c r="C315" s="8">
        <f>VLOOKUP(B315,Compilado!C:F,4,FALSE)</f>
        <v>2022</v>
      </c>
      <c r="D315" s="8" t="str">
        <f>VLOOKUP(B315,Compilado!C:G,5,FALSE)</f>
        <v>Conference paper</v>
      </c>
      <c r="E315" s="8">
        <v>2</v>
      </c>
      <c r="F315" s="8">
        <v>1</v>
      </c>
      <c r="G315" s="8">
        <v>1</v>
      </c>
      <c r="H315" s="8">
        <v>1</v>
      </c>
      <c r="I315" s="8">
        <v>2</v>
      </c>
      <c r="J315" s="8">
        <v>1</v>
      </c>
      <c r="K315" s="8">
        <v>1</v>
      </c>
      <c r="L315" s="8">
        <v>1</v>
      </c>
      <c r="M315" s="8">
        <v>1</v>
      </c>
      <c r="N315" s="8">
        <v>1</v>
      </c>
      <c r="O315" s="9">
        <v>12</v>
      </c>
      <c r="P315" s="8">
        <f t="shared" si="4"/>
        <v>60</v>
      </c>
    </row>
    <row r="316" spans="1:16" x14ac:dyDescent="0.3">
      <c r="A316" s="8" t="s">
        <v>3484</v>
      </c>
      <c r="B316" s="17" t="s">
        <v>4198</v>
      </c>
      <c r="C316" s="8">
        <f>VLOOKUP(B316,Compilado!C:F,4,FALSE)</f>
        <v>2025</v>
      </c>
      <c r="D316" s="8" t="str">
        <f>VLOOKUP(B316,Compilado!C:G,5,FALSE)</f>
        <v>Article</v>
      </c>
      <c r="E316" s="8">
        <v>2</v>
      </c>
      <c r="F316" s="8">
        <v>2</v>
      </c>
      <c r="G316" s="8">
        <v>2</v>
      </c>
      <c r="H316" s="8">
        <v>2</v>
      </c>
      <c r="I316" s="8">
        <v>2</v>
      </c>
      <c r="J316" s="8">
        <v>2</v>
      </c>
      <c r="K316" s="8">
        <v>2</v>
      </c>
      <c r="L316" s="8">
        <v>1</v>
      </c>
      <c r="M316" s="8">
        <v>1</v>
      </c>
      <c r="N316" s="8">
        <v>2</v>
      </c>
      <c r="O316" s="9">
        <v>18</v>
      </c>
      <c r="P316" s="8">
        <f t="shared" si="4"/>
        <v>90</v>
      </c>
    </row>
    <row r="317" spans="1:16" x14ac:dyDescent="0.3">
      <c r="A317" s="8" t="s">
        <v>3484</v>
      </c>
      <c r="B317" s="17" t="s">
        <v>5809</v>
      </c>
      <c r="C317" s="8">
        <f>VLOOKUP(B317,Compilado!C:F,4,FALSE)</f>
        <v>2023</v>
      </c>
      <c r="D317" s="8" t="str">
        <f>VLOOKUP(B317,Compilado!C:G,5,FALSE)</f>
        <v>Book chapter</v>
      </c>
      <c r="E317" s="8">
        <v>2</v>
      </c>
      <c r="F317" s="8">
        <v>1</v>
      </c>
      <c r="G317" s="8">
        <v>2</v>
      </c>
      <c r="H317" s="8">
        <v>1</v>
      </c>
      <c r="I317" s="8">
        <v>1</v>
      </c>
      <c r="J317" s="8">
        <v>1</v>
      </c>
      <c r="K317" s="8">
        <v>1</v>
      </c>
      <c r="L317" s="8">
        <v>1</v>
      </c>
      <c r="M317" s="8">
        <v>0</v>
      </c>
      <c r="N317" s="8">
        <v>2</v>
      </c>
      <c r="O317" s="9">
        <v>12</v>
      </c>
      <c r="P317" s="8">
        <f t="shared" si="4"/>
        <v>60</v>
      </c>
    </row>
    <row r="318" spans="1:16" x14ac:dyDescent="0.3">
      <c r="A318" s="8" t="s">
        <v>3484</v>
      </c>
      <c r="B318" s="17" t="s">
        <v>630</v>
      </c>
      <c r="C318" s="8">
        <f>VLOOKUP(B318,Compilado!C:F,4,FALSE)</f>
        <v>2024</v>
      </c>
      <c r="D318" s="8" t="str">
        <f>VLOOKUP(B318,Compilado!C:G,5,FALSE)</f>
        <v>Conference paper</v>
      </c>
      <c r="E318" s="8">
        <v>2</v>
      </c>
      <c r="F318" s="8">
        <v>2</v>
      </c>
      <c r="G318" s="8">
        <v>2</v>
      </c>
      <c r="H318" s="8">
        <v>2</v>
      </c>
      <c r="I318" s="8">
        <v>2</v>
      </c>
      <c r="J318" s="8">
        <v>1</v>
      </c>
      <c r="K318" s="8">
        <v>1</v>
      </c>
      <c r="L318" s="8">
        <v>2</v>
      </c>
      <c r="M318" s="8">
        <v>1</v>
      </c>
      <c r="N318" s="8">
        <v>2</v>
      </c>
      <c r="O318" s="9">
        <v>17</v>
      </c>
      <c r="P318" s="8">
        <f t="shared" si="4"/>
        <v>85</v>
      </c>
    </row>
    <row r="319" spans="1:16" x14ac:dyDescent="0.3">
      <c r="A319" s="8" t="s">
        <v>3484</v>
      </c>
      <c r="B319" s="17" t="s">
        <v>4751</v>
      </c>
      <c r="C319" s="8">
        <f>VLOOKUP(B319,Compilado!C:F,4,FALSE)</f>
        <v>2023</v>
      </c>
      <c r="D319" s="8" t="str">
        <f>VLOOKUP(B319,Compilado!C:G,5,FALSE)</f>
        <v>Article</v>
      </c>
      <c r="E319" s="8">
        <v>2</v>
      </c>
      <c r="F319" s="8">
        <v>2</v>
      </c>
      <c r="G319" s="8">
        <v>1</v>
      </c>
      <c r="H319" s="8">
        <v>2</v>
      </c>
      <c r="I319" s="8">
        <v>2</v>
      </c>
      <c r="J319" s="8">
        <v>2</v>
      </c>
      <c r="K319" s="8">
        <v>2</v>
      </c>
      <c r="L319" s="8">
        <v>2</v>
      </c>
      <c r="M319" s="8">
        <v>2</v>
      </c>
      <c r="N319" s="8">
        <v>2</v>
      </c>
      <c r="O319" s="9">
        <v>19</v>
      </c>
      <c r="P319" s="8">
        <f t="shared" ref="P319:P382" si="5">(O319*100)/20</f>
        <v>95</v>
      </c>
    </row>
    <row r="320" spans="1:16" x14ac:dyDescent="0.3">
      <c r="A320" s="8" t="s">
        <v>3484</v>
      </c>
      <c r="B320" s="19" t="s">
        <v>2893</v>
      </c>
      <c r="C320" s="8">
        <f>VLOOKUP(B320,Compilado!C:F,4,FALSE)</f>
        <v>2025</v>
      </c>
      <c r="D320" s="8" t="str">
        <f>VLOOKUP(B320,Compilado!C:G,5,FALSE)</f>
        <v>Article</v>
      </c>
      <c r="E320" s="8">
        <v>2</v>
      </c>
      <c r="F320" s="8">
        <v>2</v>
      </c>
      <c r="G320" s="8">
        <v>2</v>
      </c>
      <c r="H320" s="8">
        <v>2</v>
      </c>
      <c r="I320" s="8">
        <v>2</v>
      </c>
      <c r="J320" s="8">
        <v>2</v>
      </c>
      <c r="K320" s="8">
        <v>2</v>
      </c>
      <c r="L320" s="8">
        <v>2</v>
      </c>
      <c r="M320" s="8">
        <v>2</v>
      </c>
      <c r="N320" s="8">
        <v>2</v>
      </c>
      <c r="O320" s="9">
        <v>20</v>
      </c>
      <c r="P320" s="8">
        <f t="shared" si="5"/>
        <v>100</v>
      </c>
    </row>
    <row r="321" spans="1:16" x14ac:dyDescent="0.3">
      <c r="A321" s="8" t="s">
        <v>3484</v>
      </c>
      <c r="B321" s="17" t="s">
        <v>4132</v>
      </c>
      <c r="C321" s="8">
        <f>VLOOKUP(B321,Compilado!C:F,4,FALSE)</f>
        <v>2024</v>
      </c>
      <c r="D321" s="8" t="str">
        <f>VLOOKUP(B321,Compilado!C:G,5,FALSE)</f>
        <v>Article</v>
      </c>
      <c r="E321" s="8">
        <v>2</v>
      </c>
      <c r="F321" s="8">
        <v>2</v>
      </c>
      <c r="G321" s="8">
        <v>2</v>
      </c>
      <c r="H321" s="8">
        <v>1</v>
      </c>
      <c r="I321" s="8">
        <v>1</v>
      </c>
      <c r="J321" s="8">
        <v>2</v>
      </c>
      <c r="K321" s="8">
        <v>2</v>
      </c>
      <c r="L321" s="8">
        <v>1</v>
      </c>
      <c r="M321" s="8">
        <v>1</v>
      </c>
      <c r="N321" s="8">
        <v>2</v>
      </c>
      <c r="O321" s="9">
        <v>16</v>
      </c>
      <c r="P321" s="8">
        <f t="shared" si="5"/>
        <v>80</v>
      </c>
    </row>
    <row r="322" spans="1:16" x14ac:dyDescent="0.3">
      <c r="A322" s="8" t="s">
        <v>3484</v>
      </c>
      <c r="B322" s="17" t="s">
        <v>4009</v>
      </c>
      <c r="C322" s="8">
        <f>VLOOKUP(B322,Compilado!C:F,4,FALSE)</f>
        <v>2024</v>
      </c>
      <c r="D322" s="8" t="str">
        <f>VLOOKUP(B322,Compilado!C:G,5,FALSE)</f>
        <v>Article</v>
      </c>
      <c r="E322" s="8">
        <v>2</v>
      </c>
      <c r="F322" s="8">
        <v>2</v>
      </c>
      <c r="G322" s="8">
        <v>2</v>
      </c>
      <c r="H322" s="8">
        <v>2</v>
      </c>
      <c r="I322" s="8">
        <v>2</v>
      </c>
      <c r="J322" s="8">
        <v>2</v>
      </c>
      <c r="K322" s="8">
        <v>2</v>
      </c>
      <c r="L322" s="8">
        <v>2</v>
      </c>
      <c r="M322" s="8">
        <v>2</v>
      </c>
      <c r="N322" s="8">
        <v>2</v>
      </c>
      <c r="O322" s="9">
        <v>20</v>
      </c>
      <c r="P322" s="8">
        <f t="shared" si="5"/>
        <v>100</v>
      </c>
    </row>
    <row r="323" spans="1:16" x14ac:dyDescent="0.3">
      <c r="A323" s="8" t="s">
        <v>3484</v>
      </c>
      <c r="B323" s="17" t="s">
        <v>2861</v>
      </c>
      <c r="C323" s="8">
        <f>VLOOKUP(B323,Compilado!C:F,4,FALSE)</f>
        <v>2024</v>
      </c>
      <c r="D323" s="8" t="str">
        <f>VLOOKUP(B323,Compilado!C:G,5,FALSE)</f>
        <v>Article</v>
      </c>
      <c r="E323" s="8">
        <v>2</v>
      </c>
      <c r="F323" s="8">
        <v>2</v>
      </c>
      <c r="G323" s="8">
        <v>2</v>
      </c>
      <c r="H323" s="8">
        <v>2</v>
      </c>
      <c r="I323" s="8">
        <v>2</v>
      </c>
      <c r="J323" s="8">
        <v>2</v>
      </c>
      <c r="K323" s="8">
        <v>2</v>
      </c>
      <c r="L323" s="8">
        <v>2</v>
      </c>
      <c r="M323" s="8">
        <v>2</v>
      </c>
      <c r="N323" s="8">
        <v>2</v>
      </c>
      <c r="O323" s="9">
        <v>20</v>
      </c>
      <c r="P323" s="8">
        <f t="shared" si="5"/>
        <v>100</v>
      </c>
    </row>
    <row r="324" spans="1:16" x14ac:dyDescent="0.3">
      <c r="A324" s="8" t="s">
        <v>3484</v>
      </c>
      <c r="B324" s="17" t="s">
        <v>1516</v>
      </c>
      <c r="C324" s="8">
        <f>VLOOKUP(B324,Compilado!C:F,4,FALSE)</f>
        <v>2024</v>
      </c>
      <c r="D324" s="8" t="str">
        <f>VLOOKUP(B324,Compilado!C:G,5,FALSE)</f>
        <v>Conference paper</v>
      </c>
      <c r="E324" s="8">
        <v>2</v>
      </c>
      <c r="F324" s="8">
        <v>2</v>
      </c>
      <c r="G324" s="8">
        <v>2</v>
      </c>
      <c r="H324" s="8">
        <v>2</v>
      </c>
      <c r="I324" s="8">
        <v>2</v>
      </c>
      <c r="J324" s="8">
        <v>2</v>
      </c>
      <c r="K324" s="8">
        <v>1</v>
      </c>
      <c r="L324" s="8">
        <v>2</v>
      </c>
      <c r="M324" s="8">
        <v>1</v>
      </c>
      <c r="N324" s="8">
        <v>2</v>
      </c>
      <c r="O324" s="9">
        <v>18</v>
      </c>
      <c r="P324" s="8">
        <f t="shared" si="5"/>
        <v>90</v>
      </c>
    </row>
    <row r="325" spans="1:16" x14ac:dyDescent="0.3">
      <c r="A325" s="8" t="s">
        <v>3484</v>
      </c>
      <c r="B325" s="17" t="s">
        <v>5600</v>
      </c>
      <c r="C325" s="8">
        <f>VLOOKUP(B325,Compilado!C:F,4,FALSE)</f>
        <v>2023</v>
      </c>
      <c r="D325" s="8" t="str">
        <f>VLOOKUP(B325,Compilado!C:G,5,FALSE)</f>
        <v>Article</v>
      </c>
      <c r="E325" s="8">
        <v>2</v>
      </c>
      <c r="F325" s="8">
        <v>2</v>
      </c>
      <c r="G325" s="8">
        <v>2</v>
      </c>
      <c r="H325" s="8">
        <v>2</v>
      </c>
      <c r="I325" s="8">
        <v>1</v>
      </c>
      <c r="J325" s="8">
        <v>1</v>
      </c>
      <c r="K325" s="8">
        <v>1</v>
      </c>
      <c r="L325" s="8">
        <v>2</v>
      </c>
      <c r="M325" s="8">
        <v>2</v>
      </c>
      <c r="N325" s="8">
        <v>2</v>
      </c>
      <c r="O325" s="9">
        <v>17</v>
      </c>
      <c r="P325" s="8">
        <f t="shared" si="5"/>
        <v>85</v>
      </c>
    </row>
    <row r="326" spans="1:16" x14ac:dyDescent="0.3">
      <c r="A326" s="8" t="s">
        <v>3484</v>
      </c>
      <c r="B326" s="17" t="s">
        <v>857</v>
      </c>
      <c r="C326" s="8">
        <f>VLOOKUP(B326,Compilado!C:F,4,FALSE)</f>
        <v>2023</v>
      </c>
      <c r="D326" s="8" t="str">
        <f>VLOOKUP(B326,Compilado!C:G,5,FALSE)</f>
        <v>Conference paper</v>
      </c>
      <c r="E326" s="8">
        <v>2</v>
      </c>
      <c r="F326" s="8">
        <v>2</v>
      </c>
      <c r="G326" s="8">
        <v>2</v>
      </c>
      <c r="H326" s="8">
        <v>2</v>
      </c>
      <c r="I326" s="8">
        <v>2</v>
      </c>
      <c r="J326" s="8">
        <v>1</v>
      </c>
      <c r="K326" s="8">
        <v>1</v>
      </c>
      <c r="L326" s="8">
        <v>1</v>
      </c>
      <c r="M326" s="8">
        <v>1</v>
      </c>
      <c r="N326" s="8">
        <v>2</v>
      </c>
      <c r="O326" s="9">
        <v>16</v>
      </c>
      <c r="P326" s="8">
        <f t="shared" si="5"/>
        <v>80</v>
      </c>
    </row>
    <row r="327" spans="1:16" hidden="1" x14ac:dyDescent="0.3">
      <c r="A327" s="8" t="s">
        <v>3484</v>
      </c>
      <c r="B327" s="8" t="s">
        <v>3952</v>
      </c>
      <c r="C327" s="8">
        <f>VLOOKUP(B327,Compilado!C:F,4,FALSE)</f>
        <v>2024</v>
      </c>
      <c r="D327" s="8" t="str">
        <f>VLOOKUP(B327,Compilado!C:G,5,FALSE)</f>
        <v>Conference paper</v>
      </c>
      <c r="E327" s="8">
        <v>2</v>
      </c>
      <c r="F327" s="8">
        <v>2</v>
      </c>
      <c r="G327" s="8">
        <v>1</v>
      </c>
      <c r="H327" s="8">
        <v>1</v>
      </c>
      <c r="I327" s="8">
        <v>1</v>
      </c>
      <c r="J327" s="8">
        <v>1</v>
      </c>
      <c r="K327" s="8">
        <v>1</v>
      </c>
      <c r="L327" s="8">
        <v>1</v>
      </c>
      <c r="M327" s="8">
        <v>0</v>
      </c>
      <c r="N327" s="8">
        <v>1</v>
      </c>
      <c r="O327" s="9">
        <v>11</v>
      </c>
      <c r="P327" s="8">
        <f t="shared" si="5"/>
        <v>55</v>
      </c>
    </row>
    <row r="328" spans="1:16" hidden="1" x14ac:dyDescent="0.3">
      <c r="A328" s="8" t="s">
        <v>3484</v>
      </c>
      <c r="B328" s="8" t="s">
        <v>759</v>
      </c>
      <c r="C328" s="8">
        <f>VLOOKUP(B328,Compilado!C:F,4,FALSE)</f>
        <v>2022</v>
      </c>
      <c r="D328" s="8" t="str">
        <f>VLOOKUP(B328,Compilado!C:G,5,FALSE)</f>
        <v>Conference paper</v>
      </c>
      <c r="E328" s="8">
        <v>2</v>
      </c>
      <c r="F328" s="8">
        <v>1</v>
      </c>
      <c r="G328" s="8">
        <v>1</v>
      </c>
      <c r="H328" s="8">
        <v>1</v>
      </c>
      <c r="I328" s="8">
        <v>1</v>
      </c>
      <c r="J328" s="8">
        <v>0</v>
      </c>
      <c r="K328" s="8">
        <v>0</v>
      </c>
      <c r="L328" s="8">
        <v>1</v>
      </c>
      <c r="M328" s="8">
        <v>0</v>
      </c>
      <c r="N328" s="8">
        <v>1</v>
      </c>
      <c r="O328" s="9">
        <v>8</v>
      </c>
      <c r="P328" s="8">
        <f t="shared" si="5"/>
        <v>40</v>
      </c>
    </row>
    <row r="329" spans="1:16" hidden="1" x14ac:dyDescent="0.3">
      <c r="A329" s="8" t="s">
        <v>3484</v>
      </c>
      <c r="B329" s="8" t="s">
        <v>2515</v>
      </c>
      <c r="C329" s="8">
        <f>VLOOKUP(B329,Compilado!C:F,4,FALSE)</f>
        <v>2022</v>
      </c>
      <c r="D329" s="8" t="str">
        <f>VLOOKUP(B329,Compilado!C:G,5,FALSE)</f>
        <v>Conference paper</v>
      </c>
      <c r="E329" s="8">
        <v>2</v>
      </c>
      <c r="F329" s="8">
        <v>2</v>
      </c>
      <c r="G329" s="8">
        <v>2</v>
      </c>
      <c r="H329" s="8">
        <v>1</v>
      </c>
      <c r="I329" s="8">
        <v>1</v>
      </c>
      <c r="J329" s="8">
        <v>0</v>
      </c>
      <c r="K329" s="8">
        <v>0</v>
      </c>
      <c r="L329" s="8">
        <v>1</v>
      </c>
      <c r="M329" s="8">
        <v>0</v>
      </c>
      <c r="N329" s="8">
        <v>1</v>
      </c>
      <c r="O329" s="9">
        <v>10</v>
      </c>
      <c r="P329" s="8">
        <f t="shared" si="5"/>
        <v>50</v>
      </c>
    </row>
    <row r="330" spans="1:16" x14ac:dyDescent="0.3">
      <c r="A330" s="8" t="s">
        <v>3484</v>
      </c>
      <c r="B330" s="19" t="s">
        <v>2013</v>
      </c>
      <c r="C330" s="8">
        <f>VLOOKUP(B330,Compilado!C:F,4,FALSE)</f>
        <v>2023</v>
      </c>
      <c r="D330" s="8" t="str">
        <f>VLOOKUP(B330,Compilado!C:G,5,FALSE)</f>
        <v>Conference paper</v>
      </c>
      <c r="E330" s="8">
        <v>2</v>
      </c>
      <c r="F330" s="8">
        <v>2</v>
      </c>
      <c r="G330" s="8">
        <v>2</v>
      </c>
      <c r="H330" s="8">
        <v>2</v>
      </c>
      <c r="I330" s="8">
        <v>2</v>
      </c>
      <c r="J330" s="8">
        <v>2</v>
      </c>
      <c r="K330" s="8">
        <v>2</v>
      </c>
      <c r="L330" s="8">
        <v>1</v>
      </c>
      <c r="M330" s="8">
        <v>1</v>
      </c>
      <c r="N330" s="8">
        <v>2</v>
      </c>
      <c r="O330" s="9">
        <v>18</v>
      </c>
      <c r="P330" s="8">
        <f t="shared" si="5"/>
        <v>90</v>
      </c>
    </row>
    <row r="331" spans="1:16" x14ac:dyDescent="0.3">
      <c r="A331" s="8" t="s">
        <v>3484</v>
      </c>
      <c r="B331" s="19" t="s">
        <v>5244</v>
      </c>
      <c r="C331" s="8">
        <f>VLOOKUP(B331,Compilado!C:F,4,FALSE)</f>
        <v>2023</v>
      </c>
      <c r="D331" s="8" t="str">
        <f>VLOOKUP(B331,Compilado!C:G,5,FALSE)</f>
        <v>Conference paper</v>
      </c>
      <c r="E331" s="8">
        <v>2</v>
      </c>
      <c r="F331" s="8">
        <v>2</v>
      </c>
      <c r="G331" s="8">
        <v>2</v>
      </c>
      <c r="H331" s="8">
        <v>2</v>
      </c>
      <c r="I331" s="8">
        <v>2</v>
      </c>
      <c r="J331" s="8">
        <v>2</v>
      </c>
      <c r="K331" s="8">
        <v>2</v>
      </c>
      <c r="L331" s="8">
        <v>2</v>
      </c>
      <c r="M331" s="8">
        <v>1</v>
      </c>
      <c r="N331" s="8">
        <v>2</v>
      </c>
      <c r="O331" s="9">
        <v>19</v>
      </c>
      <c r="P331" s="8">
        <f t="shared" si="5"/>
        <v>95</v>
      </c>
    </row>
    <row r="332" spans="1:16" x14ac:dyDescent="0.3">
      <c r="A332" s="8" t="s">
        <v>3484</v>
      </c>
      <c r="B332" s="17" t="s">
        <v>6238</v>
      </c>
      <c r="C332" s="8">
        <f>VLOOKUP(B332,Compilado!C:F,4,FALSE)</f>
        <v>2023</v>
      </c>
      <c r="D332" s="8" t="str">
        <f>VLOOKUP(B332,Compilado!C:G,5,FALSE)</f>
        <v>Conference paper</v>
      </c>
      <c r="E332" s="8">
        <v>2</v>
      </c>
      <c r="F332" s="8">
        <v>2</v>
      </c>
      <c r="G332" s="8">
        <v>2</v>
      </c>
      <c r="H332" s="8">
        <v>2</v>
      </c>
      <c r="I332" s="8">
        <v>1</v>
      </c>
      <c r="J332" s="8">
        <v>1</v>
      </c>
      <c r="K332" s="8">
        <v>1</v>
      </c>
      <c r="L332" s="8">
        <v>2</v>
      </c>
      <c r="M332" s="8">
        <v>1</v>
      </c>
      <c r="N332" s="8">
        <v>2</v>
      </c>
      <c r="O332" s="9">
        <v>16</v>
      </c>
      <c r="P332" s="8">
        <f t="shared" si="5"/>
        <v>80</v>
      </c>
    </row>
    <row r="333" spans="1:16" x14ac:dyDescent="0.3">
      <c r="A333" s="8" t="s">
        <v>3484</v>
      </c>
      <c r="B333" s="17" t="s">
        <v>6406</v>
      </c>
      <c r="C333" s="8">
        <f>VLOOKUP(B333,Compilado!C:F,4,FALSE)</f>
        <v>2022</v>
      </c>
      <c r="D333" s="8" t="str">
        <f>VLOOKUP(B333,Compilado!C:G,5,FALSE)</f>
        <v>Article</v>
      </c>
      <c r="E333" s="8">
        <v>2</v>
      </c>
      <c r="F333" s="8">
        <v>2</v>
      </c>
      <c r="G333" s="8">
        <v>2</v>
      </c>
      <c r="H333" s="8">
        <v>2</v>
      </c>
      <c r="I333" s="8">
        <v>2</v>
      </c>
      <c r="J333" s="8">
        <v>2</v>
      </c>
      <c r="K333" s="8">
        <v>2</v>
      </c>
      <c r="L333" s="8">
        <v>2</v>
      </c>
      <c r="M333" s="8">
        <v>2</v>
      </c>
      <c r="N333" s="8">
        <v>2</v>
      </c>
      <c r="O333" s="9">
        <v>20</v>
      </c>
      <c r="P333" s="8">
        <f t="shared" si="5"/>
        <v>100</v>
      </c>
    </row>
    <row r="334" spans="1:16" x14ac:dyDescent="0.3">
      <c r="A334" s="8" t="s">
        <v>3484</v>
      </c>
      <c r="B334" s="17" t="s">
        <v>574</v>
      </c>
      <c r="C334" s="8">
        <f>VLOOKUP(B334,Compilado!C:F,4,FALSE)</f>
        <v>2022</v>
      </c>
      <c r="D334" s="8" t="str">
        <f>VLOOKUP(B334,Compilado!C:G,5,FALSE)</f>
        <v>Conference paper</v>
      </c>
      <c r="E334" s="8">
        <v>2</v>
      </c>
      <c r="F334" s="8">
        <v>2</v>
      </c>
      <c r="G334" s="8">
        <v>2</v>
      </c>
      <c r="H334" s="8">
        <v>2</v>
      </c>
      <c r="I334" s="8">
        <v>2</v>
      </c>
      <c r="J334" s="8">
        <v>1</v>
      </c>
      <c r="K334" s="8">
        <v>1</v>
      </c>
      <c r="L334" s="8">
        <v>2</v>
      </c>
      <c r="M334" s="8">
        <v>1</v>
      </c>
      <c r="N334" s="8">
        <v>2</v>
      </c>
      <c r="O334" s="9">
        <v>17</v>
      </c>
      <c r="P334" s="8">
        <f t="shared" si="5"/>
        <v>85</v>
      </c>
    </row>
    <row r="335" spans="1:16" x14ac:dyDescent="0.3">
      <c r="A335" s="8" t="s">
        <v>3484</v>
      </c>
      <c r="B335" s="17" t="s">
        <v>2935</v>
      </c>
      <c r="C335" s="8">
        <f>VLOOKUP(B335,Compilado!C:F,4,FALSE)</f>
        <v>2023</v>
      </c>
      <c r="D335" s="8" t="str">
        <f>VLOOKUP(B335,Compilado!C:G,5,FALSE)</f>
        <v>Article</v>
      </c>
      <c r="E335" s="8">
        <v>2</v>
      </c>
      <c r="F335" s="8">
        <v>2</v>
      </c>
      <c r="G335" s="8">
        <v>2</v>
      </c>
      <c r="H335" s="8">
        <v>2</v>
      </c>
      <c r="I335" s="8">
        <v>2</v>
      </c>
      <c r="J335" s="8">
        <v>2</v>
      </c>
      <c r="K335" s="8">
        <v>2</v>
      </c>
      <c r="L335" s="8">
        <v>2</v>
      </c>
      <c r="M335" s="8">
        <v>2</v>
      </c>
      <c r="N335" s="8">
        <v>2</v>
      </c>
      <c r="O335" s="9">
        <v>20</v>
      </c>
      <c r="P335" s="8">
        <f t="shared" si="5"/>
        <v>100</v>
      </c>
    </row>
    <row r="336" spans="1:16" x14ac:dyDescent="0.3">
      <c r="A336" s="8" t="s">
        <v>3484</v>
      </c>
      <c r="B336" s="17" t="s">
        <v>4318</v>
      </c>
      <c r="C336" s="8">
        <f>VLOOKUP(B336,Compilado!C:F,4,FALSE)</f>
        <v>2024</v>
      </c>
      <c r="D336" s="8" t="str">
        <f>VLOOKUP(B336,Compilado!C:G,5,FALSE)</f>
        <v>Conference paper</v>
      </c>
      <c r="E336" s="8">
        <v>2</v>
      </c>
      <c r="F336" s="8">
        <v>2</v>
      </c>
      <c r="G336" s="8">
        <v>1</v>
      </c>
      <c r="H336" s="8">
        <v>1</v>
      </c>
      <c r="I336" s="8">
        <v>2</v>
      </c>
      <c r="J336" s="8">
        <v>1</v>
      </c>
      <c r="K336" s="8">
        <v>1</v>
      </c>
      <c r="L336" s="8">
        <v>1</v>
      </c>
      <c r="M336" s="8">
        <v>0</v>
      </c>
      <c r="N336" s="8">
        <v>2</v>
      </c>
      <c r="O336" s="9">
        <v>13</v>
      </c>
      <c r="P336" s="8">
        <f t="shared" si="5"/>
        <v>65</v>
      </c>
    </row>
    <row r="337" spans="1:16" x14ac:dyDescent="0.3">
      <c r="A337" s="8" t="s">
        <v>3484</v>
      </c>
      <c r="B337" s="17" t="s">
        <v>6490</v>
      </c>
      <c r="C337" s="8">
        <f>VLOOKUP(B337,Compilado!C:F,4,FALSE)</f>
        <v>2022</v>
      </c>
      <c r="D337" s="8" t="str">
        <f>VLOOKUP(B337,Compilado!C:G,5,FALSE)</f>
        <v>Article</v>
      </c>
      <c r="E337" s="8">
        <v>2</v>
      </c>
      <c r="F337" s="8">
        <v>2</v>
      </c>
      <c r="G337" s="8">
        <v>2</v>
      </c>
      <c r="H337" s="8">
        <v>1</v>
      </c>
      <c r="I337" s="8">
        <v>2</v>
      </c>
      <c r="J337" s="8">
        <v>1</v>
      </c>
      <c r="K337" s="8">
        <v>1</v>
      </c>
      <c r="L337" s="8">
        <v>1</v>
      </c>
      <c r="M337" s="8">
        <v>0</v>
      </c>
      <c r="N337" s="8">
        <v>2</v>
      </c>
      <c r="O337" s="9">
        <v>14</v>
      </c>
      <c r="P337" s="8">
        <f t="shared" si="5"/>
        <v>70</v>
      </c>
    </row>
    <row r="338" spans="1:16" x14ac:dyDescent="0.3">
      <c r="A338" s="8" t="s">
        <v>3484</v>
      </c>
      <c r="B338" s="17" t="s">
        <v>4503</v>
      </c>
      <c r="C338" s="8">
        <f>VLOOKUP(B338,Compilado!C:F,4,FALSE)</f>
        <v>2024</v>
      </c>
      <c r="D338" s="8" t="str">
        <f>VLOOKUP(B338,Compilado!C:G,5,FALSE)</f>
        <v>Article</v>
      </c>
      <c r="E338" s="8">
        <v>2</v>
      </c>
      <c r="F338" s="8">
        <v>2</v>
      </c>
      <c r="G338" s="8">
        <v>2</v>
      </c>
      <c r="H338" s="8">
        <v>2</v>
      </c>
      <c r="I338" s="8">
        <v>2</v>
      </c>
      <c r="J338" s="8">
        <v>2</v>
      </c>
      <c r="K338" s="8">
        <v>2</v>
      </c>
      <c r="L338" s="8">
        <v>1</v>
      </c>
      <c r="M338" s="8">
        <v>1</v>
      </c>
      <c r="N338" s="8">
        <v>2</v>
      </c>
      <c r="O338" s="9">
        <v>18</v>
      </c>
      <c r="P338" s="8">
        <f t="shared" si="5"/>
        <v>90</v>
      </c>
    </row>
    <row r="339" spans="1:16" x14ac:dyDescent="0.3">
      <c r="A339" s="8" t="s">
        <v>3484</v>
      </c>
      <c r="B339" s="17" t="s">
        <v>6304</v>
      </c>
      <c r="C339" s="8">
        <f>VLOOKUP(B339,Compilado!C:F,4,FALSE)</f>
        <v>2023</v>
      </c>
      <c r="D339" s="8" t="str">
        <f>VLOOKUP(B339,Compilado!C:G,5,FALSE)</f>
        <v>Article</v>
      </c>
      <c r="E339" s="8">
        <v>2</v>
      </c>
      <c r="F339" s="8">
        <v>2</v>
      </c>
      <c r="G339" s="8">
        <v>2</v>
      </c>
      <c r="H339" s="8">
        <v>2</v>
      </c>
      <c r="I339" s="8">
        <v>2</v>
      </c>
      <c r="J339" s="8">
        <v>2</v>
      </c>
      <c r="K339" s="8">
        <v>2</v>
      </c>
      <c r="L339" s="8">
        <v>1</v>
      </c>
      <c r="M339" s="8">
        <v>1</v>
      </c>
      <c r="N339" s="8">
        <v>2</v>
      </c>
      <c r="O339" s="9">
        <v>18</v>
      </c>
      <c r="P339" s="8">
        <f t="shared" si="5"/>
        <v>90</v>
      </c>
    </row>
    <row r="340" spans="1:16" x14ac:dyDescent="0.3">
      <c r="A340" s="8" t="s">
        <v>3484</v>
      </c>
      <c r="B340" s="17" t="s">
        <v>6034</v>
      </c>
      <c r="C340" s="8">
        <f>VLOOKUP(B340,Compilado!C:F,4,FALSE)</f>
        <v>2023</v>
      </c>
      <c r="D340" s="8" t="str">
        <f>VLOOKUP(B340,Compilado!C:G,5,FALSE)</f>
        <v>Conference paper</v>
      </c>
      <c r="E340" s="8">
        <v>2</v>
      </c>
      <c r="F340" s="8">
        <v>2</v>
      </c>
      <c r="G340" s="8">
        <v>1</v>
      </c>
      <c r="H340" s="8">
        <v>1</v>
      </c>
      <c r="I340" s="8">
        <v>2</v>
      </c>
      <c r="J340" s="8">
        <v>1</v>
      </c>
      <c r="K340" s="8">
        <v>1</v>
      </c>
      <c r="L340" s="8">
        <v>1</v>
      </c>
      <c r="M340" s="8">
        <v>1</v>
      </c>
      <c r="N340" s="8">
        <v>2</v>
      </c>
      <c r="O340" s="9">
        <v>14</v>
      </c>
      <c r="P340" s="8">
        <f t="shared" si="5"/>
        <v>70</v>
      </c>
    </row>
    <row r="341" spans="1:16" x14ac:dyDescent="0.3">
      <c r="A341" s="8" t="s">
        <v>514</v>
      </c>
      <c r="B341" s="17" t="s">
        <v>2818</v>
      </c>
      <c r="C341" s="8">
        <f>VLOOKUP(B341,Compilado!C:F,4,FALSE)</f>
        <v>2024</v>
      </c>
      <c r="D341" s="8" t="str">
        <f>VLOOKUP(B341,Compilado!C:G,5,FALSE)</f>
        <v>Conference paper</v>
      </c>
      <c r="E341" s="8">
        <v>2</v>
      </c>
      <c r="F341" s="8">
        <v>2</v>
      </c>
      <c r="G341" s="8">
        <v>2</v>
      </c>
      <c r="H341" s="8">
        <v>2</v>
      </c>
      <c r="I341" s="8">
        <v>2</v>
      </c>
      <c r="J341" s="8">
        <v>2</v>
      </c>
      <c r="K341" s="8">
        <v>2</v>
      </c>
      <c r="L341" s="8">
        <v>2</v>
      </c>
      <c r="M341" s="8">
        <v>1</v>
      </c>
      <c r="N341" s="8">
        <v>2</v>
      </c>
      <c r="O341" s="9">
        <v>19</v>
      </c>
      <c r="P341" s="8">
        <f t="shared" si="5"/>
        <v>95</v>
      </c>
    </row>
    <row r="342" spans="1:16" x14ac:dyDescent="0.3">
      <c r="A342" s="8" t="s">
        <v>3484</v>
      </c>
      <c r="B342" s="17" t="s">
        <v>4457</v>
      </c>
      <c r="C342" s="8">
        <f>VLOOKUP(B342,Compilado!C:F,4,FALSE)</f>
        <v>2023</v>
      </c>
      <c r="D342" s="8" t="str">
        <f>VLOOKUP(B342,Compilado!C:G,5,FALSE)</f>
        <v>Article</v>
      </c>
      <c r="E342" s="8">
        <v>2</v>
      </c>
      <c r="F342" s="8">
        <v>2</v>
      </c>
      <c r="G342" s="8">
        <v>1</v>
      </c>
      <c r="H342" s="8">
        <v>2</v>
      </c>
      <c r="I342" s="8">
        <v>2</v>
      </c>
      <c r="J342" s="8">
        <v>1</v>
      </c>
      <c r="K342" s="8">
        <v>1</v>
      </c>
      <c r="L342" s="8">
        <v>1</v>
      </c>
      <c r="M342" s="8">
        <v>1</v>
      </c>
      <c r="N342" s="8">
        <v>2</v>
      </c>
      <c r="O342" s="9">
        <v>15</v>
      </c>
      <c r="P342" s="8">
        <f t="shared" si="5"/>
        <v>75</v>
      </c>
    </row>
    <row r="343" spans="1:16" x14ac:dyDescent="0.3">
      <c r="A343" s="8" t="s">
        <v>3484</v>
      </c>
      <c r="B343" s="17" t="s">
        <v>6875</v>
      </c>
      <c r="C343" s="8">
        <f>VLOOKUP(B343,Compilado!C:F,4,FALSE)</f>
        <v>2022</v>
      </c>
      <c r="D343" s="8" t="str">
        <f>VLOOKUP(B343,Compilado!C:G,5,FALSE)</f>
        <v>Conference paper</v>
      </c>
      <c r="E343" s="8">
        <v>2</v>
      </c>
      <c r="F343" s="8">
        <v>2</v>
      </c>
      <c r="G343" s="8">
        <v>2</v>
      </c>
      <c r="H343" s="8">
        <v>2</v>
      </c>
      <c r="I343" s="8">
        <v>2</v>
      </c>
      <c r="J343" s="8">
        <v>2</v>
      </c>
      <c r="K343" s="8">
        <v>2</v>
      </c>
      <c r="L343" s="8">
        <v>2</v>
      </c>
      <c r="M343" s="8">
        <v>2</v>
      </c>
      <c r="N343" s="8">
        <v>2</v>
      </c>
      <c r="O343" s="9">
        <v>20</v>
      </c>
      <c r="P343" s="8">
        <f t="shared" si="5"/>
        <v>100</v>
      </c>
    </row>
    <row r="344" spans="1:16" x14ac:dyDescent="0.3">
      <c r="A344" s="8" t="s">
        <v>3484</v>
      </c>
      <c r="B344" s="17" t="s">
        <v>5035</v>
      </c>
      <c r="C344" s="8">
        <f>VLOOKUP(B344,Compilado!C:F,4,FALSE)</f>
        <v>2024</v>
      </c>
      <c r="D344" s="8" t="str">
        <f>VLOOKUP(B344,Compilado!C:G,5,FALSE)</f>
        <v>Conference paper</v>
      </c>
      <c r="E344" s="8">
        <v>2</v>
      </c>
      <c r="F344" s="8">
        <v>2</v>
      </c>
      <c r="G344" s="8">
        <v>2</v>
      </c>
      <c r="H344" s="8">
        <v>2</v>
      </c>
      <c r="I344" s="8">
        <v>2</v>
      </c>
      <c r="J344" s="8">
        <v>2</v>
      </c>
      <c r="K344" s="8">
        <v>2</v>
      </c>
      <c r="L344" s="8">
        <v>2</v>
      </c>
      <c r="M344" s="8">
        <v>1</v>
      </c>
      <c r="N344" s="8">
        <v>2</v>
      </c>
      <c r="O344" s="9">
        <v>19</v>
      </c>
      <c r="P344" s="8">
        <f t="shared" si="5"/>
        <v>95</v>
      </c>
    </row>
    <row r="345" spans="1:16" x14ac:dyDescent="0.3">
      <c r="A345" s="8" t="s">
        <v>3484</v>
      </c>
      <c r="B345" s="17" t="s">
        <v>7249</v>
      </c>
      <c r="C345" s="8">
        <f>VLOOKUP(B345,Compilado!C:F,4,FALSE)</f>
        <v>2022</v>
      </c>
      <c r="D345" s="8" t="str">
        <f>VLOOKUP(B345,Compilado!C:G,5,FALSE)</f>
        <v>Conference paper</v>
      </c>
      <c r="E345" s="8">
        <v>2</v>
      </c>
      <c r="F345" s="8">
        <v>2</v>
      </c>
      <c r="G345" s="8">
        <v>1</v>
      </c>
      <c r="H345" s="8">
        <v>1</v>
      </c>
      <c r="I345" s="8">
        <v>2</v>
      </c>
      <c r="J345" s="8">
        <v>2</v>
      </c>
      <c r="K345" s="8">
        <v>1</v>
      </c>
      <c r="L345" s="8">
        <v>1</v>
      </c>
      <c r="M345" s="8">
        <v>1</v>
      </c>
      <c r="N345" s="8">
        <v>2</v>
      </c>
      <c r="O345" s="9">
        <v>15</v>
      </c>
      <c r="P345" s="8">
        <f t="shared" si="5"/>
        <v>75</v>
      </c>
    </row>
    <row r="346" spans="1:16" x14ac:dyDescent="0.3">
      <c r="A346" s="8" t="s">
        <v>3484</v>
      </c>
      <c r="B346" s="17" t="s">
        <v>432</v>
      </c>
      <c r="C346" s="8">
        <f>VLOOKUP(B346,Compilado!C:F,4,FALSE)</f>
        <v>2023</v>
      </c>
      <c r="D346" s="8" t="str">
        <f>VLOOKUP(B346,Compilado!C:G,5,FALSE)</f>
        <v>Article</v>
      </c>
      <c r="E346" s="8">
        <v>2</v>
      </c>
      <c r="F346" s="8">
        <v>2</v>
      </c>
      <c r="G346" s="8">
        <v>2</v>
      </c>
      <c r="H346" s="8">
        <v>2</v>
      </c>
      <c r="I346" s="8">
        <v>2</v>
      </c>
      <c r="J346" s="8">
        <v>2</v>
      </c>
      <c r="K346" s="8">
        <v>2</v>
      </c>
      <c r="L346" s="8">
        <v>2</v>
      </c>
      <c r="M346" s="8">
        <v>2</v>
      </c>
      <c r="N346" s="8">
        <v>2</v>
      </c>
      <c r="O346" s="9">
        <v>20</v>
      </c>
      <c r="P346" s="8">
        <f t="shared" si="5"/>
        <v>100</v>
      </c>
    </row>
    <row r="347" spans="1:16" x14ac:dyDescent="0.3">
      <c r="A347" s="8" t="s">
        <v>3484</v>
      </c>
      <c r="B347" s="17" t="s">
        <v>1253</v>
      </c>
      <c r="C347" s="8">
        <f>VLOOKUP(B347,Compilado!C:F,4,FALSE)</f>
        <v>2023</v>
      </c>
      <c r="D347" s="8" t="str">
        <f>VLOOKUP(B347,Compilado!C:G,5,FALSE)</f>
        <v>Conference paper</v>
      </c>
      <c r="E347" s="8">
        <v>2</v>
      </c>
      <c r="F347" s="8">
        <v>2</v>
      </c>
      <c r="G347" s="8">
        <v>1</v>
      </c>
      <c r="H347" s="8">
        <v>1</v>
      </c>
      <c r="I347" s="8">
        <v>2</v>
      </c>
      <c r="J347" s="8">
        <v>1</v>
      </c>
      <c r="K347" s="8">
        <v>1</v>
      </c>
      <c r="L347" s="8">
        <v>1</v>
      </c>
      <c r="M347" s="8">
        <v>0</v>
      </c>
      <c r="N347" s="8">
        <v>1</v>
      </c>
      <c r="O347" s="9">
        <v>12</v>
      </c>
      <c r="P347" s="8">
        <f t="shared" si="5"/>
        <v>60</v>
      </c>
    </row>
    <row r="348" spans="1:16" x14ac:dyDescent="0.3">
      <c r="A348" s="8" t="s">
        <v>3484</v>
      </c>
      <c r="B348" s="17" t="s">
        <v>1416</v>
      </c>
      <c r="C348" s="8">
        <f>VLOOKUP(B348,Compilado!C:F,4,FALSE)</f>
        <v>2023</v>
      </c>
      <c r="D348" s="8" t="str">
        <f>VLOOKUP(B348,Compilado!C:G,5,FALSE)</f>
        <v>Conference paper</v>
      </c>
      <c r="E348" s="8">
        <v>2</v>
      </c>
      <c r="F348" s="8">
        <v>2</v>
      </c>
      <c r="G348" s="8">
        <v>2</v>
      </c>
      <c r="H348" s="8">
        <v>1</v>
      </c>
      <c r="I348" s="8">
        <v>1</v>
      </c>
      <c r="J348" s="8">
        <v>1</v>
      </c>
      <c r="K348" s="8">
        <v>1</v>
      </c>
      <c r="L348" s="8">
        <v>1</v>
      </c>
      <c r="M348" s="8">
        <v>0</v>
      </c>
      <c r="N348" s="8">
        <v>1</v>
      </c>
      <c r="O348" s="9">
        <v>12</v>
      </c>
      <c r="P348" s="8">
        <f t="shared" si="5"/>
        <v>60</v>
      </c>
    </row>
    <row r="349" spans="1:16" x14ac:dyDescent="0.3">
      <c r="A349" s="8" t="s">
        <v>3484</v>
      </c>
      <c r="B349" s="17" t="s">
        <v>6664</v>
      </c>
      <c r="C349" s="8">
        <f>VLOOKUP(B349,Compilado!C:F,4,FALSE)</f>
        <v>2022</v>
      </c>
      <c r="D349" s="8" t="str">
        <f>VLOOKUP(B349,Compilado!C:G,5,FALSE)</f>
        <v>Conference paper</v>
      </c>
      <c r="E349" s="8">
        <v>2</v>
      </c>
      <c r="F349" s="8">
        <v>2</v>
      </c>
      <c r="G349" s="8">
        <v>1</v>
      </c>
      <c r="H349" s="8">
        <v>2</v>
      </c>
      <c r="I349" s="8">
        <v>2</v>
      </c>
      <c r="J349" s="8">
        <v>1</v>
      </c>
      <c r="K349" s="8">
        <v>1</v>
      </c>
      <c r="L349" s="8">
        <v>1</v>
      </c>
      <c r="M349" s="8">
        <v>1</v>
      </c>
      <c r="N349" s="8">
        <v>1</v>
      </c>
      <c r="O349" s="9">
        <v>14</v>
      </c>
      <c r="P349" s="8">
        <f t="shared" si="5"/>
        <v>70</v>
      </c>
    </row>
    <row r="350" spans="1:16" x14ac:dyDescent="0.3">
      <c r="A350" s="8" t="s">
        <v>3484</v>
      </c>
      <c r="B350" s="17" t="s">
        <v>1189</v>
      </c>
      <c r="C350" s="8">
        <f>VLOOKUP(B350,Compilado!C:F,4,FALSE)</f>
        <v>2023</v>
      </c>
      <c r="D350" s="8" t="str">
        <f>VLOOKUP(B350,Compilado!C:G,5,FALSE)</f>
        <v>Conference paper</v>
      </c>
      <c r="E350" s="8">
        <v>2</v>
      </c>
      <c r="F350" s="8">
        <v>2</v>
      </c>
      <c r="G350" s="8">
        <v>1</v>
      </c>
      <c r="H350" s="8">
        <v>1</v>
      </c>
      <c r="I350" s="8">
        <v>2</v>
      </c>
      <c r="J350" s="8">
        <v>1</v>
      </c>
      <c r="K350" s="8">
        <v>1</v>
      </c>
      <c r="L350" s="8">
        <v>1</v>
      </c>
      <c r="M350" s="8">
        <v>1</v>
      </c>
      <c r="N350" s="8">
        <v>1</v>
      </c>
      <c r="O350" s="9">
        <v>13</v>
      </c>
      <c r="P350" s="8">
        <f t="shared" si="5"/>
        <v>65</v>
      </c>
    </row>
    <row r="351" spans="1:16" x14ac:dyDescent="0.3">
      <c r="A351" s="8" t="s">
        <v>3484</v>
      </c>
      <c r="B351" s="17" t="s">
        <v>1710</v>
      </c>
      <c r="C351" s="8">
        <f>VLOOKUP(B351,Compilado!C:F,4,FALSE)</f>
        <v>2024</v>
      </c>
      <c r="D351" s="8" t="str">
        <f>VLOOKUP(B351,Compilado!C:G,5,FALSE)</f>
        <v>Conference paper</v>
      </c>
      <c r="E351" s="8">
        <v>2</v>
      </c>
      <c r="F351" s="8">
        <v>2</v>
      </c>
      <c r="G351" s="8">
        <v>1</v>
      </c>
      <c r="H351" s="8">
        <v>1</v>
      </c>
      <c r="I351" s="8">
        <v>2</v>
      </c>
      <c r="J351" s="8">
        <v>1</v>
      </c>
      <c r="K351" s="8">
        <v>1</v>
      </c>
      <c r="L351" s="8">
        <v>1</v>
      </c>
      <c r="M351" s="8">
        <v>1</v>
      </c>
      <c r="N351" s="8">
        <v>1</v>
      </c>
      <c r="O351" s="9">
        <v>13</v>
      </c>
      <c r="P351" s="8">
        <f t="shared" si="5"/>
        <v>65</v>
      </c>
    </row>
    <row r="352" spans="1:16" x14ac:dyDescent="0.3">
      <c r="A352" s="8" t="s">
        <v>514</v>
      </c>
      <c r="B352" s="19" t="s">
        <v>1880</v>
      </c>
      <c r="C352" s="8">
        <f>VLOOKUP(B352,Compilado!C:F,4,FALSE)</f>
        <v>2025</v>
      </c>
      <c r="D352" s="8" t="str">
        <f>VLOOKUP(B352,Compilado!C:G,5,FALSE)</f>
        <v>Conference paper</v>
      </c>
      <c r="E352" s="8">
        <v>2</v>
      </c>
      <c r="F352" s="8">
        <v>2</v>
      </c>
      <c r="G352" s="8">
        <v>1</v>
      </c>
      <c r="H352" s="8">
        <v>2</v>
      </c>
      <c r="I352" s="8">
        <v>2</v>
      </c>
      <c r="J352" s="8">
        <v>1</v>
      </c>
      <c r="K352" s="8">
        <v>1</v>
      </c>
      <c r="L352" s="8">
        <v>2</v>
      </c>
      <c r="M352" s="8">
        <v>1</v>
      </c>
      <c r="N352" s="8">
        <v>2</v>
      </c>
      <c r="O352" s="9">
        <v>16</v>
      </c>
      <c r="P352" s="8">
        <f t="shared" si="5"/>
        <v>80</v>
      </c>
    </row>
    <row r="353" spans="1:16" x14ac:dyDescent="0.3">
      <c r="A353" s="8" t="s">
        <v>3484</v>
      </c>
      <c r="B353" s="17" t="s">
        <v>3962</v>
      </c>
      <c r="C353" s="8">
        <f>VLOOKUP(B353,Compilado!C:F,4,FALSE)</f>
        <v>2024</v>
      </c>
      <c r="D353" s="8" t="str">
        <f>VLOOKUP(B353,Compilado!C:G,5,FALSE)</f>
        <v>Conference paper</v>
      </c>
      <c r="E353" s="8">
        <v>2</v>
      </c>
      <c r="F353" s="8">
        <v>2</v>
      </c>
      <c r="G353" s="8">
        <v>1</v>
      </c>
      <c r="H353" s="8">
        <v>1</v>
      </c>
      <c r="I353" s="8">
        <v>2</v>
      </c>
      <c r="J353" s="8">
        <v>1</v>
      </c>
      <c r="K353" s="8">
        <v>1</v>
      </c>
      <c r="L353" s="8">
        <v>1</v>
      </c>
      <c r="M353" s="8">
        <v>1</v>
      </c>
      <c r="N353" s="8">
        <v>1</v>
      </c>
      <c r="O353" s="9">
        <v>13</v>
      </c>
      <c r="P353" s="8">
        <f t="shared" si="5"/>
        <v>65</v>
      </c>
    </row>
    <row r="354" spans="1:16" x14ac:dyDescent="0.3">
      <c r="A354" s="8" t="s">
        <v>3484</v>
      </c>
      <c r="B354" s="17" t="s">
        <v>1953</v>
      </c>
      <c r="C354" s="8">
        <f>VLOOKUP(B354,Compilado!C:F,4,FALSE)</f>
        <v>2024</v>
      </c>
      <c r="D354" s="8" t="str">
        <f>VLOOKUP(B354,Compilado!C:G,5,FALSE)</f>
        <v>Conference paper</v>
      </c>
      <c r="E354" s="8">
        <v>2</v>
      </c>
      <c r="F354" s="8">
        <v>2</v>
      </c>
      <c r="G354" s="8">
        <v>1</v>
      </c>
      <c r="H354" s="8">
        <v>1</v>
      </c>
      <c r="I354" s="8">
        <v>2</v>
      </c>
      <c r="J354" s="8">
        <v>1</v>
      </c>
      <c r="K354" s="8">
        <v>1</v>
      </c>
      <c r="L354" s="8">
        <v>1</v>
      </c>
      <c r="M354" s="8">
        <v>1</v>
      </c>
      <c r="N354" s="8">
        <v>1</v>
      </c>
      <c r="O354" s="9">
        <v>13</v>
      </c>
      <c r="P354" s="8">
        <f t="shared" si="5"/>
        <v>65</v>
      </c>
    </row>
    <row r="355" spans="1:16" hidden="1" x14ac:dyDescent="0.3">
      <c r="A355" s="8" t="s">
        <v>3484</v>
      </c>
      <c r="B355" s="6" t="s">
        <v>4384</v>
      </c>
      <c r="C355" s="8">
        <f>VLOOKUP(B355,Compilado!C:F,4,FALSE)</f>
        <v>2023</v>
      </c>
      <c r="D355" s="8" t="str">
        <f>VLOOKUP(B355,Compilado!C:G,5,FALSE)</f>
        <v>Article</v>
      </c>
      <c r="E355" s="8">
        <v>2</v>
      </c>
      <c r="F355" s="8">
        <v>2</v>
      </c>
      <c r="G355" s="8">
        <v>1</v>
      </c>
      <c r="H355" s="8">
        <v>1</v>
      </c>
      <c r="I355" s="8">
        <v>1</v>
      </c>
      <c r="J355" s="8">
        <v>0</v>
      </c>
      <c r="K355" s="8">
        <v>0</v>
      </c>
      <c r="L355" s="8">
        <v>1</v>
      </c>
      <c r="M355" s="8">
        <v>1</v>
      </c>
      <c r="N355" s="8">
        <v>1</v>
      </c>
      <c r="O355" s="9">
        <v>10</v>
      </c>
      <c r="P355" s="8">
        <f t="shared" si="5"/>
        <v>50</v>
      </c>
    </row>
    <row r="356" spans="1:16" x14ac:dyDescent="0.3">
      <c r="A356" s="8" t="s">
        <v>3385</v>
      </c>
      <c r="B356" s="17" t="s">
        <v>201</v>
      </c>
      <c r="C356" s="8">
        <f>VLOOKUP(B356,Compilado!C:F,4,FALSE)</f>
        <v>2022</v>
      </c>
      <c r="D356" s="8" t="str">
        <f>VLOOKUP(B356,Compilado!C:G,5,FALSE)</f>
        <v>Conference paper</v>
      </c>
      <c r="E356" s="8">
        <v>2</v>
      </c>
      <c r="F356" s="8">
        <v>2</v>
      </c>
      <c r="G356" s="8">
        <v>2</v>
      </c>
      <c r="H356" s="8">
        <v>2</v>
      </c>
      <c r="I356" s="8">
        <v>2</v>
      </c>
      <c r="J356" s="8">
        <v>1</v>
      </c>
      <c r="K356" s="8">
        <v>1</v>
      </c>
      <c r="L356" s="8">
        <v>2</v>
      </c>
      <c r="M356" s="8">
        <v>1</v>
      </c>
      <c r="N356" s="8">
        <v>2</v>
      </c>
      <c r="O356" s="9">
        <v>17</v>
      </c>
      <c r="P356" s="8">
        <f t="shared" si="5"/>
        <v>85</v>
      </c>
    </row>
    <row r="357" spans="1:16" x14ac:dyDescent="0.3">
      <c r="A357" s="8" t="s">
        <v>3484</v>
      </c>
      <c r="B357" s="17" t="s">
        <v>11096</v>
      </c>
      <c r="C357" s="8">
        <f>VLOOKUP(B357,Compilado!C:F,4,FALSE)</f>
        <v>2024</v>
      </c>
      <c r="D357" s="8" t="str">
        <f>VLOOKUP(B357,Compilado!C:G,5,FALSE)</f>
        <v>Article</v>
      </c>
      <c r="E357" s="8">
        <v>2</v>
      </c>
      <c r="F357" s="8">
        <v>2</v>
      </c>
      <c r="G357" s="8">
        <v>2</v>
      </c>
      <c r="H357" s="8">
        <v>2</v>
      </c>
      <c r="I357" s="8">
        <v>2</v>
      </c>
      <c r="J357" s="8">
        <v>2</v>
      </c>
      <c r="K357" s="8">
        <v>2</v>
      </c>
      <c r="L357" s="8">
        <v>2</v>
      </c>
      <c r="M357" s="8">
        <v>2</v>
      </c>
      <c r="N357" s="8">
        <v>2</v>
      </c>
      <c r="O357" s="9">
        <v>20</v>
      </c>
      <c r="P357" s="8">
        <f t="shared" si="5"/>
        <v>100</v>
      </c>
    </row>
    <row r="358" spans="1:16" x14ac:dyDescent="0.3">
      <c r="A358" s="8" t="s">
        <v>3484</v>
      </c>
      <c r="B358" s="17" t="s">
        <v>2418</v>
      </c>
      <c r="C358" s="8">
        <f>VLOOKUP(B358,Compilado!C:F,4,FALSE)</f>
        <v>2022</v>
      </c>
      <c r="D358" s="8" t="str">
        <f>VLOOKUP(B358,Compilado!C:G,5,FALSE)</f>
        <v>Conference paper</v>
      </c>
      <c r="E358" s="8">
        <v>2</v>
      </c>
      <c r="F358" s="8">
        <v>2</v>
      </c>
      <c r="G358" s="8">
        <v>2</v>
      </c>
      <c r="H358" s="8">
        <v>2</v>
      </c>
      <c r="I358" s="8">
        <v>2</v>
      </c>
      <c r="J358" s="8">
        <v>2</v>
      </c>
      <c r="K358" s="8">
        <v>2</v>
      </c>
      <c r="L358" s="8">
        <v>2</v>
      </c>
      <c r="M358" s="8">
        <v>1</v>
      </c>
      <c r="N358" s="8">
        <v>2</v>
      </c>
      <c r="O358" s="9">
        <v>19</v>
      </c>
      <c r="P358" s="8">
        <f t="shared" si="5"/>
        <v>95</v>
      </c>
    </row>
    <row r="359" spans="1:16" x14ac:dyDescent="0.3">
      <c r="A359" s="8" t="s">
        <v>3484</v>
      </c>
      <c r="B359" s="17" t="s">
        <v>213</v>
      </c>
      <c r="C359" s="8">
        <f>VLOOKUP(B359,Compilado!C:F,4,FALSE)</f>
        <v>2023</v>
      </c>
      <c r="D359" s="8" t="str">
        <f>VLOOKUP(B359,Compilado!C:G,5,FALSE)</f>
        <v>Conference paper</v>
      </c>
      <c r="E359" s="8">
        <v>2</v>
      </c>
      <c r="F359" s="8">
        <v>2</v>
      </c>
      <c r="G359" s="8">
        <v>2</v>
      </c>
      <c r="H359" s="8">
        <v>2</v>
      </c>
      <c r="I359" s="8">
        <v>2</v>
      </c>
      <c r="J359" s="8">
        <v>2</v>
      </c>
      <c r="K359" s="8">
        <v>2</v>
      </c>
      <c r="L359" s="8">
        <v>2</v>
      </c>
      <c r="M359" s="8">
        <v>1</v>
      </c>
      <c r="N359" s="8">
        <v>2</v>
      </c>
      <c r="O359" s="9">
        <v>19</v>
      </c>
      <c r="P359" s="8">
        <f t="shared" si="5"/>
        <v>95</v>
      </c>
    </row>
    <row r="360" spans="1:16" x14ac:dyDescent="0.3">
      <c r="A360" s="8" t="s">
        <v>3484</v>
      </c>
      <c r="B360" s="17" t="s">
        <v>3531</v>
      </c>
      <c r="C360" s="8">
        <f>VLOOKUP(B360,Compilado!C:F,4,FALSE)</f>
        <v>2024</v>
      </c>
      <c r="D360" s="8" t="str">
        <f>VLOOKUP(B360,Compilado!C:G,5,FALSE)</f>
        <v>Conference paper</v>
      </c>
      <c r="E360" s="8">
        <v>2</v>
      </c>
      <c r="F360" s="8">
        <v>2</v>
      </c>
      <c r="G360" s="8">
        <v>2</v>
      </c>
      <c r="H360" s="8">
        <v>2</v>
      </c>
      <c r="I360" s="8">
        <v>1</v>
      </c>
      <c r="J360" s="8">
        <v>2</v>
      </c>
      <c r="K360" s="8">
        <v>2</v>
      </c>
      <c r="L360" s="8">
        <v>1</v>
      </c>
      <c r="M360" s="8">
        <v>1</v>
      </c>
      <c r="N360" s="8">
        <v>2</v>
      </c>
      <c r="O360" s="9">
        <v>17</v>
      </c>
      <c r="P360" s="8">
        <f t="shared" si="5"/>
        <v>85</v>
      </c>
    </row>
    <row r="361" spans="1:16" x14ac:dyDescent="0.3">
      <c r="A361" s="8" t="s">
        <v>3484</v>
      </c>
      <c r="B361" s="17" t="s">
        <v>1124</v>
      </c>
      <c r="C361" s="8">
        <f>VLOOKUP(B361,Compilado!C:F,4,FALSE)</f>
        <v>2022</v>
      </c>
      <c r="D361" s="8" t="str">
        <f>VLOOKUP(B361,Compilado!C:G,5,FALSE)</f>
        <v>Conference paper</v>
      </c>
      <c r="E361" s="8">
        <v>2</v>
      </c>
      <c r="F361" s="8">
        <v>2</v>
      </c>
      <c r="G361" s="8">
        <v>2</v>
      </c>
      <c r="H361" s="8">
        <v>1</v>
      </c>
      <c r="I361" s="8">
        <v>1</v>
      </c>
      <c r="J361" s="8">
        <v>1</v>
      </c>
      <c r="K361" s="8">
        <v>1</v>
      </c>
      <c r="L361" s="8">
        <v>1</v>
      </c>
      <c r="M361" s="8">
        <v>1</v>
      </c>
      <c r="N361" s="8">
        <v>2</v>
      </c>
      <c r="O361" s="9">
        <v>14</v>
      </c>
      <c r="P361" s="8">
        <f t="shared" si="5"/>
        <v>70</v>
      </c>
    </row>
    <row r="362" spans="1:16" x14ac:dyDescent="0.3">
      <c r="A362" s="8" t="s">
        <v>3484</v>
      </c>
      <c r="B362" s="17" t="s">
        <v>1891</v>
      </c>
      <c r="C362" s="8">
        <f>VLOOKUP(B362,Compilado!C:F,4,FALSE)</f>
        <v>2024</v>
      </c>
      <c r="D362" s="8" t="str">
        <f>VLOOKUP(B362,Compilado!C:G,5,FALSE)</f>
        <v>Conference paper</v>
      </c>
      <c r="E362" s="8">
        <v>2</v>
      </c>
      <c r="F362" s="8">
        <v>2</v>
      </c>
      <c r="G362" s="8">
        <v>2</v>
      </c>
      <c r="H362" s="8">
        <v>2</v>
      </c>
      <c r="I362" s="8">
        <v>2</v>
      </c>
      <c r="J362" s="8">
        <v>2</v>
      </c>
      <c r="K362" s="8">
        <v>2</v>
      </c>
      <c r="L362" s="8">
        <v>2</v>
      </c>
      <c r="M362" s="8">
        <v>1</v>
      </c>
      <c r="N362" s="8">
        <v>2</v>
      </c>
      <c r="O362" s="9">
        <v>19</v>
      </c>
      <c r="P362" s="8">
        <f t="shared" si="5"/>
        <v>95</v>
      </c>
    </row>
    <row r="363" spans="1:16" x14ac:dyDescent="0.3">
      <c r="A363" s="8" t="s">
        <v>3484</v>
      </c>
      <c r="B363" s="17" t="s">
        <v>8605</v>
      </c>
      <c r="C363" s="8">
        <f>VLOOKUP(B363,Compilado!C:F,4,FALSE)</f>
        <v>2023</v>
      </c>
      <c r="D363" s="8" t="str">
        <f>VLOOKUP(B363,Compilado!C:G,5,FALSE)</f>
        <v>Conference paper</v>
      </c>
      <c r="E363" s="8">
        <v>2</v>
      </c>
      <c r="F363" s="8">
        <v>2</v>
      </c>
      <c r="G363" s="8">
        <v>1</v>
      </c>
      <c r="H363" s="8">
        <v>1</v>
      </c>
      <c r="I363" s="8">
        <v>1</v>
      </c>
      <c r="J363" s="8">
        <v>1</v>
      </c>
      <c r="K363" s="8">
        <v>1</v>
      </c>
      <c r="L363" s="8">
        <v>1</v>
      </c>
      <c r="M363" s="8">
        <v>1</v>
      </c>
      <c r="N363" s="8">
        <v>2</v>
      </c>
      <c r="O363" s="9">
        <v>13</v>
      </c>
      <c r="P363" s="8">
        <f t="shared" si="5"/>
        <v>65</v>
      </c>
    </row>
    <row r="364" spans="1:16" x14ac:dyDescent="0.3">
      <c r="A364" s="8" t="s">
        <v>3484</v>
      </c>
      <c r="B364" s="17" t="s">
        <v>4375</v>
      </c>
      <c r="C364" s="8">
        <f>VLOOKUP(B364,Compilado!C:F,4,FALSE)</f>
        <v>2023</v>
      </c>
      <c r="D364" s="8" t="str">
        <f>VLOOKUP(B364,Compilado!C:G,5,FALSE)</f>
        <v>Article</v>
      </c>
      <c r="E364" s="8">
        <v>2</v>
      </c>
      <c r="F364" s="8">
        <v>2</v>
      </c>
      <c r="G364" s="8">
        <v>2</v>
      </c>
      <c r="H364" s="8">
        <v>2</v>
      </c>
      <c r="I364" s="8">
        <v>1</v>
      </c>
      <c r="J364" s="8">
        <v>1</v>
      </c>
      <c r="K364" s="8">
        <v>2</v>
      </c>
      <c r="L364" s="8">
        <v>2</v>
      </c>
      <c r="M364" s="8">
        <v>2</v>
      </c>
      <c r="N364" s="8">
        <v>2</v>
      </c>
      <c r="O364" s="9">
        <v>18</v>
      </c>
      <c r="P364" s="8">
        <f t="shared" si="5"/>
        <v>90</v>
      </c>
    </row>
    <row r="365" spans="1:16" hidden="1" x14ac:dyDescent="0.3">
      <c r="A365" s="8" t="s">
        <v>3484</v>
      </c>
      <c r="B365" s="8" t="s">
        <v>5840</v>
      </c>
      <c r="C365" s="8">
        <f>VLOOKUP(B365,Compilado!C:F,4,FALSE)</f>
        <v>2023</v>
      </c>
      <c r="D365" s="8" t="str">
        <f>VLOOKUP(B365,Compilado!C:G,5,FALSE)</f>
        <v>Book chapter</v>
      </c>
      <c r="E365" s="8">
        <v>2</v>
      </c>
      <c r="F365" s="8">
        <v>2</v>
      </c>
      <c r="G365" s="8">
        <v>1</v>
      </c>
      <c r="H365" s="8">
        <v>1</v>
      </c>
      <c r="I365" s="8">
        <v>0</v>
      </c>
      <c r="J365" s="8">
        <v>1</v>
      </c>
      <c r="K365" s="8">
        <v>1</v>
      </c>
      <c r="L365" s="8">
        <v>1</v>
      </c>
      <c r="M365" s="8">
        <v>0</v>
      </c>
      <c r="N365" s="8">
        <v>2</v>
      </c>
      <c r="O365" s="9">
        <v>11</v>
      </c>
      <c r="P365" s="8">
        <f t="shared" si="5"/>
        <v>55</v>
      </c>
    </row>
    <row r="366" spans="1:16" x14ac:dyDescent="0.3">
      <c r="A366" s="8" t="s">
        <v>3484</v>
      </c>
      <c r="B366" s="17" t="s">
        <v>5403</v>
      </c>
      <c r="C366" s="8">
        <f>VLOOKUP(B366,Compilado!C:F,4,FALSE)</f>
        <v>2023</v>
      </c>
      <c r="D366" s="8" t="str">
        <f>VLOOKUP(B366,Compilado!C:G,5,FALSE)</f>
        <v>Conference paper</v>
      </c>
      <c r="E366" s="8">
        <v>2</v>
      </c>
      <c r="F366" s="8">
        <v>2</v>
      </c>
      <c r="G366" s="8">
        <v>1</v>
      </c>
      <c r="H366" s="8">
        <v>1</v>
      </c>
      <c r="I366" s="8">
        <v>1</v>
      </c>
      <c r="J366" s="8">
        <v>1</v>
      </c>
      <c r="K366" s="8">
        <v>1</v>
      </c>
      <c r="L366" s="8">
        <v>1</v>
      </c>
      <c r="M366" s="8">
        <v>1</v>
      </c>
      <c r="N366" s="8">
        <v>2</v>
      </c>
      <c r="O366" s="9">
        <v>13</v>
      </c>
      <c r="P366" s="8">
        <f t="shared" si="5"/>
        <v>65</v>
      </c>
    </row>
    <row r="367" spans="1:16" x14ac:dyDescent="0.3">
      <c r="A367" s="8" t="s">
        <v>3484</v>
      </c>
      <c r="B367" s="17" t="s">
        <v>6332</v>
      </c>
      <c r="C367" s="8">
        <f>VLOOKUP(B367,Compilado!C:F,4,FALSE)</f>
        <v>2023</v>
      </c>
      <c r="D367" s="8" t="str">
        <f>VLOOKUP(B367,Compilado!C:G,5,FALSE)</f>
        <v>Conference paper</v>
      </c>
      <c r="E367" s="8">
        <v>2</v>
      </c>
      <c r="F367" s="8">
        <v>2</v>
      </c>
      <c r="G367" s="8">
        <v>2</v>
      </c>
      <c r="H367" s="8">
        <v>2</v>
      </c>
      <c r="I367" s="8">
        <v>1</v>
      </c>
      <c r="J367" s="8">
        <v>1</v>
      </c>
      <c r="K367" s="8">
        <v>2</v>
      </c>
      <c r="L367" s="8">
        <v>2</v>
      </c>
      <c r="M367" s="8">
        <v>1</v>
      </c>
      <c r="N367" s="8">
        <v>2</v>
      </c>
      <c r="O367" s="9">
        <v>17</v>
      </c>
      <c r="P367" s="8">
        <f t="shared" si="5"/>
        <v>85</v>
      </c>
    </row>
    <row r="368" spans="1:16" x14ac:dyDescent="0.3">
      <c r="A368" s="8" t="s">
        <v>3484</v>
      </c>
      <c r="B368" s="17" t="s">
        <v>1146</v>
      </c>
      <c r="C368" s="8">
        <f>VLOOKUP(B368,Compilado!C:F,4,FALSE)</f>
        <v>2023</v>
      </c>
      <c r="D368" s="8" t="str">
        <f>VLOOKUP(B368,Compilado!C:G,5,FALSE)</f>
        <v>Conference paper</v>
      </c>
      <c r="E368" s="8">
        <v>2</v>
      </c>
      <c r="F368" s="8">
        <v>2</v>
      </c>
      <c r="G368" s="8">
        <v>2</v>
      </c>
      <c r="H368" s="8">
        <v>1</v>
      </c>
      <c r="I368" s="8">
        <v>1</v>
      </c>
      <c r="J368" s="8">
        <v>1</v>
      </c>
      <c r="K368" s="8">
        <v>1</v>
      </c>
      <c r="L368" s="8">
        <v>1</v>
      </c>
      <c r="M368" s="8">
        <v>2</v>
      </c>
      <c r="N368" s="8">
        <v>2</v>
      </c>
      <c r="O368" s="9">
        <v>15</v>
      </c>
      <c r="P368" s="8">
        <f t="shared" si="5"/>
        <v>75</v>
      </c>
    </row>
    <row r="369" spans="1:16" hidden="1" x14ac:dyDescent="0.3">
      <c r="A369" s="8" t="s">
        <v>3484</v>
      </c>
      <c r="B369" s="8" t="s">
        <v>7171</v>
      </c>
      <c r="C369" s="8">
        <f>VLOOKUP(B369,Compilado!C:F,4,FALSE)</f>
        <v>2022</v>
      </c>
      <c r="D369" s="8" t="str">
        <f>VLOOKUP(B369,Compilado!C:G,5,FALSE)</f>
        <v>Article</v>
      </c>
      <c r="E369" s="8">
        <v>2</v>
      </c>
      <c r="F369" s="8">
        <v>2</v>
      </c>
      <c r="G369" s="8">
        <v>1</v>
      </c>
      <c r="H369" s="8">
        <v>1</v>
      </c>
      <c r="I369" s="8">
        <v>0</v>
      </c>
      <c r="J369" s="8">
        <v>0</v>
      </c>
      <c r="K369" s="8">
        <v>1</v>
      </c>
      <c r="L369" s="8">
        <v>1</v>
      </c>
      <c r="M369" s="8">
        <v>0</v>
      </c>
      <c r="N369" s="8">
        <v>2</v>
      </c>
      <c r="O369" s="9">
        <v>10</v>
      </c>
      <c r="P369" s="8">
        <f t="shared" si="5"/>
        <v>50</v>
      </c>
    </row>
    <row r="370" spans="1:16" x14ac:dyDescent="0.3">
      <c r="A370" s="8" t="s">
        <v>3484</v>
      </c>
      <c r="B370" s="17" t="s">
        <v>6341</v>
      </c>
      <c r="C370" s="8">
        <f>VLOOKUP(B370,Compilado!C:F,4,FALSE)</f>
        <v>2022</v>
      </c>
      <c r="D370" s="8" t="str">
        <f>VLOOKUP(B370,Compilado!C:G,5,FALSE)</f>
        <v>Conference paper</v>
      </c>
      <c r="E370" s="8">
        <v>2</v>
      </c>
      <c r="F370" s="8">
        <v>2</v>
      </c>
      <c r="G370" s="8">
        <v>2</v>
      </c>
      <c r="H370" s="8">
        <v>2</v>
      </c>
      <c r="I370" s="8">
        <v>1</v>
      </c>
      <c r="J370" s="8">
        <v>1</v>
      </c>
      <c r="K370" s="8">
        <v>1</v>
      </c>
      <c r="L370" s="8">
        <v>1</v>
      </c>
      <c r="M370" s="8">
        <v>1</v>
      </c>
      <c r="N370" s="8">
        <v>2</v>
      </c>
      <c r="O370" s="9">
        <v>15</v>
      </c>
      <c r="P370" s="8">
        <f t="shared" si="5"/>
        <v>75</v>
      </c>
    </row>
    <row r="371" spans="1:16" hidden="1" x14ac:dyDescent="0.3">
      <c r="A371" s="8" t="s">
        <v>514</v>
      </c>
      <c r="B371" s="8" t="s">
        <v>1223</v>
      </c>
      <c r="C371" s="8">
        <f>VLOOKUP(B371,Compilado!C:F,4,FALSE)</f>
        <v>2024</v>
      </c>
      <c r="D371" s="8" t="str">
        <f>VLOOKUP(B371,Compilado!C:G,5,FALSE)</f>
        <v>Conference paper</v>
      </c>
      <c r="E371" s="8">
        <v>2</v>
      </c>
      <c r="F371" s="8">
        <v>2</v>
      </c>
      <c r="G371" s="8">
        <v>1</v>
      </c>
      <c r="H371" s="8">
        <v>1</v>
      </c>
      <c r="I371" s="8">
        <v>1</v>
      </c>
      <c r="J371" s="8">
        <v>0</v>
      </c>
      <c r="K371" s="8">
        <v>0</v>
      </c>
      <c r="L371" s="8">
        <v>2</v>
      </c>
      <c r="M371" s="8">
        <v>1</v>
      </c>
      <c r="N371" s="8">
        <v>1</v>
      </c>
      <c r="O371" s="9">
        <v>11</v>
      </c>
      <c r="P371" s="8">
        <f t="shared" si="5"/>
        <v>55</v>
      </c>
    </row>
    <row r="372" spans="1:16" x14ac:dyDescent="0.3">
      <c r="A372" s="8" t="s">
        <v>3484</v>
      </c>
      <c r="B372" s="17" t="s">
        <v>4214</v>
      </c>
      <c r="C372" s="8">
        <f>VLOOKUP(B372,Compilado!C:F,4,FALSE)</f>
        <v>2024</v>
      </c>
      <c r="D372" s="8" t="str">
        <f>VLOOKUP(B372,Compilado!C:G,5,FALSE)</f>
        <v>Article</v>
      </c>
      <c r="E372" s="8">
        <v>2</v>
      </c>
      <c r="F372" s="8">
        <v>2</v>
      </c>
      <c r="G372" s="8">
        <v>2</v>
      </c>
      <c r="H372" s="8">
        <v>1</v>
      </c>
      <c r="I372" s="8">
        <v>1</v>
      </c>
      <c r="J372" s="8">
        <v>2</v>
      </c>
      <c r="K372" s="8">
        <v>1</v>
      </c>
      <c r="L372" s="8">
        <v>2</v>
      </c>
      <c r="M372" s="8">
        <v>2</v>
      </c>
      <c r="N372" s="8">
        <v>2</v>
      </c>
      <c r="O372" s="9">
        <v>17</v>
      </c>
      <c r="P372" s="8">
        <f t="shared" si="5"/>
        <v>85</v>
      </c>
    </row>
    <row r="373" spans="1:16" x14ac:dyDescent="0.3">
      <c r="A373" s="8" t="s">
        <v>3484</v>
      </c>
      <c r="B373" s="17" t="s">
        <v>1291</v>
      </c>
      <c r="C373" s="8">
        <f>VLOOKUP(B373,Compilado!C:F,4,FALSE)</f>
        <v>2023</v>
      </c>
      <c r="D373" s="8" t="str">
        <f>VLOOKUP(B373,Compilado!C:G,5,FALSE)</f>
        <v>Conference paper</v>
      </c>
      <c r="E373" s="8">
        <v>2</v>
      </c>
      <c r="F373" s="8">
        <v>2</v>
      </c>
      <c r="G373" s="8">
        <v>2</v>
      </c>
      <c r="H373" s="8">
        <v>2</v>
      </c>
      <c r="I373" s="8">
        <v>2</v>
      </c>
      <c r="J373" s="8">
        <v>2</v>
      </c>
      <c r="K373" s="8">
        <v>2</v>
      </c>
      <c r="L373" s="8">
        <v>2</v>
      </c>
      <c r="M373" s="8">
        <v>2</v>
      </c>
      <c r="N373" s="8">
        <v>2</v>
      </c>
      <c r="O373" s="9">
        <v>20</v>
      </c>
      <c r="P373" s="8">
        <f t="shared" si="5"/>
        <v>100</v>
      </c>
    </row>
    <row r="374" spans="1:16" x14ac:dyDescent="0.3">
      <c r="A374" s="8" t="s">
        <v>3484</v>
      </c>
      <c r="B374" s="17" t="s">
        <v>4578</v>
      </c>
      <c r="C374" s="8">
        <f>VLOOKUP(B374,Compilado!C:F,4,FALSE)</f>
        <v>2023</v>
      </c>
      <c r="D374" s="8" t="str">
        <f>VLOOKUP(B374,Compilado!C:G,5,FALSE)</f>
        <v>Article</v>
      </c>
      <c r="E374" s="8">
        <v>2</v>
      </c>
      <c r="F374" s="8">
        <v>2</v>
      </c>
      <c r="G374" s="8">
        <v>2</v>
      </c>
      <c r="H374" s="8">
        <v>2</v>
      </c>
      <c r="I374" s="8">
        <v>2</v>
      </c>
      <c r="J374" s="8">
        <v>2</v>
      </c>
      <c r="K374" s="8">
        <v>2</v>
      </c>
      <c r="L374" s="8">
        <v>1</v>
      </c>
      <c r="M374" s="8">
        <v>2</v>
      </c>
      <c r="N374" s="8">
        <v>2</v>
      </c>
      <c r="O374" s="9">
        <v>19</v>
      </c>
      <c r="P374" s="8">
        <f t="shared" si="5"/>
        <v>95</v>
      </c>
    </row>
    <row r="375" spans="1:16" x14ac:dyDescent="0.3">
      <c r="A375" s="8" t="s">
        <v>3484</v>
      </c>
      <c r="B375" s="17" t="s">
        <v>5001</v>
      </c>
      <c r="C375" s="8">
        <f>VLOOKUP(B375,Compilado!C:F,4,FALSE)</f>
        <v>2024</v>
      </c>
      <c r="D375" s="8" t="str">
        <f>VLOOKUP(B375,Compilado!C:G,5,FALSE)</f>
        <v>Article</v>
      </c>
      <c r="E375" s="8">
        <v>2</v>
      </c>
      <c r="F375" s="8">
        <v>2</v>
      </c>
      <c r="G375" s="8">
        <v>2</v>
      </c>
      <c r="H375" s="8">
        <v>2</v>
      </c>
      <c r="I375" s="8">
        <v>2</v>
      </c>
      <c r="J375" s="8">
        <v>2</v>
      </c>
      <c r="K375" s="8">
        <v>2</v>
      </c>
      <c r="L375" s="8">
        <v>2</v>
      </c>
      <c r="M375" s="8">
        <v>2</v>
      </c>
      <c r="N375" s="8">
        <v>2</v>
      </c>
      <c r="O375" s="9">
        <v>20</v>
      </c>
      <c r="P375" s="8">
        <f t="shared" si="5"/>
        <v>100</v>
      </c>
    </row>
    <row r="376" spans="1:16" x14ac:dyDescent="0.3">
      <c r="A376" s="8" t="s">
        <v>3484</v>
      </c>
      <c r="B376" s="17" t="s">
        <v>5565</v>
      </c>
      <c r="C376" s="8">
        <f>VLOOKUP(B376,Compilado!C:F,4,FALSE)</f>
        <v>2023</v>
      </c>
      <c r="D376" s="8" t="str">
        <f>VLOOKUP(B376,Compilado!C:G,5,FALSE)</f>
        <v>Conference paper</v>
      </c>
      <c r="E376" s="8">
        <v>2</v>
      </c>
      <c r="F376" s="8">
        <v>2</v>
      </c>
      <c r="G376" s="8">
        <v>2</v>
      </c>
      <c r="H376" s="8">
        <v>1</v>
      </c>
      <c r="I376" s="8">
        <v>1</v>
      </c>
      <c r="J376" s="8">
        <v>1</v>
      </c>
      <c r="K376" s="8">
        <v>1</v>
      </c>
      <c r="L376" s="8">
        <v>1</v>
      </c>
      <c r="M376" s="8">
        <v>1</v>
      </c>
      <c r="N376" s="8">
        <v>2</v>
      </c>
      <c r="O376" s="9">
        <v>14</v>
      </c>
      <c r="P376" s="8">
        <f t="shared" si="5"/>
        <v>70</v>
      </c>
    </row>
    <row r="377" spans="1:16" x14ac:dyDescent="0.3">
      <c r="A377" s="8" t="s">
        <v>3484</v>
      </c>
      <c r="B377" s="19" t="s">
        <v>790</v>
      </c>
      <c r="C377" s="8">
        <f>VLOOKUP(B377,Compilado!C:F,4,FALSE)</f>
        <v>2023</v>
      </c>
      <c r="D377" s="8" t="str">
        <f>VLOOKUP(B377,Compilado!C:G,5,FALSE)</f>
        <v>Conference paper</v>
      </c>
      <c r="E377" s="8">
        <v>2</v>
      </c>
      <c r="F377" s="8">
        <v>2</v>
      </c>
      <c r="G377" s="8">
        <v>2</v>
      </c>
      <c r="H377" s="8">
        <v>1</v>
      </c>
      <c r="I377" s="8">
        <v>1</v>
      </c>
      <c r="J377" s="8">
        <v>1</v>
      </c>
      <c r="K377" s="8">
        <v>1</v>
      </c>
      <c r="L377" s="8">
        <v>1</v>
      </c>
      <c r="M377" s="8">
        <v>1</v>
      </c>
      <c r="N377" s="8">
        <v>1</v>
      </c>
      <c r="O377" s="9">
        <v>13</v>
      </c>
      <c r="P377" s="8">
        <f t="shared" si="5"/>
        <v>65</v>
      </c>
    </row>
    <row r="378" spans="1:16" x14ac:dyDescent="0.3">
      <c r="A378" s="8" t="s">
        <v>3484</v>
      </c>
      <c r="B378" s="17" t="s">
        <v>1848</v>
      </c>
      <c r="C378" s="8">
        <f>VLOOKUP(B378,Compilado!C:F,4,FALSE)</f>
        <v>2023</v>
      </c>
      <c r="D378" s="8" t="str">
        <f>VLOOKUP(B378,Compilado!C:G,5,FALSE)</f>
        <v>Conference paper</v>
      </c>
      <c r="E378" s="8">
        <v>2</v>
      </c>
      <c r="F378" s="8">
        <v>2</v>
      </c>
      <c r="G378" s="8">
        <v>2</v>
      </c>
      <c r="H378" s="8">
        <v>2</v>
      </c>
      <c r="I378" s="8">
        <v>2</v>
      </c>
      <c r="J378" s="8">
        <v>1</v>
      </c>
      <c r="K378" s="8">
        <v>1</v>
      </c>
      <c r="L378" s="8">
        <v>1</v>
      </c>
      <c r="M378" s="8">
        <v>1</v>
      </c>
      <c r="N378" s="8">
        <v>2</v>
      </c>
      <c r="O378" s="9">
        <v>16</v>
      </c>
      <c r="P378" s="8">
        <f t="shared" si="5"/>
        <v>80</v>
      </c>
    </row>
    <row r="379" spans="1:16" x14ac:dyDescent="0.3">
      <c r="A379" s="8" t="s">
        <v>3484</v>
      </c>
      <c r="B379" s="17" t="s">
        <v>1604</v>
      </c>
      <c r="C379" s="8">
        <f>VLOOKUP(B379,Compilado!C:F,4,FALSE)</f>
        <v>2024</v>
      </c>
      <c r="D379" s="8" t="str">
        <f>VLOOKUP(B379,Compilado!C:G,5,FALSE)</f>
        <v>Conference paper</v>
      </c>
      <c r="E379" s="8">
        <v>2</v>
      </c>
      <c r="F379" s="8">
        <v>2</v>
      </c>
      <c r="G379" s="8">
        <v>2</v>
      </c>
      <c r="H379" s="8">
        <v>1</v>
      </c>
      <c r="I379" s="8">
        <v>1</v>
      </c>
      <c r="J379" s="8">
        <v>1</v>
      </c>
      <c r="K379" s="8">
        <v>1</v>
      </c>
      <c r="L379" s="8">
        <v>1</v>
      </c>
      <c r="M379" s="8">
        <v>1</v>
      </c>
      <c r="N379" s="8">
        <v>2</v>
      </c>
      <c r="O379" s="9">
        <v>14</v>
      </c>
      <c r="P379" s="8">
        <f t="shared" si="5"/>
        <v>70</v>
      </c>
    </row>
    <row r="380" spans="1:16" hidden="1" x14ac:dyDescent="0.3">
      <c r="A380" s="8" t="s">
        <v>8557</v>
      </c>
      <c r="B380" s="8" t="s">
        <v>8015</v>
      </c>
      <c r="C380" s="8">
        <f>VLOOKUP(B380,Compilado!C:F,4,FALSE)</f>
        <v>2022</v>
      </c>
      <c r="D380" s="8" t="str">
        <f>VLOOKUP(B380,Compilado!C:G,5,FALSE)</f>
        <v>Article</v>
      </c>
      <c r="E380" s="8">
        <v>1</v>
      </c>
      <c r="F380" s="8">
        <v>1</v>
      </c>
      <c r="G380" s="8">
        <v>1</v>
      </c>
      <c r="H380" s="8">
        <v>1</v>
      </c>
      <c r="I380" s="8">
        <v>1</v>
      </c>
      <c r="J380" s="8">
        <v>0</v>
      </c>
      <c r="K380" s="8">
        <v>0</v>
      </c>
      <c r="L380" s="8">
        <v>1</v>
      </c>
      <c r="M380" s="8">
        <v>0</v>
      </c>
      <c r="N380" s="8">
        <v>1</v>
      </c>
      <c r="O380" s="9">
        <v>7</v>
      </c>
      <c r="P380" s="8">
        <f t="shared" si="5"/>
        <v>35</v>
      </c>
    </row>
    <row r="381" spans="1:16" x14ac:dyDescent="0.3">
      <c r="A381" s="8" t="s">
        <v>3484</v>
      </c>
      <c r="B381" s="17" t="s">
        <v>2192</v>
      </c>
      <c r="C381" s="8">
        <f>VLOOKUP(B381,Compilado!C:F,4,FALSE)</f>
        <v>2023</v>
      </c>
      <c r="D381" s="8" t="str">
        <f>VLOOKUP(B381,Compilado!C:G,5,FALSE)</f>
        <v>Conference paper</v>
      </c>
      <c r="E381" s="8">
        <v>2</v>
      </c>
      <c r="F381" s="8">
        <v>2</v>
      </c>
      <c r="G381" s="8">
        <v>2</v>
      </c>
      <c r="H381" s="8">
        <v>1</v>
      </c>
      <c r="I381" s="8">
        <v>1</v>
      </c>
      <c r="J381" s="8">
        <v>1</v>
      </c>
      <c r="K381" s="8">
        <v>1</v>
      </c>
      <c r="L381" s="8">
        <v>1</v>
      </c>
      <c r="M381" s="8">
        <v>1</v>
      </c>
      <c r="N381" s="8">
        <v>2</v>
      </c>
      <c r="O381" s="9">
        <v>14</v>
      </c>
      <c r="P381" s="8">
        <f t="shared" si="5"/>
        <v>70</v>
      </c>
    </row>
    <row r="382" spans="1:16" x14ac:dyDescent="0.3">
      <c r="A382" s="8" t="s">
        <v>3484</v>
      </c>
      <c r="B382" s="17" t="s">
        <v>968</v>
      </c>
      <c r="C382" s="8">
        <f>VLOOKUP(B382,Compilado!C:F,4,FALSE)</f>
        <v>2024</v>
      </c>
      <c r="D382" s="8" t="str">
        <f>VLOOKUP(B382,Compilado!C:G,5,FALSE)</f>
        <v>Conference paper</v>
      </c>
      <c r="E382" s="8">
        <v>2</v>
      </c>
      <c r="F382" s="8">
        <v>2</v>
      </c>
      <c r="G382" s="8">
        <v>2</v>
      </c>
      <c r="H382" s="8">
        <v>2</v>
      </c>
      <c r="I382" s="8">
        <v>1</v>
      </c>
      <c r="J382" s="8">
        <v>1</v>
      </c>
      <c r="K382" s="8">
        <v>1</v>
      </c>
      <c r="L382" s="8">
        <v>1</v>
      </c>
      <c r="M382" s="8">
        <v>1</v>
      </c>
      <c r="N382" s="8">
        <v>2</v>
      </c>
      <c r="O382" s="9">
        <v>15</v>
      </c>
      <c r="P382" s="8">
        <f t="shared" si="5"/>
        <v>75</v>
      </c>
    </row>
    <row r="383" spans="1:16" x14ac:dyDescent="0.3">
      <c r="A383" s="8" t="s">
        <v>3484</v>
      </c>
      <c r="B383" s="17" t="s">
        <v>7225</v>
      </c>
      <c r="C383" s="8">
        <f>VLOOKUP(B383,Compilado!C:F,4,FALSE)</f>
        <v>2022</v>
      </c>
      <c r="D383" s="8" t="str">
        <f>VLOOKUP(B383,Compilado!C:G,5,FALSE)</f>
        <v>Conference paper</v>
      </c>
      <c r="E383" s="8">
        <v>2</v>
      </c>
      <c r="F383" s="8">
        <v>1</v>
      </c>
      <c r="G383" s="8">
        <v>2</v>
      </c>
      <c r="H383" s="8">
        <v>2</v>
      </c>
      <c r="I383" s="8">
        <v>2</v>
      </c>
      <c r="J383" s="8">
        <v>1</v>
      </c>
      <c r="K383" s="8">
        <v>1</v>
      </c>
      <c r="L383" s="8">
        <v>1</v>
      </c>
      <c r="M383" s="8">
        <v>1</v>
      </c>
      <c r="N383" s="8">
        <v>2</v>
      </c>
      <c r="O383" s="9">
        <v>15</v>
      </c>
      <c r="P383" s="8">
        <f t="shared" ref="P383:P435" si="6">(O383*100)/20</f>
        <v>75</v>
      </c>
    </row>
    <row r="384" spans="1:16" x14ac:dyDescent="0.3">
      <c r="A384" s="8" t="s">
        <v>3484</v>
      </c>
      <c r="B384" s="17" t="s">
        <v>2536</v>
      </c>
      <c r="C384" s="8">
        <f>VLOOKUP(B384,Compilado!C:F,4,FALSE)</f>
        <v>2023</v>
      </c>
      <c r="D384" s="8" t="str">
        <f>VLOOKUP(B384,Compilado!C:G,5,FALSE)</f>
        <v>Conference paper</v>
      </c>
      <c r="E384" s="8">
        <v>2</v>
      </c>
      <c r="F384" s="8">
        <v>2</v>
      </c>
      <c r="G384" s="8">
        <v>1</v>
      </c>
      <c r="H384" s="8">
        <v>2</v>
      </c>
      <c r="I384" s="8">
        <v>2</v>
      </c>
      <c r="J384" s="8">
        <v>2</v>
      </c>
      <c r="K384" s="8">
        <v>2</v>
      </c>
      <c r="L384" s="8">
        <v>2</v>
      </c>
      <c r="M384" s="8">
        <v>1</v>
      </c>
      <c r="N384" s="8">
        <v>2</v>
      </c>
      <c r="O384" s="9">
        <v>18</v>
      </c>
      <c r="P384" s="8">
        <f t="shared" si="6"/>
        <v>90</v>
      </c>
    </row>
    <row r="385" spans="1:16" x14ac:dyDescent="0.3">
      <c r="A385" s="8" t="s">
        <v>3484</v>
      </c>
      <c r="B385" s="17" t="s">
        <v>2182</v>
      </c>
      <c r="C385" s="8">
        <f>VLOOKUP(B385,Compilado!C:F,4,FALSE)</f>
        <v>2024</v>
      </c>
      <c r="D385" s="8" t="str">
        <f>VLOOKUP(B385,Compilado!C:G,5,FALSE)</f>
        <v>Conference paper</v>
      </c>
      <c r="E385" s="8">
        <v>2</v>
      </c>
      <c r="F385" s="8">
        <v>2</v>
      </c>
      <c r="G385" s="8">
        <v>2</v>
      </c>
      <c r="H385" s="8">
        <v>1</v>
      </c>
      <c r="I385" s="8">
        <v>1</v>
      </c>
      <c r="J385" s="8">
        <v>1</v>
      </c>
      <c r="K385" s="8">
        <v>1</v>
      </c>
      <c r="L385" s="8">
        <v>2</v>
      </c>
      <c r="M385" s="8">
        <v>2</v>
      </c>
      <c r="N385" s="8">
        <v>2</v>
      </c>
      <c r="O385" s="9">
        <v>16</v>
      </c>
      <c r="P385" s="8">
        <f t="shared" si="6"/>
        <v>80</v>
      </c>
    </row>
    <row r="386" spans="1:16" x14ac:dyDescent="0.3">
      <c r="A386" s="8" t="s">
        <v>3484</v>
      </c>
      <c r="B386" s="17" t="s">
        <v>1615</v>
      </c>
      <c r="C386" s="8">
        <f>VLOOKUP(B386,Compilado!C:F,4,FALSE)</f>
        <v>2023</v>
      </c>
      <c r="D386" s="8" t="str">
        <f>VLOOKUP(B386,Compilado!C:G,5,FALSE)</f>
        <v>Conference paper</v>
      </c>
      <c r="E386" s="8">
        <v>2</v>
      </c>
      <c r="F386" s="8">
        <v>2</v>
      </c>
      <c r="G386" s="8">
        <v>2</v>
      </c>
      <c r="H386" s="8">
        <v>2</v>
      </c>
      <c r="I386" s="8">
        <v>2</v>
      </c>
      <c r="J386" s="8">
        <v>2</v>
      </c>
      <c r="K386" s="8">
        <v>2</v>
      </c>
      <c r="L386" s="8">
        <v>2</v>
      </c>
      <c r="M386" s="8">
        <v>2</v>
      </c>
      <c r="N386" s="8">
        <v>2</v>
      </c>
      <c r="O386" s="9">
        <v>20</v>
      </c>
      <c r="P386" s="8">
        <f t="shared" si="6"/>
        <v>100</v>
      </c>
    </row>
    <row r="387" spans="1:16" x14ac:dyDescent="0.3">
      <c r="A387" s="8" t="s">
        <v>3484</v>
      </c>
      <c r="B387" s="17" t="s">
        <v>3133</v>
      </c>
      <c r="C387" s="8">
        <f>VLOOKUP(B387,Compilado!C:F,4,FALSE)</f>
        <v>2022</v>
      </c>
      <c r="D387" s="8" t="str">
        <f>VLOOKUP(B387,Compilado!C:G,5,FALSE)</f>
        <v>Conference paper</v>
      </c>
      <c r="E387" s="8">
        <v>2</v>
      </c>
      <c r="F387" s="8">
        <v>2</v>
      </c>
      <c r="G387" s="8">
        <v>2</v>
      </c>
      <c r="H387" s="8">
        <v>1</v>
      </c>
      <c r="I387" s="8">
        <v>0</v>
      </c>
      <c r="J387" s="8">
        <v>0</v>
      </c>
      <c r="K387" s="8">
        <v>1</v>
      </c>
      <c r="L387" s="8">
        <v>2</v>
      </c>
      <c r="M387" s="8">
        <v>1</v>
      </c>
      <c r="N387" s="8">
        <v>1</v>
      </c>
      <c r="O387" s="9">
        <v>12</v>
      </c>
      <c r="P387" s="8">
        <f t="shared" si="6"/>
        <v>60</v>
      </c>
    </row>
    <row r="388" spans="1:16" x14ac:dyDescent="0.3">
      <c r="A388" s="8" t="s">
        <v>3484</v>
      </c>
      <c r="B388" s="17" t="s">
        <v>2042</v>
      </c>
      <c r="C388" s="8">
        <f>VLOOKUP(B388,Compilado!C:F,4,FALSE)</f>
        <v>2024</v>
      </c>
      <c r="D388" s="8" t="str">
        <f>VLOOKUP(B388,Compilado!C:G,5,FALSE)</f>
        <v>Conference paper</v>
      </c>
      <c r="E388" s="8">
        <v>2</v>
      </c>
      <c r="F388" s="8">
        <v>2</v>
      </c>
      <c r="G388" s="8">
        <v>2</v>
      </c>
      <c r="H388" s="8">
        <v>2</v>
      </c>
      <c r="I388" s="8">
        <v>1</v>
      </c>
      <c r="J388" s="8">
        <v>1</v>
      </c>
      <c r="K388" s="8">
        <v>1</v>
      </c>
      <c r="L388" s="8">
        <v>2</v>
      </c>
      <c r="M388" s="8">
        <v>1</v>
      </c>
      <c r="N388" s="8">
        <v>2</v>
      </c>
      <c r="O388" s="9">
        <v>16</v>
      </c>
      <c r="P388" s="8">
        <f t="shared" si="6"/>
        <v>80</v>
      </c>
    </row>
    <row r="389" spans="1:16" hidden="1" x14ac:dyDescent="0.3">
      <c r="A389" s="8" t="s">
        <v>3484</v>
      </c>
      <c r="B389" s="8" t="s">
        <v>5191</v>
      </c>
      <c r="C389" s="8">
        <f>VLOOKUP(B389,Compilado!C:F,4,FALSE)</f>
        <v>2023</v>
      </c>
      <c r="D389" s="8" t="str">
        <f>VLOOKUP(B389,Compilado!C:G,5,FALSE)</f>
        <v>Article</v>
      </c>
      <c r="E389" s="8">
        <v>2</v>
      </c>
      <c r="F389" s="8">
        <v>1</v>
      </c>
      <c r="G389" s="8">
        <v>1</v>
      </c>
      <c r="H389" s="8">
        <v>1</v>
      </c>
      <c r="I389" s="8">
        <v>0</v>
      </c>
      <c r="J389" s="8">
        <v>1</v>
      </c>
      <c r="K389" s="8">
        <v>1</v>
      </c>
      <c r="L389" s="8">
        <v>1</v>
      </c>
      <c r="M389" s="8">
        <v>1</v>
      </c>
      <c r="N389" s="8">
        <v>1</v>
      </c>
      <c r="O389" s="9">
        <v>10</v>
      </c>
      <c r="P389" s="8">
        <f t="shared" si="6"/>
        <v>50</v>
      </c>
    </row>
    <row r="390" spans="1:16" hidden="1" x14ac:dyDescent="0.3">
      <c r="A390" s="8" t="s">
        <v>3484</v>
      </c>
      <c r="B390" s="8" t="s">
        <v>5945</v>
      </c>
      <c r="C390" s="8">
        <f>VLOOKUP(B390,Compilado!C:F,4,FALSE)</f>
        <v>2023</v>
      </c>
      <c r="D390" s="8" t="str">
        <f>VLOOKUP(B390,Compilado!C:G,5,FALSE)</f>
        <v>Book chapter</v>
      </c>
      <c r="E390" s="8">
        <v>2</v>
      </c>
      <c r="F390" s="8">
        <v>2</v>
      </c>
      <c r="G390" s="8">
        <v>1</v>
      </c>
      <c r="H390" s="8">
        <v>0</v>
      </c>
      <c r="I390" s="8">
        <v>0</v>
      </c>
      <c r="J390" s="8">
        <v>0</v>
      </c>
      <c r="K390" s="8">
        <v>0</v>
      </c>
      <c r="L390" s="8">
        <v>1</v>
      </c>
      <c r="M390" s="8">
        <v>2</v>
      </c>
      <c r="N390" s="8">
        <v>1</v>
      </c>
      <c r="O390" s="9">
        <v>9</v>
      </c>
      <c r="P390" s="8">
        <f t="shared" si="6"/>
        <v>45</v>
      </c>
    </row>
    <row r="391" spans="1:16" x14ac:dyDescent="0.3">
      <c r="A391" s="8" t="s">
        <v>3484</v>
      </c>
      <c r="B391" s="17" t="s">
        <v>6540</v>
      </c>
      <c r="C391" s="8">
        <f>VLOOKUP(B391,Compilado!C:F,4,FALSE)</f>
        <v>2023</v>
      </c>
      <c r="D391" s="8" t="str">
        <f>VLOOKUP(B391,Compilado!C:G,5,FALSE)</f>
        <v>Article</v>
      </c>
      <c r="E391" s="8">
        <v>2</v>
      </c>
      <c r="F391" s="8">
        <v>1</v>
      </c>
      <c r="G391" s="8">
        <v>2</v>
      </c>
      <c r="H391" s="8">
        <v>1</v>
      </c>
      <c r="I391" s="8">
        <v>1</v>
      </c>
      <c r="J391" s="8">
        <v>2</v>
      </c>
      <c r="K391" s="8">
        <v>1</v>
      </c>
      <c r="L391" s="8">
        <v>2</v>
      </c>
      <c r="M391" s="8">
        <v>1</v>
      </c>
      <c r="N391" s="8">
        <v>2</v>
      </c>
      <c r="O391" s="9">
        <v>15</v>
      </c>
      <c r="P391" s="8">
        <f t="shared" si="6"/>
        <v>75</v>
      </c>
    </row>
    <row r="392" spans="1:16" x14ac:dyDescent="0.3">
      <c r="A392" s="8" t="s">
        <v>514</v>
      </c>
      <c r="B392" s="17" t="s">
        <v>9188</v>
      </c>
      <c r="C392" s="8">
        <f>VLOOKUP(B392,Compilado!C:F,4,FALSE)</f>
        <v>2025</v>
      </c>
      <c r="D392" s="8" t="str">
        <f>VLOOKUP(B392,Compilado!C:G,5,FALSE)</f>
        <v>Article</v>
      </c>
      <c r="E392" s="8">
        <v>2</v>
      </c>
      <c r="F392" s="8">
        <v>2</v>
      </c>
      <c r="G392" s="8">
        <v>2</v>
      </c>
      <c r="H392" s="8">
        <v>2</v>
      </c>
      <c r="I392" s="8">
        <v>2</v>
      </c>
      <c r="J392" s="8">
        <v>2</v>
      </c>
      <c r="K392" s="8">
        <v>2</v>
      </c>
      <c r="L392" s="8">
        <v>1</v>
      </c>
      <c r="M392" s="8">
        <v>2</v>
      </c>
      <c r="N392" s="8">
        <v>2</v>
      </c>
      <c r="O392" s="9">
        <v>19</v>
      </c>
      <c r="P392" s="8">
        <f t="shared" si="6"/>
        <v>95</v>
      </c>
    </row>
    <row r="393" spans="1:16" x14ac:dyDescent="0.3">
      <c r="A393" s="8" t="s">
        <v>3484</v>
      </c>
      <c r="B393" s="17" t="s">
        <v>3551</v>
      </c>
      <c r="C393" s="8">
        <f>VLOOKUP(B393,Compilado!C:F,4,FALSE)</f>
        <v>2024</v>
      </c>
      <c r="D393" s="8" t="str">
        <f>VLOOKUP(B393,Compilado!C:G,5,FALSE)</f>
        <v>Article</v>
      </c>
      <c r="E393" s="8">
        <v>2</v>
      </c>
      <c r="F393" s="8">
        <v>2</v>
      </c>
      <c r="G393" s="8">
        <v>1</v>
      </c>
      <c r="H393" s="8">
        <v>2</v>
      </c>
      <c r="I393" s="8">
        <v>2</v>
      </c>
      <c r="J393" s="8">
        <v>2</v>
      </c>
      <c r="K393" s="8">
        <v>2</v>
      </c>
      <c r="L393" s="8">
        <v>1</v>
      </c>
      <c r="M393" s="8">
        <v>1</v>
      </c>
      <c r="N393" s="8">
        <v>1</v>
      </c>
      <c r="O393" s="9">
        <v>16</v>
      </c>
      <c r="P393" s="8">
        <f t="shared" si="6"/>
        <v>80</v>
      </c>
    </row>
    <row r="394" spans="1:16" x14ac:dyDescent="0.3">
      <c r="A394" s="8" t="s">
        <v>3484</v>
      </c>
      <c r="B394" s="17" t="s">
        <v>3205</v>
      </c>
      <c r="C394" s="8">
        <f>VLOOKUP(B394,Compilado!C:F,4,FALSE)</f>
        <v>2024</v>
      </c>
      <c r="D394" s="8" t="str">
        <f>VLOOKUP(B394,Compilado!C:G,5,FALSE)</f>
        <v>Article</v>
      </c>
      <c r="E394" s="8">
        <v>2</v>
      </c>
      <c r="F394" s="8">
        <v>2</v>
      </c>
      <c r="G394" s="8">
        <v>2</v>
      </c>
      <c r="H394" s="8">
        <v>2</v>
      </c>
      <c r="I394" s="8">
        <v>2</v>
      </c>
      <c r="J394" s="8">
        <v>2</v>
      </c>
      <c r="K394" s="8">
        <v>2</v>
      </c>
      <c r="L394" s="8">
        <v>2</v>
      </c>
      <c r="M394" s="8">
        <v>1</v>
      </c>
      <c r="N394" s="8">
        <v>2</v>
      </c>
      <c r="O394" s="9">
        <v>19</v>
      </c>
      <c r="P394" s="8">
        <f t="shared" si="6"/>
        <v>95</v>
      </c>
    </row>
    <row r="395" spans="1:16" x14ac:dyDescent="0.3">
      <c r="A395" s="8" t="s">
        <v>3484</v>
      </c>
      <c r="B395" s="17" t="s">
        <v>5304</v>
      </c>
      <c r="C395" s="8">
        <f>VLOOKUP(B395,Compilado!C:F,4,FALSE)</f>
        <v>2023</v>
      </c>
      <c r="D395" s="8" t="str">
        <f>VLOOKUP(B395,Compilado!C:G,5,FALSE)</f>
        <v>Conference paper</v>
      </c>
      <c r="E395" s="8">
        <v>2</v>
      </c>
      <c r="F395" s="8">
        <v>2</v>
      </c>
      <c r="G395" s="8">
        <v>2</v>
      </c>
      <c r="H395" s="8">
        <v>1</v>
      </c>
      <c r="I395" s="8">
        <v>2</v>
      </c>
      <c r="J395" s="8">
        <v>1</v>
      </c>
      <c r="K395" s="8">
        <v>1</v>
      </c>
      <c r="L395" s="8">
        <v>1</v>
      </c>
      <c r="M395" s="8">
        <v>2</v>
      </c>
      <c r="N395" s="8">
        <v>1</v>
      </c>
      <c r="O395" s="9">
        <v>15</v>
      </c>
      <c r="P395" s="8">
        <f t="shared" si="6"/>
        <v>75</v>
      </c>
    </row>
    <row r="396" spans="1:16" x14ac:dyDescent="0.3">
      <c r="A396" s="8" t="s">
        <v>3484</v>
      </c>
      <c r="B396" s="17" t="s">
        <v>5786</v>
      </c>
      <c r="C396" s="8">
        <f>VLOOKUP(B396,Compilado!C:F,4,FALSE)</f>
        <v>2023</v>
      </c>
      <c r="D396" s="8" t="str">
        <f>VLOOKUP(B396,Compilado!C:G,5,FALSE)</f>
        <v>Conference paper</v>
      </c>
      <c r="E396" s="8">
        <v>2</v>
      </c>
      <c r="F396" s="8">
        <v>2</v>
      </c>
      <c r="G396" s="8">
        <v>2</v>
      </c>
      <c r="H396" s="8">
        <v>2</v>
      </c>
      <c r="I396" s="8">
        <v>2</v>
      </c>
      <c r="J396" s="8">
        <v>2</v>
      </c>
      <c r="K396" s="8">
        <v>2</v>
      </c>
      <c r="L396" s="8">
        <v>2</v>
      </c>
      <c r="M396" s="8">
        <v>1</v>
      </c>
      <c r="N396" s="8">
        <v>2</v>
      </c>
      <c r="O396" s="9">
        <v>19</v>
      </c>
      <c r="P396" s="8">
        <f t="shared" si="6"/>
        <v>95</v>
      </c>
    </row>
    <row r="397" spans="1:16" hidden="1" x14ac:dyDescent="0.3">
      <c r="A397" s="8" t="s">
        <v>3484</v>
      </c>
      <c r="B397" s="8" t="s">
        <v>1964</v>
      </c>
      <c r="C397" s="8">
        <f>VLOOKUP(B397,Compilado!C:F,4,FALSE)</f>
        <v>2023</v>
      </c>
      <c r="D397" s="8" t="str">
        <f>VLOOKUP(B397,Compilado!C:G,5,FALSE)</f>
        <v>Conference paper</v>
      </c>
      <c r="E397" s="8">
        <v>1</v>
      </c>
      <c r="F397" s="8">
        <v>1</v>
      </c>
      <c r="G397" s="8">
        <v>1</v>
      </c>
      <c r="H397" s="8">
        <v>1</v>
      </c>
      <c r="I397" s="8">
        <v>1</v>
      </c>
      <c r="J397" s="8">
        <v>1</v>
      </c>
      <c r="K397" s="8">
        <v>1</v>
      </c>
      <c r="L397" s="8">
        <v>1</v>
      </c>
      <c r="M397" s="8">
        <v>0</v>
      </c>
      <c r="N397" s="8">
        <v>1</v>
      </c>
      <c r="O397" s="9">
        <v>9</v>
      </c>
      <c r="P397" s="8">
        <f t="shared" si="6"/>
        <v>45</v>
      </c>
    </row>
    <row r="398" spans="1:16" x14ac:dyDescent="0.3">
      <c r="A398" s="8" t="s">
        <v>3484</v>
      </c>
      <c r="B398" s="17" t="s">
        <v>6378</v>
      </c>
      <c r="C398" s="8">
        <f>VLOOKUP(B398,Compilado!C:F,4,FALSE)</f>
        <v>2022</v>
      </c>
      <c r="D398" s="8" t="str">
        <f>VLOOKUP(B398,Compilado!C:G,5,FALSE)</f>
        <v>Article</v>
      </c>
      <c r="E398" s="8">
        <v>2</v>
      </c>
      <c r="F398" s="8">
        <v>2</v>
      </c>
      <c r="G398" s="8">
        <v>1</v>
      </c>
      <c r="H398" s="8">
        <v>1</v>
      </c>
      <c r="I398" s="8">
        <v>1</v>
      </c>
      <c r="J398" s="8">
        <v>1</v>
      </c>
      <c r="K398" s="8">
        <v>1</v>
      </c>
      <c r="L398" s="8">
        <v>1</v>
      </c>
      <c r="M398" s="8">
        <v>1</v>
      </c>
      <c r="N398" s="8">
        <v>1</v>
      </c>
      <c r="O398" s="9">
        <v>12</v>
      </c>
      <c r="P398" s="8">
        <f t="shared" si="6"/>
        <v>60</v>
      </c>
    </row>
    <row r="399" spans="1:16" x14ac:dyDescent="0.3">
      <c r="A399" s="8" t="s">
        <v>3484</v>
      </c>
      <c r="B399" s="19" t="s">
        <v>1470</v>
      </c>
      <c r="C399" s="8">
        <f>VLOOKUP(B399,Compilado!C:F,4,FALSE)</f>
        <v>2024</v>
      </c>
      <c r="D399" s="8" t="str">
        <f>VLOOKUP(B399,Compilado!C:G,5,FALSE)</f>
        <v>Conference paper</v>
      </c>
      <c r="E399" s="8">
        <v>2</v>
      </c>
      <c r="F399" s="8">
        <v>2</v>
      </c>
      <c r="G399" s="8">
        <v>1</v>
      </c>
      <c r="H399" s="8">
        <v>2</v>
      </c>
      <c r="I399" s="8">
        <v>1</v>
      </c>
      <c r="J399" s="8">
        <v>1</v>
      </c>
      <c r="K399" s="8">
        <v>1</v>
      </c>
      <c r="L399" s="8">
        <v>1</v>
      </c>
      <c r="M399" s="8">
        <v>1</v>
      </c>
      <c r="N399" s="8">
        <v>1</v>
      </c>
      <c r="O399" s="9">
        <v>13</v>
      </c>
      <c r="P399" s="8">
        <f t="shared" si="6"/>
        <v>65</v>
      </c>
    </row>
    <row r="400" spans="1:16" hidden="1" x14ac:dyDescent="0.3">
      <c r="A400" s="8" t="s">
        <v>3484</v>
      </c>
      <c r="B400" s="8" t="s">
        <v>3918</v>
      </c>
      <c r="C400" s="8">
        <f>VLOOKUP(B400,Compilado!C:F,4,FALSE)</f>
        <v>2024</v>
      </c>
      <c r="D400" s="8" t="str">
        <f>VLOOKUP(B400,Compilado!C:G,5,FALSE)</f>
        <v>Article</v>
      </c>
      <c r="E400" s="8">
        <v>2</v>
      </c>
      <c r="F400" s="8">
        <v>1</v>
      </c>
      <c r="G400" s="8">
        <v>1</v>
      </c>
      <c r="H400" s="8">
        <v>0</v>
      </c>
      <c r="I400" s="8">
        <v>0</v>
      </c>
      <c r="J400" s="8">
        <v>0</v>
      </c>
      <c r="K400" s="8">
        <v>0</v>
      </c>
      <c r="L400" s="8">
        <v>1</v>
      </c>
      <c r="M400" s="8">
        <v>1</v>
      </c>
      <c r="N400" s="8">
        <v>1</v>
      </c>
      <c r="O400" s="9">
        <v>7</v>
      </c>
      <c r="P400" s="8">
        <f t="shared" si="6"/>
        <v>35</v>
      </c>
    </row>
    <row r="401" spans="1:16" x14ac:dyDescent="0.3">
      <c r="A401" s="8" t="s">
        <v>3484</v>
      </c>
      <c r="B401" s="19" t="s">
        <v>3144</v>
      </c>
      <c r="C401" s="8">
        <f>VLOOKUP(B401,Compilado!C:F,4,FALSE)</f>
        <v>2023</v>
      </c>
      <c r="D401" s="8" t="str">
        <f>VLOOKUP(B401,Compilado!C:G,5,FALSE)</f>
        <v>Conference paper</v>
      </c>
      <c r="E401" s="8">
        <v>2</v>
      </c>
      <c r="F401" s="8">
        <v>2</v>
      </c>
      <c r="G401" s="8">
        <v>2</v>
      </c>
      <c r="H401" s="8">
        <v>2</v>
      </c>
      <c r="I401" s="8">
        <v>2</v>
      </c>
      <c r="J401" s="8">
        <v>2</v>
      </c>
      <c r="K401" s="8">
        <v>2</v>
      </c>
      <c r="L401" s="8">
        <v>2</v>
      </c>
      <c r="M401" s="8">
        <v>2</v>
      </c>
      <c r="N401" s="8">
        <v>2</v>
      </c>
      <c r="O401" s="9">
        <v>20</v>
      </c>
      <c r="P401" s="8">
        <f t="shared" si="6"/>
        <v>100</v>
      </c>
    </row>
    <row r="402" spans="1:16" x14ac:dyDescent="0.3">
      <c r="A402" s="8" t="s">
        <v>3484</v>
      </c>
      <c r="B402" s="17" t="s">
        <v>8606</v>
      </c>
      <c r="C402" s="8">
        <f>VLOOKUP(B402,Compilado!C:F,4,FALSE)</f>
        <v>2024</v>
      </c>
      <c r="D402" s="8" t="str">
        <f>VLOOKUP(B402,Compilado!C:G,5,FALSE)</f>
        <v>Article</v>
      </c>
      <c r="E402" s="8">
        <v>2</v>
      </c>
      <c r="F402" s="8">
        <v>2</v>
      </c>
      <c r="G402" s="8">
        <v>1</v>
      </c>
      <c r="H402" s="8">
        <v>2</v>
      </c>
      <c r="I402" s="8">
        <v>1</v>
      </c>
      <c r="J402" s="8">
        <v>1</v>
      </c>
      <c r="K402" s="8">
        <v>1</v>
      </c>
      <c r="L402" s="8">
        <v>2</v>
      </c>
      <c r="M402" s="8">
        <v>1</v>
      </c>
      <c r="N402" s="8">
        <v>1</v>
      </c>
      <c r="O402" s="9">
        <v>14</v>
      </c>
      <c r="P402" s="8">
        <f t="shared" si="6"/>
        <v>70</v>
      </c>
    </row>
    <row r="403" spans="1:16" hidden="1" x14ac:dyDescent="0.3">
      <c r="A403" s="8" t="s">
        <v>3484</v>
      </c>
      <c r="B403" s="6" t="s">
        <v>3708</v>
      </c>
      <c r="C403" s="8">
        <f>VLOOKUP(B403,Compilado!C:F,4,FALSE)</f>
        <v>2024</v>
      </c>
      <c r="D403" s="8" t="str">
        <f>VLOOKUP(B403,Compilado!C:G,5,FALSE)</f>
        <v>Article</v>
      </c>
      <c r="E403" s="8">
        <v>2</v>
      </c>
      <c r="F403" s="8">
        <v>1</v>
      </c>
      <c r="G403" s="8">
        <v>1</v>
      </c>
      <c r="H403" s="8">
        <v>1</v>
      </c>
      <c r="I403" s="8">
        <v>0</v>
      </c>
      <c r="J403" s="8">
        <v>1</v>
      </c>
      <c r="K403" s="8">
        <v>1</v>
      </c>
      <c r="L403" s="8">
        <v>1</v>
      </c>
      <c r="M403" s="8">
        <v>0</v>
      </c>
      <c r="N403" s="8">
        <v>1</v>
      </c>
      <c r="O403" s="9">
        <v>9</v>
      </c>
      <c r="P403" s="8">
        <f t="shared" si="6"/>
        <v>45</v>
      </c>
    </row>
    <row r="404" spans="1:16" x14ac:dyDescent="0.3">
      <c r="A404" s="8" t="s">
        <v>3484</v>
      </c>
      <c r="B404" s="17" t="s">
        <v>4474</v>
      </c>
      <c r="C404" s="8">
        <f>VLOOKUP(B404,Compilado!C:F,4,FALSE)</f>
        <v>2024</v>
      </c>
      <c r="D404" s="8" t="str">
        <f>VLOOKUP(B404,Compilado!C:G,5,FALSE)</f>
        <v>Book chapter</v>
      </c>
      <c r="E404" s="8">
        <v>2</v>
      </c>
      <c r="F404" s="8">
        <v>2</v>
      </c>
      <c r="G404" s="8">
        <v>1</v>
      </c>
      <c r="H404" s="8">
        <v>2</v>
      </c>
      <c r="I404" s="8">
        <v>1</v>
      </c>
      <c r="J404" s="8">
        <v>1</v>
      </c>
      <c r="K404" s="8">
        <v>1</v>
      </c>
      <c r="L404" s="8">
        <v>2</v>
      </c>
      <c r="M404" s="8">
        <v>1</v>
      </c>
      <c r="N404" s="8">
        <v>2</v>
      </c>
      <c r="O404" s="9">
        <v>15</v>
      </c>
      <c r="P404" s="8">
        <f t="shared" si="6"/>
        <v>75</v>
      </c>
    </row>
    <row r="405" spans="1:16" x14ac:dyDescent="0.3">
      <c r="A405" s="8" t="s">
        <v>3484</v>
      </c>
      <c r="B405" s="17" t="s">
        <v>3927</v>
      </c>
      <c r="C405" s="8">
        <f>VLOOKUP(B405,Compilado!C:F,4,FALSE)</f>
        <v>2024</v>
      </c>
      <c r="D405" s="8" t="str">
        <f>VLOOKUP(B405,Compilado!C:G,5,FALSE)</f>
        <v>Conference paper</v>
      </c>
      <c r="E405" s="8">
        <v>2</v>
      </c>
      <c r="F405" s="8">
        <v>2</v>
      </c>
      <c r="G405" s="8">
        <v>2</v>
      </c>
      <c r="H405" s="8">
        <v>2</v>
      </c>
      <c r="I405" s="8">
        <v>1</v>
      </c>
      <c r="J405" s="8">
        <v>2</v>
      </c>
      <c r="K405" s="8">
        <v>1</v>
      </c>
      <c r="L405" s="8">
        <v>2</v>
      </c>
      <c r="M405" s="8">
        <v>1</v>
      </c>
      <c r="N405" s="8">
        <v>2</v>
      </c>
      <c r="O405" s="9">
        <v>17</v>
      </c>
      <c r="P405" s="8">
        <f t="shared" si="6"/>
        <v>85</v>
      </c>
    </row>
    <row r="406" spans="1:16" x14ac:dyDescent="0.3">
      <c r="A406" s="8" t="s">
        <v>3484</v>
      </c>
      <c r="B406" s="17" t="s">
        <v>5152</v>
      </c>
      <c r="C406" s="8">
        <f>VLOOKUP(B406,Compilado!C:F,4,FALSE)</f>
        <v>2023</v>
      </c>
      <c r="D406" s="8" t="str">
        <f>VLOOKUP(B406,Compilado!C:G,5,FALSE)</f>
        <v>Conference paper</v>
      </c>
      <c r="E406" s="8">
        <v>2</v>
      </c>
      <c r="F406" s="8">
        <v>2</v>
      </c>
      <c r="G406" s="8">
        <v>2</v>
      </c>
      <c r="H406" s="8">
        <v>2</v>
      </c>
      <c r="I406" s="8">
        <v>1</v>
      </c>
      <c r="J406" s="8">
        <v>2</v>
      </c>
      <c r="K406" s="8">
        <v>2</v>
      </c>
      <c r="L406" s="8">
        <v>2</v>
      </c>
      <c r="M406" s="8">
        <v>1</v>
      </c>
      <c r="N406" s="8">
        <v>2</v>
      </c>
      <c r="O406" s="9">
        <v>18</v>
      </c>
      <c r="P406" s="8">
        <f t="shared" si="6"/>
        <v>90</v>
      </c>
    </row>
    <row r="407" spans="1:16" x14ac:dyDescent="0.3">
      <c r="A407" s="8" t="s">
        <v>3484</v>
      </c>
      <c r="B407" s="17" t="s">
        <v>2250</v>
      </c>
      <c r="C407" s="8">
        <f>VLOOKUP(B407,Compilado!C:F,4,FALSE)</f>
        <v>2024</v>
      </c>
      <c r="D407" s="8" t="str">
        <f>VLOOKUP(B407,Compilado!C:G,5,FALSE)</f>
        <v>Article</v>
      </c>
      <c r="E407" s="8">
        <v>2</v>
      </c>
      <c r="F407" s="8">
        <v>2</v>
      </c>
      <c r="G407" s="8">
        <v>1</v>
      </c>
      <c r="H407" s="8">
        <v>2</v>
      </c>
      <c r="I407" s="8">
        <v>0</v>
      </c>
      <c r="J407" s="8">
        <v>2</v>
      </c>
      <c r="K407" s="8">
        <v>2</v>
      </c>
      <c r="L407" s="8">
        <v>1</v>
      </c>
      <c r="M407" s="8">
        <v>2</v>
      </c>
      <c r="N407" s="8">
        <v>2</v>
      </c>
      <c r="O407" s="9">
        <v>16</v>
      </c>
      <c r="P407" s="8">
        <f t="shared" si="6"/>
        <v>80</v>
      </c>
    </row>
    <row r="408" spans="1:16" x14ac:dyDescent="0.3">
      <c r="A408" s="8" t="s">
        <v>3484</v>
      </c>
      <c r="B408" s="19" t="s">
        <v>4282</v>
      </c>
      <c r="C408" s="8">
        <f>VLOOKUP(B408,Compilado!C:F,4,FALSE)</f>
        <v>2024</v>
      </c>
      <c r="D408" s="8" t="str">
        <f>VLOOKUP(B408,Compilado!C:G,5,FALSE)</f>
        <v>Article</v>
      </c>
      <c r="E408" s="8">
        <v>2</v>
      </c>
      <c r="F408" s="8">
        <v>2</v>
      </c>
      <c r="G408" s="8">
        <v>2</v>
      </c>
      <c r="H408" s="8">
        <v>2</v>
      </c>
      <c r="I408" s="8">
        <v>2</v>
      </c>
      <c r="J408" s="8">
        <v>2</v>
      </c>
      <c r="K408" s="8">
        <v>1</v>
      </c>
      <c r="L408" s="8">
        <v>2</v>
      </c>
      <c r="M408" s="8">
        <v>1</v>
      </c>
      <c r="N408" s="8">
        <v>2</v>
      </c>
      <c r="O408" s="9">
        <v>18</v>
      </c>
      <c r="P408" s="8">
        <f t="shared" si="6"/>
        <v>90</v>
      </c>
    </row>
    <row r="409" spans="1:16" x14ac:dyDescent="0.3">
      <c r="A409" s="8" t="s">
        <v>3484</v>
      </c>
      <c r="B409" s="19" t="s">
        <v>4076</v>
      </c>
      <c r="C409" s="8">
        <f>VLOOKUP(B409,Compilado!C:F,4,FALSE)</f>
        <v>2024</v>
      </c>
      <c r="D409" s="8" t="str">
        <f>VLOOKUP(B409,Compilado!C:G,5,FALSE)</f>
        <v>Article</v>
      </c>
      <c r="E409" s="8">
        <v>2</v>
      </c>
      <c r="F409" s="8">
        <v>2</v>
      </c>
      <c r="G409" s="8">
        <v>2</v>
      </c>
      <c r="H409" s="8">
        <v>2</v>
      </c>
      <c r="I409" s="8">
        <v>2</v>
      </c>
      <c r="J409" s="8">
        <v>2</v>
      </c>
      <c r="K409" s="8">
        <v>2</v>
      </c>
      <c r="L409" s="8">
        <v>2</v>
      </c>
      <c r="M409" s="8">
        <v>1</v>
      </c>
      <c r="N409" s="8">
        <v>2</v>
      </c>
      <c r="O409" s="9">
        <v>19</v>
      </c>
      <c r="P409" s="8">
        <f t="shared" si="6"/>
        <v>95</v>
      </c>
    </row>
    <row r="410" spans="1:16" x14ac:dyDescent="0.3">
      <c r="A410" s="8" t="s">
        <v>3484</v>
      </c>
      <c r="B410" s="19" t="s">
        <v>3608</v>
      </c>
      <c r="C410" s="8">
        <f>VLOOKUP(B410,Compilado!C:F,4,FALSE)</f>
        <v>2024</v>
      </c>
      <c r="D410" s="8" t="str">
        <f>VLOOKUP(B410,Compilado!C:G,5,FALSE)</f>
        <v>Article</v>
      </c>
      <c r="E410" s="8">
        <v>2</v>
      </c>
      <c r="F410" s="8">
        <v>2</v>
      </c>
      <c r="G410" s="8">
        <v>1</v>
      </c>
      <c r="H410" s="8">
        <v>2</v>
      </c>
      <c r="I410" s="8">
        <v>2</v>
      </c>
      <c r="J410" s="8">
        <v>1</v>
      </c>
      <c r="K410" s="8">
        <v>1</v>
      </c>
      <c r="L410" s="8">
        <v>1</v>
      </c>
      <c r="M410" s="8">
        <v>1</v>
      </c>
      <c r="N410" s="8">
        <v>2</v>
      </c>
      <c r="O410" s="9">
        <v>15</v>
      </c>
      <c r="P410" s="8">
        <f t="shared" si="6"/>
        <v>75</v>
      </c>
    </row>
    <row r="411" spans="1:16" x14ac:dyDescent="0.3">
      <c r="A411" s="8" t="s">
        <v>3484</v>
      </c>
      <c r="B411" s="17" t="s">
        <v>7065</v>
      </c>
      <c r="C411" s="8">
        <f>VLOOKUP(B411,Compilado!C:F,4,FALSE)</f>
        <v>2022</v>
      </c>
      <c r="D411" s="8" t="str">
        <f>VLOOKUP(B411,Compilado!C:G,5,FALSE)</f>
        <v>Book chapter</v>
      </c>
      <c r="E411" s="8">
        <v>2</v>
      </c>
      <c r="F411" s="8">
        <v>2</v>
      </c>
      <c r="G411" s="8">
        <v>1</v>
      </c>
      <c r="H411" s="8">
        <v>1</v>
      </c>
      <c r="I411" s="8">
        <v>1</v>
      </c>
      <c r="J411" s="8">
        <v>1</v>
      </c>
      <c r="K411" s="8">
        <v>1</v>
      </c>
      <c r="L411" s="8">
        <v>2</v>
      </c>
      <c r="M411" s="8">
        <v>1</v>
      </c>
      <c r="N411" s="8">
        <v>1</v>
      </c>
      <c r="O411" s="9">
        <v>13</v>
      </c>
      <c r="P411" s="8">
        <f t="shared" si="6"/>
        <v>65</v>
      </c>
    </row>
    <row r="412" spans="1:16" hidden="1" x14ac:dyDescent="0.3">
      <c r="A412" s="8" t="s">
        <v>3484</v>
      </c>
      <c r="B412" s="6" t="s">
        <v>4744</v>
      </c>
      <c r="C412" s="8">
        <f>VLOOKUP(B412,Compilado!C:F,4,FALSE)</f>
        <v>2024</v>
      </c>
      <c r="D412" s="8" t="str">
        <f>VLOOKUP(B412,Compilado!C:G,5,FALSE)</f>
        <v>Article</v>
      </c>
      <c r="E412" s="8">
        <v>2</v>
      </c>
      <c r="F412" s="8">
        <v>1</v>
      </c>
      <c r="G412" s="8">
        <v>1</v>
      </c>
      <c r="H412" s="8">
        <v>1</v>
      </c>
      <c r="I412" s="8">
        <v>0</v>
      </c>
      <c r="J412" s="8">
        <v>0</v>
      </c>
      <c r="K412" s="8">
        <v>0</v>
      </c>
      <c r="L412" s="8">
        <v>1</v>
      </c>
      <c r="M412" s="8">
        <v>0</v>
      </c>
      <c r="N412" s="8">
        <v>1</v>
      </c>
      <c r="O412" s="9">
        <v>7</v>
      </c>
      <c r="P412" s="8">
        <f t="shared" si="6"/>
        <v>35</v>
      </c>
    </row>
    <row r="413" spans="1:16" x14ac:dyDescent="0.3">
      <c r="A413" s="8" t="s">
        <v>3484</v>
      </c>
      <c r="B413" s="19" t="s">
        <v>5867</v>
      </c>
      <c r="C413" s="8">
        <f>VLOOKUP(B413,Compilado!C:F,4,FALSE)</f>
        <v>2023</v>
      </c>
      <c r="D413" s="8" t="str">
        <f>VLOOKUP(B413,Compilado!C:G,5,FALSE)</f>
        <v>Article</v>
      </c>
      <c r="E413" s="8">
        <v>2</v>
      </c>
      <c r="F413" s="8">
        <v>2</v>
      </c>
      <c r="G413" s="8">
        <v>2</v>
      </c>
      <c r="H413" s="8">
        <v>1</v>
      </c>
      <c r="I413" s="8">
        <v>1</v>
      </c>
      <c r="J413" s="8">
        <v>1</v>
      </c>
      <c r="K413" s="8">
        <v>1</v>
      </c>
      <c r="L413" s="8">
        <v>1</v>
      </c>
      <c r="M413" s="8">
        <v>1</v>
      </c>
      <c r="N413" s="8">
        <v>2</v>
      </c>
      <c r="O413" s="9">
        <v>14</v>
      </c>
      <c r="P413" s="8">
        <f t="shared" si="6"/>
        <v>70</v>
      </c>
    </row>
    <row r="414" spans="1:16" hidden="1" x14ac:dyDescent="0.3">
      <c r="A414" s="8" t="s">
        <v>3484</v>
      </c>
      <c r="B414" s="8" t="s">
        <v>2625</v>
      </c>
      <c r="C414" s="8">
        <f>VLOOKUP(B414,Compilado!C:F,4,FALSE)</f>
        <v>2022</v>
      </c>
      <c r="D414" s="8" t="str">
        <f>VLOOKUP(B414,Compilado!C:G,5,FALSE)</f>
        <v>Conference paper</v>
      </c>
      <c r="E414" s="8">
        <v>2</v>
      </c>
      <c r="F414" s="8">
        <v>2</v>
      </c>
      <c r="G414" s="8">
        <v>1</v>
      </c>
      <c r="H414" s="8">
        <v>1</v>
      </c>
      <c r="I414" s="8">
        <v>1</v>
      </c>
      <c r="J414" s="8">
        <v>0</v>
      </c>
      <c r="K414" s="8">
        <v>0</v>
      </c>
      <c r="L414" s="8">
        <v>1</v>
      </c>
      <c r="M414" s="8">
        <v>1</v>
      </c>
      <c r="N414" s="8">
        <v>2</v>
      </c>
      <c r="O414" s="9">
        <v>11</v>
      </c>
      <c r="P414" s="8">
        <f t="shared" si="6"/>
        <v>55</v>
      </c>
    </row>
    <row r="415" spans="1:16" x14ac:dyDescent="0.3">
      <c r="A415" s="8" t="s">
        <v>3484</v>
      </c>
      <c r="B415" s="17" t="s">
        <v>516</v>
      </c>
      <c r="C415" s="8">
        <f>VLOOKUP(B415,Compilado!C:F,4,FALSE)</f>
        <v>2024</v>
      </c>
      <c r="D415" s="8" t="str">
        <f>VLOOKUP(B415,Compilado!C:G,5,FALSE)</f>
        <v>Conference paper</v>
      </c>
      <c r="E415" s="8">
        <v>2</v>
      </c>
      <c r="F415" s="8">
        <v>2</v>
      </c>
      <c r="G415" s="8">
        <v>2</v>
      </c>
      <c r="H415" s="8">
        <v>2</v>
      </c>
      <c r="I415" s="8">
        <v>2</v>
      </c>
      <c r="J415" s="8">
        <v>2</v>
      </c>
      <c r="K415" s="8">
        <v>2</v>
      </c>
      <c r="L415" s="8">
        <v>1</v>
      </c>
      <c r="M415" s="8">
        <v>1</v>
      </c>
      <c r="N415" s="8">
        <v>2</v>
      </c>
      <c r="O415" s="9">
        <v>18</v>
      </c>
      <c r="P415" s="8">
        <f t="shared" si="6"/>
        <v>90</v>
      </c>
    </row>
    <row r="416" spans="1:16" x14ac:dyDescent="0.3">
      <c r="A416" s="8" t="s">
        <v>3484</v>
      </c>
      <c r="B416" s="17" t="s">
        <v>1943</v>
      </c>
      <c r="C416" s="8">
        <f>VLOOKUP(B416,Compilado!C:F,4,FALSE)</f>
        <v>2024</v>
      </c>
      <c r="D416" s="8" t="str">
        <f>VLOOKUP(B416,Compilado!C:G,5,FALSE)</f>
        <v>Conference paper</v>
      </c>
      <c r="E416" s="8">
        <v>2</v>
      </c>
      <c r="F416" s="8">
        <v>2</v>
      </c>
      <c r="G416" s="8">
        <v>2</v>
      </c>
      <c r="H416" s="8">
        <v>1</v>
      </c>
      <c r="I416" s="8">
        <v>1</v>
      </c>
      <c r="J416" s="8">
        <v>1</v>
      </c>
      <c r="K416" s="8">
        <v>1</v>
      </c>
      <c r="L416" s="8">
        <v>2</v>
      </c>
      <c r="M416" s="8">
        <v>0</v>
      </c>
      <c r="N416" s="8">
        <v>2</v>
      </c>
      <c r="O416" s="9">
        <v>14</v>
      </c>
      <c r="P416" s="8">
        <f t="shared" si="6"/>
        <v>70</v>
      </c>
    </row>
    <row r="417" spans="1:16" hidden="1" x14ac:dyDescent="0.3">
      <c r="A417" s="8" t="s">
        <v>3484</v>
      </c>
      <c r="B417" s="8" t="s">
        <v>6704</v>
      </c>
      <c r="C417" s="8">
        <f>VLOOKUP(B417,Compilado!C:F,4,FALSE)</f>
        <v>2022</v>
      </c>
      <c r="D417" s="8" t="str">
        <f>VLOOKUP(B417,Compilado!C:G,5,FALSE)</f>
        <v>Book chapter</v>
      </c>
      <c r="E417" s="8">
        <v>2</v>
      </c>
      <c r="F417" s="8">
        <v>1</v>
      </c>
      <c r="G417" s="8">
        <v>1</v>
      </c>
      <c r="H417" s="8">
        <v>1</v>
      </c>
      <c r="I417" s="8">
        <v>0</v>
      </c>
      <c r="J417" s="8">
        <v>0</v>
      </c>
      <c r="K417" s="8">
        <v>0</v>
      </c>
      <c r="L417" s="8">
        <v>1</v>
      </c>
      <c r="M417" s="8">
        <v>1</v>
      </c>
      <c r="N417" s="8">
        <v>1</v>
      </c>
      <c r="O417" s="9">
        <v>8</v>
      </c>
      <c r="P417" s="8">
        <f t="shared" si="6"/>
        <v>40</v>
      </c>
    </row>
    <row r="418" spans="1:16" x14ac:dyDescent="0.3">
      <c r="A418" s="8" t="s">
        <v>3484</v>
      </c>
      <c r="B418" s="17" t="s">
        <v>7004</v>
      </c>
      <c r="C418" s="8">
        <f>VLOOKUP(B418,Compilado!C:F,4,FALSE)</f>
        <v>2022</v>
      </c>
      <c r="D418" s="8" t="str">
        <f>VLOOKUP(B418,Compilado!C:G,5,FALSE)</f>
        <v>Conference paper</v>
      </c>
      <c r="E418" s="8">
        <v>2</v>
      </c>
      <c r="F418" s="8">
        <v>2</v>
      </c>
      <c r="G418" s="8">
        <v>2</v>
      </c>
      <c r="H418" s="8">
        <v>2</v>
      </c>
      <c r="I418" s="8">
        <v>2</v>
      </c>
      <c r="J418" s="8">
        <v>1</v>
      </c>
      <c r="K418" s="8">
        <v>1</v>
      </c>
      <c r="L418" s="8">
        <v>1</v>
      </c>
      <c r="M418" s="8">
        <v>1</v>
      </c>
      <c r="N418" s="8">
        <v>2</v>
      </c>
      <c r="O418" s="9">
        <v>16</v>
      </c>
      <c r="P418" s="8">
        <f t="shared" si="6"/>
        <v>80</v>
      </c>
    </row>
    <row r="419" spans="1:16" x14ac:dyDescent="0.3">
      <c r="A419" s="8" t="s">
        <v>3484</v>
      </c>
      <c r="B419" s="17" t="s">
        <v>6185</v>
      </c>
      <c r="C419" s="8">
        <f>VLOOKUP(B419,Compilado!C:F,4,FALSE)</f>
        <v>2022</v>
      </c>
      <c r="D419" s="8" t="str">
        <f>VLOOKUP(B419,Compilado!C:G,5,FALSE)</f>
        <v>Article</v>
      </c>
      <c r="E419" s="8">
        <v>2</v>
      </c>
      <c r="F419" s="8">
        <v>2</v>
      </c>
      <c r="G419" s="8">
        <v>2</v>
      </c>
      <c r="H419" s="8">
        <v>2</v>
      </c>
      <c r="I419" s="8">
        <v>2</v>
      </c>
      <c r="J419" s="8">
        <v>1</v>
      </c>
      <c r="K419" s="8">
        <v>1</v>
      </c>
      <c r="L419" s="8">
        <v>2</v>
      </c>
      <c r="M419" s="8">
        <v>1</v>
      </c>
      <c r="N419" s="8">
        <v>2</v>
      </c>
      <c r="O419" s="9">
        <v>17</v>
      </c>
      <c r="P419" s="8">
        <f t="shared" si="6"/>
        <v>85</v>
      </c>
    </row>
    <row r="420" spans="1:16" hidden="1" x14ac:dyDescent="0.3">
      <c r="A420" s="8" t="s">
        <v>3484</v>
      </c>
      <c r="B420" s="8" t="s">
        <v>563</v>
      </c>
      <c r="C420" s="8">
        <f>VLOOKUP(B420,Compilado!C:F,4,FALSE)</f>
        <v>2022</v>
      </c>
      <c r="D420" s="8" t="str">
        <f>VLOOKUP(B420,Compilado!C:G,5,FALSE)</f>
        <v>Conference paper</v>
      </c>
      <c r="E420" s="8">
        <v>2</v>
      </c>
      <c r="F420" s="8">
        <v>2</v>
      </c>
      <c r="G420" s="8">
        <v>1</v>
      </c>
      <c r="H420" s="8">
        <v>1</v>
      </c>
      <c r="I420" s="8">
        <v>1</v>
      </c>
      <c r="J420" s="8">
        <v>1</v>
      </c>
      <c r="K420" s="8">
        <v>1</v>
      </c>
      <c r="L420" s="8">
        <v>1</v>
      </c>
      <c r="M420" s="8">
        <v>0</v>
      </c>
      <c r="N420" s="8">
        <v>1</v>
      </c>
      <c r="O420" s="9">
        <v>11</v>
      </c>
      <c r="P420" s="8">
        <f t="shared" si="6"/>
        <v>55</v>
      </c>
    </row>
    <row r="421" spans="1:16" hidden="1" x14ac:dyDescent="0.3">
      <c r="A421" s="8" t="s">
        <v>3484</v>
      </c>
      <c r="B421" s="8" t="s">
        <v>4713</v>
      </c>
      <c r="C421" s="8">
        <f>VLOOKUP(B421,Compilado!C:F,4,FALSE)</f>
        <v>2024</v>
      </c>
      <c r="D421" s="8" t="str">
        <f>VLOOKUP(B421,Compilado!C:G,5,FALSE)</f>
        <v>Conference paper</v>
      </c>
      <c r="E421" s="8">
        <v>2</v>
      </c>
      <c r="F421" s="8">
        <v>1</v>
      </c>
      <c r="G421" s="8">
        <v>1</v>
      </c>
      <c r="H421" s="8">
        <v>1</v>
      </c>
      <c r="I421" s="8">
        <v>1</v>
      </c>
      <c r="J421" s="8">
        <v>0</v>
      </c>
      <c r="K421" s="8">
        <v>0</v>
      </c>
      <c r="L421" s="8">
        <v>1</v>
      </c>
      <c r="M421" s="8">
        <v>1</v>
      </c>
      <c r="N421" s="8">
        <v>1</v>
      </c>
      <c r="O421" s="9">
        <v>9</v>
      </c>
      <c r="P421" s="8">
        <f t="shared" si="6"/>
        <v>45</v>
      </c>
    </row>
    <row r="422" spans="1:16" x14ac:dyDescent="0.3">
      <c r="A422" s="8" t="s">
        <v>3484</v>
      </c>
      <c r="B422" s="17" t="s">
        <v>6684</v>
      </c>
      <c r="C422" s="8">
        <f>VLOOKUP(B422,Compilado!C:F,4,FALSE)</f>
        <v>2022</v>
      </c>
      <c r="D422" s="8" t="str">
        <f>VLOOKUP(B422,Compilado!C:G,5,FALSE)</f>
        <v>Article</v>
      </c>
      <c r="E422" s="8">
        <v>2</v>
      </c>
      <c r="F422" s="8">
        <v>2</v>
      </c>
      <c r="G422" s="8">
        <v>2</v>
      </c>
      <c r="H422" s="8">
        <v>2</v>
      </c>
      <c r="I422" s="8">
        <v>2</v>
      </c>
      <c r="J422" s="8">
        <v>2</v>
      </c>
      <c r="K422" s="8">
        <v>2</v>
      </c>
      <c r="L422" s="8">
        <v>2</v>
      </c>
      <c r="M422" s="8">
        <v>1</v>
      </c>
      <c r="N422" s="8">
        <v>2</v>
      </c>
      <c r="O422" s="9">
        <v>19</v>
      </c>
      <c r="P422" s="8">
        <f t="shared" si="6"/>
        <v>95</v>
      </c>
    </row>
    <row r="423" spans="1:16" x14ac:dyDescent="0.3">
      <c r="A423" s="8" t="s">
        <v>3484</v>
      </c>
      <c r="B423" s="17" t="s">
        <v>4060</v>
      </c>
      <c r="C423" s="8">
        <f>VLOOKUP(B423,Compilado!C:F,4,FALSE)</f>
        <v>2024</v>
      </c>
      <c r="D423" s="8" t="str">
        <f>VLOOKUP(B423,Compilado!C:G,5,FALSE)</f>
        <v>Article</v>
      </c>
      <c r="E423" s="8">
        <v>2</v>
      </c>
      <c r="F423" s="8">
        <v>2</v>
      </c>
      <c r="G423" s="8">
        <v>2</v>
      </c>
      <c r="H423" s="8">
        <v>1</v>
      </c>
      <c r="I423" s="8">
        <v>2</v>
      </c>
      <c r="J423" s="8">
        <v>2</v>
      </c>
      <c r="K423" s="8">
        <v>1</v>
      </c>
      <c r="L423" s="8">
        <v>2</v>
      </c>
      <c r="M423" s="8">
        <v>1</v>
      </c>
      <c r="N423" s="8">
        <v>2</v>
      </c>
      <c r="O423" s="9">
        <v>17</v>
      </c>
      <c r="P423" s="8">
        <f t="shared" si="6"/>
        <v>85</v>
      </c>
    </row>
    <row r="424" spans="1:16" hidden="1" x14ac:dyDescent="0.3">
      <c r="A424" s="8" t="s">
        <v>3484</v>
      </c>
      <c r="B424" s="8" t="s">
        <v>1200</v>
      </c>
      <c r="C424" s="8">
        <f>VLOOKUP(B424,Compilado!C:F,4,FALSE)</f>
        <v>2022</v>
      </c>
      <c r="D424" s="8" t="str">
        <f>VLOOKUP(B424,Compilado!C:G,5,FALSE)</f>
        <v>Conference paper</v>
      </c>
      <c r="E424" s="8">
        <v>2</v>
      </c>
      <c r="F424" s="8">
        <v>1</v>
      </c>
      <c r="G424" s="8">
        <v>1</v>
      </c>
      <c r="H424" s="8">
        <v>1</v>
      </c>
      <c r="I424" s="8">
        <v>1</v>
      </c>
      <c r="J424" s="8">
        <v>0</v>
      </c>
      <c r="K424" s="8">
        <v>0</v>
      </c>
      <c r="L424" s="8">
        <v>1</v>
      </c>
      <c r="M424" s="8">
        <v>0</v>
      </c>
      <c r="N424" s="8">
        <v>1</v>
      </c>
      <c r="O424" s="9">
        <v>8</v>
      </c>
      <c r="P424" s="8">
        <f t="shared" si="6"/>
        <v>40</v>
      </c>
    </row>
    <row r="425" spans="1:16" x14ac:dyDescent="0.3">
      <c r="A425" s="8" t="s">
        <v>3484</v>
      </c>
      <c r="B425" s="17" t="s">
        <v>2787</v>
      </c>
      <c r="C425" s="8">
        <f>VLOOKUP(B425,Compilado!C:F,4,FALSE)</f>
        <v>2023</v>
      </c>
      <c r="D425" s="8" t="str">
        <f>VLOOKUP(B425,Compilado!C:G,5,FALSE)</f>
        <v>Conference paper</v>
      </c>
      <c r="E425" s="8">
        <v>2</v>
      </c>
      <c r="F425" s="8">
        <v>2</v>
      </c>
      <c r="G425" s="8">
        <v>2</v>
      </c>
      <c r="H425" s="8">
        <v>2</v>
      </c>
      <c r="I425" s="8">
        <v>2</v>
      </c>
      <c r="J425" s="8">
        <v>1</v>
      </c>
      <c r="K425" s="8">
        <v>1</v>
      </c>
      <c r="L425" s="8">
        <v>2</v>
      </c>
      <c r="M425" s="8">
        <v>2</v>
      </c>
      <c r="N425" s="8">
        <v>2</v>
      </c>
      <c r="O425" s="9">
        <v>18</v>
      </c>
      <c r="P425" s="8">
        <f t="shared" si="6"/>
        <v>90</v>
      </c>
    </row>
    <row r="426" spans="1:16" x14ac:dyDescent="0.3">
      <c r="A426" s="8" t="s">
        <v>3484</v>
      </c>
      <c r="B426" s="19" t="s">
        <v>3052</v>
      </c>
      <c r="C426" s="8">
        <f>VLOOKUP(B426,Compilado!C:F,4,FALSE)</f>
        <v>2024</v>
      </c>
      <c r="D426" s="8" t="str">
        <f>VLOOKUP(B426,Compilado!C:G,5,FALSE)</f>
        <v>Conference paper</v>
      </c>
      <c r="E426" s="8">
        <v>2</v>
      </c>
      <c r="F426" s="8">
        <v>2</v>
      </c>
      <c r="G426" s="8">
        <v>2</v>
      </c>
      <c r="H426" s="8">
        <v>1</v>
      </c>
      <c r="I426" s="8">
        <v>2</v>
      </c>
      <c r="J426" s="8">
        <v>1</v>
      </c>
      <c r="K426" s="8">
        <v>1</v>
      </c>
      <c r="L426" s="8">
        <v>2</v>
      </c>
      <c r="M426" s="8">
        <v>1</v>
      </c>
      <c r="N426" s="8">
        <v>2</v>
      </c>
      <c r="O426" s="9">
        <v>16</v>
      </c>
      <c r="P426" s="8">
        <f t="shared" si="6"/>
        <v>80</v>
      </c>
    </row>
    <row r="427" spans="1:16" x14ac:dyDescent="0.3">
      <c r="A427" s="8" t="s">
        <v>3484</v>
      </c>
      <c r="B427" s="17" t="s">
        <v>5161</v>
      </c>
      <c r="C427" s="8">
        <f>VLOOKUP(B427,Compilado!C:F,4,FALSE)</f>
        <v>2023</v>
      </c>
      <c r="D427" s="8" t="str">
        <f>VLOOKUP(B427,Compilado!C:G,5,FALSE)</f>
        <v>Conference paper</v>
      </c>
      <c r="E427" s="8">
        <v>2</v>
      </c>
      <c r="F427" s="8">
        <v>2</v>
      </c>
      <c r="G427" s="8">
        <v>2</v>
      </c>
      <c r="H427" s="8">
        <v>2</v>
      </c>
      <c r="I427" s="8">
        <v>2</v>
      </c>
      <c r="J427" s="8">
        <v>2</v>
      </c>
      <c r="K427" s="8">
        <v>1</v>
      </c>
      <c r="L427" s="8">
        <v>1</v>
      </c>
      <c r="M427" s="8">
        <v>1</v>
      </c>
      <c r="N427" s="8">
        <v>2</v>
      </c>
      <c r="O427" s="9">
        <v>17</v>
      </c>
      <c r="P427" s="8">
        <f t="shared" si="6"/>
        <v>85</v>
      </c>
    </row>
    <row r="428" spans="1:16" x14ac:dyDescent="0.3">
      <c r="A428" s="8" t="s">
        <v>3484</v>
      </c>
      <c r="B428" s="17" t="s">
        <v>1091</v>
      </c>
      <c r="C428" s="8">
        <f>VLOOKUP(B428,Compilado!C:F,4,FALSE)</f>
        <v>2024</v>
      </c>
      <c r="D428" s="8" t="str">
        <f>VLOOKUP(B428,Compilado!C:G,5,FALSE)</f>
        <v>Conference paper</v>
      </c>
      <c r="E428" s="8">
        <v>2</v>
      </c>
      <c r="F428" s="8">
        <v>2</v>
      </c>
      <c r="G428" s="8">
        <v>2</v>
      </c>
      <c r="H428" s="8">
        <v>1</v>
      </c>
      <c r="I428" s="8">
        <v>2</v>
      </c>
      <c r="J428" s="8">
        <v>1</v>
      </c>
      <c r="K428" s="8">
        <v>1</v>
      </c>
      <c r="L428" s="8">
        <v>2</v>
      </c>
      <c r="M428" s="8">
        <v>1</v>
      </c>
      <c r="N428" s="8">
        <v>2</v>
      </c>
      <c r="O428" s="9">
        <v>16</v>
      </c>
      <c r="P428" s="8">
        <f t="shared" si="6"/>
        <v>80</v>
      </c>
    </row>
    <row r="429" spans="1:16" x14ac:dyDescent="0.3">
      <c r="A429" s="8" t="s">
        <v>514</v>
      </c>
      <c r="B429" s="17" t="s">
        <v>2613</v>
      </c>
      <c r="C429" s="8">
        <f>VLOOKUP(B429,Compilado!C:F,4,FALSE)</f>
        <v>2023</v>
      </c>
      <c r="D429" s="8" t="str">
        <f>VLOOKUP(B429,Compilado!C:G,5,FALSE)</f>
        <v>Conference paper</v>
      </c>
      <c r="E429" s="8">
        <v>2</v>
      </c>
      <c r="F429" s="8">
        <v>2</v>
      </c>
      <c r="G429" s="8">
        <v>1</v>
      </c>
      <c r="H429" s="8">
        <v>1</v>
      </c>
      <c r="I429" s="8">
        <v>2</v>
      </c>
      <c r="J429" s="8">
        <v>1</v>
      </c>
      <c r="K429" s="8">
        <v>0</v>
      </c>
      <c r="L429" s="8">
        <v>2</v>
      </c>
      <c r="M429" s="8">
        <v>0</v>
      </c>
      <c r="N429" s="8">
        <v>1</v>
      </c>
      <c r="O429" s="9">
        <v>12</v>
      </c>
      <c r="P429" s="8">
        <f t="shared" si="6"/>
        <v>60</v>
      </c>
    </row>
    <row r="430" spans="1:16" x14ac:dyDescent="0.3">
      <c r="A430" s="8" t="s">
        <v>514</v>
      </c>
      <c r="B430" s="17" t="s">
        <v>2947</v>
      </c>
      <c r="C430" s="8">
        <f>VLOOKUP(B430,Compilado!C:F,4,FALSE)</f>
        <v>2022</v>
      </c>
      <c r="D430" s="8" t="str">
        <f>VLOOKUP(B430,Compilado!C:G,5,FALSE)</f>
        <v>Conference paper</v>
      </c>
      <c r="E430" s="8">
        <v>2</v>
      </c>
      <c r="F430" s="8">
        <v>2</v>
      </c>
      <c r="G430" s="8">
        <v>2</v>
      </c>
      <c r="H430" s="8">
        <v>2</v>
      </c>
      <c r="I430" s="8">
        <v>2</v>
      </c>
      <c r="J430" s="8">
        <v>2</v>
      </c>
      <c r="K430" s="8">
        <v>2</v>
      </c>
      <c r="L430" s="8">
        <v>2</v>
      </c>
      <c r="M430" s="8">
        <v>1</v>
      </c>
      <c r="N430" s="8">
        <v>2</v>
      </c>
      <c r="O430" s="9">
        <v>19</v>
      </c>
      <c r="P430" s="8">
        <f t="shared" si="6"/>
        <v>95</v>
      </c>
    </row>
    <row r="431" spans="1:16" x14ac:dyDescent="0.3">
      <c r="A431" s="8" t="s">
        <v>3484</v>
      </c>
      <c r="B431" s="17" t="s">
        <v>4051</v>
      </c>
      <c r="C431" s="8">
        <f>VLOOKUP(B431,Compilado!C:F,4,FALSE)</f>
        <v>2025</v>
      </c>
      <c r="D431" s="8" t="str">
        <f>VLOOKUP(B431,Compilado!C:G,5,FALSE)</f>
        <v>Article</v>
      </c>
      <c r="E431" s="8">
        <v>2</v>
      </c>
      <c r="F431" s="8">
        <v>2</v>
      </c>
      <c r="G431" s="8">
        <v>2</v>
      </c>
      <c r="H431" s="8">
        <v>2</v>
      </c>
      <c r="I431" s="8">
        <v>2</v>
      </c>
      <c r="J431" s="8">
        <v>2</v>
      </c>
      <c r="K431" s="8">
        <v>2</v>
      </c>
      <c r="L431" s="8">
        <v>2</v>
      </c>
      <c r="M431" s="8">
        <v>2</v>
      </c>
      <c r="N431" s="8">
        <v>2</v>
      </c>
      <c r="O431" s="9">
        <v>20</v>
      </c>
      <c r="P431" s="8">
        <f t="shared" si="6"/>
        <v>100</v>
      </c>
    </row>
    <row r="432" spans="1:16" x14ac:dyDescent="0.3">
      <c r="A432" s="8" t="s">
        <v>3484</v>
      </c>
      <c r="B432" s="17" t="s">
        <v>4018</v>
      </c>
      <c r="C432" s="8">
        <f>VLOOKUP(B432,Compilado!C:F,4,FALSE)</f>
        <v>2024</v>
      </c>
      <c r="D432" s="8" t="str">
        <f>VLOOKUP(B432,Compilado!C:G,5,FALSE)</f>
        <v>Article</v>
      </c>
      <c r="E432" s="8">
        <v>2</v>
      </c>
      <c r="F432" s="8">
        <v>2</v>
      </c>
      <c r="G432" s="8">
        <v>2</v>
      </c>
      <c r="H432" s="8">
        <v>2</v>
      </c>
      <c r="I432" s="8">
        <v>2</v>
      </c>
      <c r="J432" s="8">
        <v>2</v>
      </c>
      <c r="K432" s="8">
        <v>2</v>
      </c>
      <c r="L432" s="8">
        <v>2</v>
      </c>
      <c r="M432" s="8">
        <v>1</v>
      </c>
      <c r="N432" s="8">
        <v>2</v>
      </c>
      <c r="O432" s="9">
        <v>19</v>
      </c>
      <c r="P432" s="8">
        <f t="shared" si="6"/>
        <v>95</v>
      </c>
    </row>
    <row r="433" spans="1:16" x14ac:dyDescent="0.3">
      <c r="A433" s="8" t="s">
        <v>3484</v>
      </c>
      <c r="B433" s="17" t="s">
        <v>3820</v>
      </c>
      <c r="C433" s="8">
        <f>VLOOKUP(B433,Compilado!C:F,4,FALSE)</f>
        <v>2024</v>
      </c>
      <c r="D433" s="8" t="str">
        <f>VLOOKUP(B433,Compilado!C:G,5,FALSE)</f>
        <v>Article</v>
      </c>
      <c r="E433" s="8">
        <v>2</v>
      </c>
      <c r="F433" s="8">
        <v>1</v>
      </c>
      <c r="G433" s="8">
        <v>2</v>
      </c>
      <c r="H433" s="8">
        <v>1</v>
      </c>
      <c r="I433" s="8">
        <v>1</v>
      </c>
      <c r="J433" s="8">
        <v>1</v>
      </c>
      <c r="K433" s="8">
        <v>1</v>
      </c>
      <c r="L433" s="8">
        <v>2</v>
      </c>
      <c r="M433" s="8">
        <v>1</v>
      </c>
      <c r="N433" s="8">
        <v>2</v>
      </c>
      <c r="O433" s="9">
        <v>14</v>
      </c>
      <c r="P433" s="8">
        <f t="shared" si="6"/>
        <v>70</v>
      </c>
    </row>
    <row r="434" spans="1:16" x14ac:dyDescent="0.3">
      <c r="A434" s="8" t="s">
        <v>3484</v>
      </c>
      <c r="B434" s="19" t="s">
        <v>6819</v>
      </c>
      <c r="C434" s="8">
        <f>VLOOKUP(B434,Compilado!C:F,4,FALSE)</f>
        <v>2022</v>
      </c>
      <c r="D434" s="8" t="str">
        <f>VLOOKUP(B434,Compilado!C:G,5,FALSE)</f>
        <v>Conference paper</v>
      </c>
      <c r="E434" s="8">
        <v>2</v>
      </c>
      <c r="F434" s="8">
        <v>2</v>
      </c>
      <c r="G434" s="8">
        <v>2</v>
      </c>
      <c r="H434" s="8">
        <v>2</v>
      </c>
      <c r="I434" s="8">
        <v>2</v>
      </c>
      <c r="J434" s="8">
        <v>2</v>
      </c>
      <c r="K434" s="8">
        <v>2</v>
      </c>
      <c r="L434" s="8">
        <v>2</v>
      </c>
      <c r="M434" s="8">
        <v>1</v>
      </c>
      <c r="N434" s="8">
        <v>2</v>
      </c>
      <c r="O434" s="9">
        <v>19</v>
      </c>
      <c r="P434" s="8">
        <f t="shared" si="6"/>
        <v>95</v>
      </c>
    </row>
    <row r="435" spans="1:16" x14ac:dyDescent="0.3">
      <c r="A435" s="10" t="s">
        <v>514</v>
      </c>
      <c r="B435" s="18" t="s">
        <v>3236</v>
      </c>
      <c r="C435" s="8">
        <f>VLOOKUP(B435,Compilado!C:F,4,FALSE)</f>
        <v>2024</v>
      </c>
      <c r="D435" s="8" t="str">
        <f>VLOOKUP(B435,Compilado!C:G,5,FALSE)</f>
        <v>Conference paper</v>
      </c>
      <c r="E435" s="10">
        <v>2</v>
      </c>
      <c r="F435" s="10">
        <v>2</v>
      </c>
      <c r="G435" s="10">
        <v>2</v>
      </c>
      <c r="H435" s="10">
        <v>2</v>
      </c>
      <c r="I435" s="10">
        <v>2</v>
      </c>
      <c r="J435" s="10">
        <v>1</v>
      </c>
      <c r="K435" s="10">
        <v>1</v>
      </c>
      <c r="L435" s="10">
        <v>1</v>
      </c>
      <c r="M435" s="10">
        <v>1</v>
      </c>
      <c r="N435" s="10">
        <v>2</v>
      </c>
      <c r="O435" s="11">
        <v>16</v>
      </c>
      <c r="P435" s="8">
        <f t="shared" si="6"/>
        <v>80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E0C1D-2306-468D-B462-CCBFCEFB968C}">
  <dimension ref="A1:J4"/>
  <sheetViews>
    <sheetView workbookViewId="0">
      <selection activeCell="A3" sqref="A3"/>
    </sheetView>
  </sheetViews>
  <sheetFormatPr baseColWidth="10" defaultRowHeight="14.4" x14ac:dyDescent="0.3"/>
  <cols>
    <col min="1" max="1" width="9" bestFit="1" customWidth="1"/>
    <col min="2" max="2" width="80.88671875" bestFit="1" customWidth="1"/>
    <col min="3" max="3" width="42.109375" bestFit="1" customWidth="1"/>
    <col min="4" max="4" width="19.44140625" bestFit="1" customWidth="1"/>
    <col min="5" max="10" width="80.88671875" bestFit="1" customWidth="1"/>
  </cols>
  <sheetData>
    <row r="1" spans="1:10" x14ac:dyDescent="0.3">
      <c r="A1" t="s">
        <v>8583</v>
      </c>
      <c r="B1" t="s">
        <v>8584</v>
      </c>
      <c r="C1" t="s">
        <v>8614</v>
      </c>
      <c r="D1" t="s">
        <v>9190</v>
      </c>
      <c r="E1" t="s">
        <v>8615</v>
      </c>
      <c r="F1" t="s">
        <v>8616</v>
      </c>
      <c r="G1" t="s">
        <v>8617</v>
      </c>
      <c r="H1" t="s">
        <v>8618</v>
      </c>
      <c r="I1" t="s">
        <v>8619</v>
      </c>
      <c r="J1" t="s">
        <v>8620</v>
      </c>
    </row>
    <row r="2" spans="1:10" x14ac:dyDescent="0.3">
      <c r="A2" t="s">
        <v>3385</v>
      </c>
      <c r="B2" t="s">
        <v>105</v>
      </c>
      <c r="C2" t="s">
        <v>8621</v>
      </c>
      <c r="D2">
        <v>2023</v>
      </c>
      <c r="E2" t="s">
        <v>9191</v>
      </c>
      <c r="F2" t="s">
        <v>8707</v>
      </c>
      <c r="G2" t="s">
        <v>9192</v>
      </c>
      <c r="H2" t="s">
        <v>9193</v>
      </c>
      <c r="I2" t="s">
        <v>9194</v>
      </c>
      <c r="J2" t="s">
        <v>9195</v>
      </c>
    </row>
    <row r="3" spans="1:10" x14ac:dyDescent="0.3">
      <c r="A3" t="s">
        <v>3385</v>
      </c>
      <c r="B3" t="s">
        <v>9176</v>
      </c>
      <c r="C3" t="s">
        <v>8624</v>
      </c>
      <c r="D3">
        <v>2022</v>
      </c>
      <c r="E3" t="s">
        <v>9196</v>
      </c>
      <c r="F3" t="s">
        <v>9197</v>
      </c>
      <c r="G3" t="s">
        <v>9198</v>
      </c>
      <c r="H3" t="s">
        <v>9199</v>
      </c>
      <c r="I3" t="s">
        <v>9200</v>
      </c>
      <c r="J3" t="s">
        <v>9201</v>
      </c>
    </row>
    <row r="4" spans="1:10" x14ac:dyDescent="0.3">
      <c r="A4" t="s">
        <v>3385</v>
      </c>
      <c r="B4" t="s">
        <v>201</v>
      </c>
      <c r="C4" t="s">
        <v>8626</v>
      </c>
      <c r="D4">
        <v>2021</v>
      </c>
      <c r="E4" t="s">
        <v>9202</v>
      </c>
      <c r="F4" t="s">
        <v>9203</v>
      </c>
      <c r="G4" t="s">
        <v>9204</v>
      </c>
      <c r="H4" t="s">
        <v>9205</v>
      </c>
      <c r="I4" t="s">
        <v>9206</v>
      </c>
      <c r="J4" t="s">
        <v>9207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1 2 6 3 0 6 8 - 1 f 4 3 - 4 8 c 0 - 9 e 0 5 - c 1 0 0 6 7 5 b 7 c 8 b "   x m l n s = " h t t p : / / s c h e m a s . m i c r o s o f t . c o m / D a t a M a s h u p " > A A A A A M M N A A B Q S w M E F A A C A A g A X I r r W s x k b A q k A A A A 9 g A A A B I A H A B D b 2 5 m a W c v U G F j a 2 F n Z S 5 4 b W w g o h g A K K A U A A A A A A A A A A A A A A A A A A A A A A A A A A A A h Y 9 N D o I w G E S v Q r q n P 0 i C I R 9 l w V a i i Y l x 2 9 Q K j V A M L Z a 7 u f B I X k G M o u 5 c z p u 3 m L l f b 5 C P b R N c V G 9 1 Z z L E M E W B M r I 7 a F N l a H D H c I l y D h s h T 6 J S w S Q b m 4 7 2 k K H a u X N K i P c e + w X u + o p E l D K y L 1 d b W a t W o I + s / 8 u h N t Y J I x X i s H u N 4 R F m c Y x Z k m A K Z I Z Q a v M V o m n v s / 2 B U A y N G 3 r F l Q 2 L N Z A 5 A n l / 4 A 9 Q S w M E F A A C A A g A X I r r 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F y K 6 1 p F c g q l x g o A A M + p A A A T A B w A R m 9 y b X V s Y X M v U 2 V j d G l v b j E u b S C i G A A o o B Q A A A A A A A A A A A A A A A A A A A A A A A A A A A D t X c t y 2 8 Y S 3 b v K / z A F b c g q m s X 3 I 7 l 0 S q G o i m 7 Z l k U p N w t S x Y K A s Y Q Y x D B 4 M H J U + h g v s / D i V j 6 B P 5 Y e g B R A A Y M H C Z o A N d 5 Y A k Y z P d 1 9 e k 4 3 B g M D S 6 Z C N H T p / F / 9 8 f W r 1 6 + M O 1 H H M h r M R d U S J W W i T W Q 8 O S G S N c W a S Y z J c f 8 9 6 i E V m 6 9 f I f h 3 r i u 3 W I M r f W N e X j U r n C o q L v e J Z s I v R k H o / z D + 1 c C 6 M S a G J O r j c w 2 f 6 M o c o z f o V w 3 + 1 w 1 F F m U k Y / R B 1 J X F / 8 n Y H W / 8 X j G Q 5 1 d F m 2 P D V G 5 B t M U / G r J k r E G P t U q t M R 7 i u Y L / H I O A 4 z D p y 5 I x F 4 q l 0 Q l W l a l i Y r 0 n l I Q S 6 h P V m m p G r 1 o v o Y E m E V n R b n u t Z q V S L a E L i 5 j 4 0 v y i 4 p 7 7 Y / k D 0 f B 1 s e T o 4 U i A P x J v 8 F + i T A w 0 0 8 m U z B X 4 U Q D V X I k 3 0 P w j v W b i X 7 A o w 4 w L j u J K a L S 8 f q y q l 5 K o i r r R M 3 X L 2 / G V M i N I E q c 3 C v T t 9 n e l i 5 r x i e h T R / K r L z N s F J h i l B 4 e h F M L l I B h r i a 0 R S a + N x 9 L 6 E G 4 W n w z L Z W A / l V X 0 7 5 W f Z 3 q S i G o C r f O N L P V K N M h 1 + / V Q u 7 V Q + 4 1 Q u 4 1 Q + 6 1 Q u 6 1 Q + 5 1 Q u 5 1 Q + 5 V K / 6 b V 8 Q U V e q 8 H y 3 q Y u s N H o u v X y l a s C V j w e 2 3 8 8 t s w w 0 E Z M M N b n K 4 b Q S 3 a h m d 3 / y O T W U O H f d B z u e e R R v V y s i 2 + r 3 p d D c w T E t W i L 9 h v Y z + a 4 E d P y n S 0 p K 0 + f v F 3 y a R A 5 o 3 y u h E M T C 4 B r p a / C 1 p i k T Q C Q Y 3 V 8 W g 5 s 0 y O p v O V E x n 4 n T v b 9 M q P / k 4 H X 4 w n S 2 + 6 S C N v 2 W 7 j I 6 1 x V d V M c A V w U m H 2 L B U U 5 S D F N A p o / + J q i L j v 9 D g H n x L C + i v W 0 b v q O f B y O B B A Z 1 U K 4 4 a d e X G Y k i / W 4 y f D Q a D S T X b M K c y j g d 9 N t S d S X C 0 c 7 Q f G t p R Y b r 4 e l 9 G t U p x F 8 C v H Q L w a x z 4 H P i H B v x d o L 1 + C G i v c 7 R z t H O 0 2 2 j v M 5 j 7 K V H B R 8 s U z N 8 b x J c S m V n G m I o m u B A 4 1 q U 7 2 / G g K 5 X S m k + K a u r U B F U X E J d Y x Z I 5 J H + 6 4 M K i d I d G x 6 a t S h M b 1 z + N f l F k G P X 6 J / S f t 4 g C z R 3 k T J s T m C D 6 Z G m O e D O Y G 9 H A n I A m 0 T P Q s S w 7 m C u E S 1 Z C w h N I o V / R a S o s x T o K v F k Y L a P n d d G V z B l N N J B E N K S R 6 Y 2 O n y z q k W s I 2 p z i Z S A r R E + I O t I H + A s q 6 C W x d A l i G v 3 1 0 R 3 5 H O Z C h 1 2 O / 4 c F b i u L f q 2 7 g 4 b L S o f 0 D s V Q 0 a N v 7 t S / T B h Q R P h + J m q y s m a R g X 3 N / v n J M k z R m W Z x + n I 6 o N L R 6 Q T a 6 M n s V C r 8 O 4 Z Y Q 4 R i c d O Q H T Z F G r f X F b Y e l r e K 6 d E B P V 4 0 T x L K k 8 T x y C A e M 4 L H D t + R s T s 8 c H + P o P 1 R 1 B d f p 9 j U C Y 3 d g Z 6 I 4 L a I R m c G t A W f g a l c W F j / Y v O K E v p Z g Z j 7 5 Q y C I L U Z 0 J / A P g A N I F V P c F p T U Z / 1 N s S A K B D I Y S t e C Q N B s y Z f J I 3 0 T D L 7 R M 1 r N 0 b f 6 + o J M l k u l u F 9 i T C e M D m 9 0 2 o y m Y D L m B h S F M r u Q X e O E h 9 G R 4 K j R c C N e S f 0 9 j c F o U T j d 0 + I P R M 7 T 7 l + f O I D X j f L i y F s v x + h U y A g 9 C m t H T g g o l D I g o 2 E B 0 H A 9 x Q A o n 4 K 0 c J S R X u N E 3 4 Q o k K I 8 C i g 6 / C I E 4 w p b 2 g p o t 5 b t 8 l e o t G u I h L t d + U u o W O 4 X u X 0 u h 6 p 7 A y h U C v m J D 4 d U p p g q z 0 s V b A b 8 H R h p Y k 9 p A x L E 8 V M G x x 7 B a 3 + 9 p 0 c p g + 8 J J T h k t D W T 3 6 Y n p q H t e C D O M f L P 6 m 6 b L A S x K a 8 T Y M T r R o j 0 X K 0 s X 2 y t Y o j u 0 q 4 2 F Z j 0 J z a 4 S R d O y C f t j p j E F C 2 2 r 2 q T k 5 C U 7 d O p k k o H V y c S G Q 6 A z T A U i P S v A N S j A k Q K U g 7 Z k S f D C + y / W C K 7 u q M N Y 2 I R 1 P d D b G X h E 4 s z f r w s K Q V V f 9 m S v t 6 j X G 9 z r j e Y F x v M q 6 3 G N f b j O s d x v X u 2 v X 4 a 1 8 8 t 4 s X W L n v c d + j v r f p Y v h c i 4 k f G l f 3 9 t T 4 2 D K J j o 2 I V s M L v 6 m H F 3 4 z D y / 8 J h 5 e + M 0 7 v P C b d n j R i h s K q k L 4 A p S H N Y d u b W Z J z q H O o c 6 h H g B 1 y M 9 1 U X I w l b E k 1 9 n c 5 M o n F C M q t 5 6 p Z D F p 9 8 / n Q K u 4 9 a g q b p 1 X c V 1 N 7 K W K W 0 9 U x a 0 z q 7 j 1 f V V x + R q a n T U 0 R r I 1 0 / G t p Z m i Q W 9 5 Q u V E W 7 6 E k m q V / g D W Z S b c c r O q p V q P r j P r 0 f W U 6 t H 1 H d e j W a Z j V D z r a e U q g Z x p J y X i e s w S M U s T 3 t k n L x G n q L D n R V x n 6 A T k M 4 M w X T 0 x e g H 0 s x F F P x u c f r q a 2 A v 9 b C S i n w 0 m / W y s 0 8 9 g j l I L o U 2 h F D Q G i e o / n 7 P X T W B 8 j 5 u w h C u t C F T f Q 6 D o z x A / x M n w 8 t 3 k Z 5 V I n 6 U 7 U d E m g z d z Y k I g W 7 I m j / F O r J m q S H b v j i x e u n i i Q H S A g F 8 I k t h D t x 4 3 p f J B o 3 M K n z c K v 4 E H v h j e / q R 0 W L 3 F p 3 X I C 3 j P A u k z z X J B K o y O N l f 1 N e V n m / x 1 x a l + R 7 l m N c Q 3 n 0 8 6 s X f W N v T O 6 s b u W e H + G c g h g h y 0 t n J Q m 7 J 5 U 1 R f b 9 F J a i N X 7 D f V N L X B T F M b K a W p j R 2 n q S z j M b K u R v 7 S 1 E b M N J W l C e / s k 6 e p K S p s 6 z Q 1 X 0 A 9 t D S 1 G Z W m N n m a 6 m p i L 2 l q M 1 G a 2 m S m q U 3 + l I S n W D z F 2 u m j k W a u F r N U W W e T y T q b K b H O 5 o 5 Z J 8 t 4 D B L V z B / r b M Z k n S x N e G e f n H W m q L D k r N M J f D K e Q L C V M L i a p D j b 8 i T p 6 t 1 J t v c U u n u J W f J H 7 C x s H M z O w q Q b y Z k G z 9 M O c m 7 1 v L I t D x u S 2 a d k L / 6 R l V v 4 a 9 u o B g I r 0 z c O l 2 8 1 r r f 9 K C 6 + + a + e 3 4 B X z t 2 X G D f g M 1 4 H A 3 9 b M r S 8 R E i 6 6 z p q B h w t H C 2 p o U V U D M h f M k b 1 7 V 1 Q j m g H W 7 B q R R W s W r x g 5 W p i L w W r V q K C V Y t Z s G o d Y s E q r 8 F 5 V T 9 w z h + y Y 6 + 9 t D 4 F a k a d K E d B n e m F e Y j z q d Z y W s x a T i u l W k 5 r x 7 U c l t U Y p Y l W W r T w + 9 V y W j F r O S x N e G e f v J a T o s I 2 e Y K 4 5 F + Z f c H q w E l Y O 4 q E t T k J c z W x F x L W T k T C 2 k w S 1 u Y k j J O w v Z O w d j 7 i f K o k r M 0 k Y e 2 U S F h 7 x y S M Z T U G p 2 j n j 4 S 1 Y 5 I w l i a 8 s 0 9 O w l J U 2 C Y k L O Z R P b H e O c v G g 5 b t j u q p V j J y R l v G v m A S b 7 f H M T 1 R E i w 6 s 2 7 U 1 U m U g u + w x Y z t C Y k 8 v C o 3 5 1 V t c W 4 N 9 / u X 7 v d r G 3 o z u A f q x R x 6 0 o l K z D s 8 M X c 1 s Z f E v J M o M e 8 w E / N O L o + u z n 9 M 3 O S t 2 2 c 1 g 4 d n W F j 7 w o S v 1 + D s s M P M D j s p Z Y e d H W e H n W T Z Y S f 7 / C O F D 9 K w 1 Z L N 5 X O v c o w n 2 x 3 6 0 8 j U R 2 t 8 s 1 t 9 u W b L S W b m e z a 7 M d / u i j u d m M U d F m K 9 w S t 5 c S f 1 e L e r m P e 8 d L T p J 2 + 8 O U Q G H 7 q / o J c C u 1 F Z R J d n E a 4 m 9 p J F d B N l E V 1 m F t F 9 e V l E F l 4 y 2 2 s S w f S E H I X c V J + 0 d Z m 5 V D e l X K q 7 4 1 y K Z T w G t + g e T i 6 1 E + b X j c n 8 W G r 3 q j o 5 8 0 v d O p l m f n Y O U G 0 F 6 n F w L 2 G 1 3 L d 0 H T T 0 G 9 E / 3 x D y u V B 8 G H k S o 2 r L m 9 x s + V r G d q s S x D t / l Y p / r C 3 D H 2 v z N x g Y 1 M l R 9 U 1 T e P b 1 t m 3 O 3 l r x 6 d G R d 4 B r 9 L a H W p W w o 4 6 C H j A C W J j P E z l i O G I 4 Y o I Q w 9 q G w h H D E c M R E 4 Q Y 1 s l c H D E c M R w x Q Y h h b X 3 h i O G I 4 Y g J Q g z r Q Q 9 H D E c M R 0 w Q Y l i v E n D E c M R w x A Q h h r U / g y O G I + a l I + Z f U E s B A i 0 A F A A C A A g A X I r r W s x k b A q k A A A A 9 g A A A B I A A A A A A A A A A A A A A A A A A A A A A E N v b m Z p Z y 9 Q Y W N r Y W d l L n h t b F B L A Q I t A B Q A A g A I A F y K 6 1 p T c j g s m w A A A O E A A A A T A A A A A A A A A A A A A A A A A P A A A A B b Q 2 9 u d G V u d F 9 U e X B l c 1 0 u e G 1 s U E s B A i 0 A F A A C A A g A X I r r W k V y C q X G C g A A z 6 k A A B M A A A A A A A A A A A A A A A A A 2 A E A A E Z v c m 1 1 b G F z L 1 N l Y 3 R p b 2 4 x L m 1 Q S w U G A A A A A A M A A w D C A A A A 6 w w 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P Z M C A A A A A A A b k w 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V n Q U F B Q U F B Q U F D O C 8 y S U F B b l B m U k x N a 0 J L d D g 2 N E p 6 R z F S e V l X N X p a b T l 5 Y l d G e U l H R n l Z M m h w Z G 0 4 Z 1 p H V W d S V U 5 m T V F B Q U F B Q U F B Q U F B Q U F C T G x 0 M j d Z M 0 d z U T Y w W j A w V 1 B H Y 2 d j R k V O d m J u T j F i S F J o Y 3 l C a G R Y a H B i R 2 x o Y 2 1 W e k F B R z g v M k l B Q W 5 Q Z l J M T W t C S 3 Q 4 N j R K e k F B Q U F B Q U F B Q U F E W l Z R T U 5 u S 0 x H U j d s S V l B M k t U Z C 9 3 S D F S e V l X N X p a b T l 5 Y l d G e U l H R n l Z M m h w Z G 0 4 Z 1 p H V W d S V U 5 m T V N B b 0 1 p a 0 F B Q U l B Q U F B Q U F B Q U E z c X B v c 0 N E L 1 B r d W p z N V l o V 0 t 3 M C t S U k R i M j V 6 Z F d 4 M F l Y T W d Z W F Y 0 Y V d 4 c F l Y S m x j d 0 F C M l Z V R E R a e W l 4 a 2 U 1 U 0 d B T m l r M 2 Y 4 Q U F B Q U F B Q U F B Q U F V b j l O e E 0 0 T z d r b U N I M E 9 r N G k z T C t D W l V j b U Z 1 Y z J a d m N t M W h j a U J o Y 2 1 O b 2 F Y W n Z J R 1 J s S U V W N G R I S m h Z M k 5 w d z d O d U l D Z 3 l L U U F B Q k F B Q U F B Q U F B Q U J T V F V J M 3 N N K 1 R R c i t i T n p V M 0 R q b V p G R U 5 2 Y m 5 O M W J I U m h j e U J o Z F h o c G J H b G h j b V Z 6 Q U F G U 2 Y w M 0 V 6 Z z d 1 U 1 l J Z l E 2 V G l M Y 3 Y 0 Q U F B Q U F B Q U F B Q U J a K 2 t L e X d v a V p U T D l h R U d q Z F F R Z F l K b F J 5 W V c 1 e l p t O X l i V 0 Z 5 S U d G e V k y a H B k b T h n W k d V Z 1 J Y a D B j b U Z q W T J u R H M y N G d L R E 1 w Q U F B R 0 F B Q U F B Q U F B Q U Z G d 2 J a M l Z a V 3 R N d E d M Q V R R V H F u U G t V U T I 5 d W M z V n N k R 0 Z 6 S U d G M W V H b H N h V 0 Z 5 W l h N Q U F W b j Z R c k x D a U p s T X Y x b 1 F h T j F C Q j F n Q U F B Q U F B Q U F B Q U 9 v Z E J u Q 1 B 1 L 0 J H a z d 1 c E x o c 3 F K V D h t V k h K a G J u T m 1 i M 0 p 0 W V h J Z 1 l Y S m p h R 2 w y Y n l C a 1 p T Q k Z l S F J 5 W V d O a m F j T 3 p i a U F v T k N r Q U F B Z 0 F B Q U F B Q U F B Q V d s Q 2 1 X T U 5 5 d 1 V p Z 3 F 6 T z B B c X d l W H h S R G I y N X p k V 3 g w W V h N Z 1 l Y V j R h V 3 h w W V h K b G N 3 Q U I 2 a D B H Y 0 k r N z h F Y V R 1 N m t 1 R 3 l v b F B 3 Q U F B Q U F B Q U F B Q X h 2 S H p t Y 1 N z d E V x N j k v d H F 2 a m 8 4 a n g x V W N t R n V j M l p 2 Y 2 0 x a G N p Q m h j b U 5 v Y V h a d k l H U m x J R k J o Y V h O b G N 3 Q U F D Z 0 F B Q U F B Q U F B Q 0 d K b z J W c G N w V 1 I 0 U i s y Z W 1 q Q n R F V k Z F T n Z i b k 4 x Y k h S a G N 5 Q m h k W G h w Y k d s a G N t V n p B Q U h H O G Z P W n h L e T B T c n I z K z J x K 0 9 q e V B B Q U F B Q U F B Q U F B R D d 0 d U J L S m d H Y l R J e U t Z M H E y M F R 0 R U l W U n l Z V z V 6 W m 0 5 e W J X R n l J R 0 Z 5 W T J o c G R t O G d a R 1 V n V U d G c G M y V n p J Q 2 d 5 S 1 F B Q U R B Q U F B Q U F B Q U F E Z j N Q c j l t Z S t Q V G F 5 S V l 4 R V E y W U Z t R k V O d m J u T j F i S F J o Y 3 l C a G R Y a H B i R 2 x o Y 2 1 W e k F B S D d 0 d U J L S m d H Y l R J e U t Z M H E y M F R 0 R U F B Q U F B Q U F B Q U F D R X J 2 Q 2 t 2 a T B 6 U 3 F Z c z Z t b T h G Z V V u S m x S e V l X N X p a b T l 5 Y l d G e U l H R n l Z M m h w Z G 0 4 Z 1 p H V W d S W G g w Y 2 1 G a l k y b k R z M j R n S 0 R V c E F B Q U 9 B Q U F B Q U F B Q U F M a 3 J k c m R p b W w 5 T m g y c U 8 w S j l L S 3 N n V V E y O X V j M 1 Z z Z E d G e k l H R j F l R 2 x z Y V d G e V p Y T U F B W V N 1 O E t T K 0 x U T k t w a X p x Y W J 3 V j V T Y 0 F B Q U F B Q U F B Q U F M V W t Y U n c y c X F s R H B p c k V 4 Y z R E U j F V b V Z I S m h i b k 5 t Y j N K d F l Y S W d Z W E p q Y U d s M m J 5 Q m t a U 0 J G Z U h S e V l X T m p h Y 0 9 6 Y m l B b 0 5 p a 0 F B Q k F B Q U F B Q U F B Q U F N V T N T W H I 5 R k 1 r M m t K b T B I M D g y c U F S U k R i M j V 6 Z F d 4 M F l Y T W d Z W F Y 0 Y V d 4 c F l Y S m x j d 0 F C d F N S Z E h E Y X F x V U 9 t S 3 N U R n p n T k h W U U F B Q U F B P S I g L z 4 8 R W 5 0 c n k g V H l w Z T 0 i U m V s Y X R p b 2 5 z a G l w c y I g V m F s d W U 9 I n N B Q U F B Q U E 9 P S I g L z 4 8 L 1 N 0 Y W J s Z U V u d H J p Z X M + P C 9 J d G V t P j x J d G V t P j x J d G V t T G 9 j Y X R p b 2 4 + P E l 0 Z W 1 U e X B l P k Z v c m 1 1 b G E 8 L 0 l 0 Z W 1 U e X B l P j x J d G V t U G F 0 a D 5 T Z W N 0 a W 9 u M S 9 F d m F s d W F j a V 9 u X 2 R l X 0 R v Y 3 V t Z W 5 0 b 3 N f Q U N N 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M 2 Y w N 2 Q 3 Y j c t M T M 1 M S 0 0 M D A y L W F l M T A t Y 2 Y 3 Y j Y 0 M T k 4 O D d i 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D b 3 V u d C I g V m F s d W U 9 I m w 0 I i A v P j x F b n R y e S B U e X B l P S J G a W x s R X J y b 3 J D b 2 R l I i B W Y W x 1 Z T 0 i c 1 V u a 2 5 v d 2 4 i I C 8 + P E V u d H J 5 I F R 5 c G U 9 I k Z p b G x F c n J v c k N v d W 5 0 I i B W Y W x 1 Z T 0 i b D A i I C 8 + P E V u d H J 5 I F R 5 c G U 9 I k Z p b G x M Y X N 0 V X B k Y X R l Z C I g V m F s d W U 9 I m Q y M D I 1 L T A 3 L T A 3 V D A w O j Q 5 O j E 2 L j k x M D A z N D d a I i A v P j x F b n R y e S B U e X B l P S J G a W x s Q 2 9 s d W 1 u V H l w Z X M i I F Z h b H V l P S J z Q m d Z R E F 3 T U R B d 0 1 E Q X d N R E F 3 P T 0 i I C 8 + P E V u d H J 5 I F R 5 c G U 9 I k 5 h d m l n Y X R p b 2 5 T d G V w T m F t Z S I g V m F s d W U 9 I n N O Y X Z l Z 2 F j a c O z b i I g L z 4 8 R W 5 0 c n k g V H l w Z T 0 i Q W R k Z W R U b 0 R h d G F N b 2 R l b C I g V m F s d W U 9 I m w w I i A v P j x F b n R y e S B U e X B l P S J G a W x s Q 2 9 s d W 1 u T m F t Z X M i I F Z h b H V l P S J z W y Z x d W 9 0 O 0 Z 1 Z W 5 0 Z S Z x d W 9 0 O y w m c X V v d D t U w 6 1 0 d W x v I G R l b C B E b 2 N 1 b W V u d G 8 m c X V v d D s s J n F 1 b 3 Q 7 Q 3 J p d G V y a W 8 g M S Z x d W 9 0 O y w m c X V v d D t D c m l 0 Z X J p b y A y J n F 1 b 3 Q 7 L C Z x d W 9 0 O 0 N y a X R l c m l v I D M m c X V v d D s s J n F 1 b 3 Q 7 Q 3 J p d G V y a W 8 g N C Z x d W 9 0 O y w m c X V v d D t D c m l 0 Z X J p b y A 1 J n F 1 b 3 Q 7 L C Z x d W 9 0 O 0 N y a X R l c m l v I D Y m c X V v d D s s J n F 1 b 3 Q 7 Q 3 J p d G V y a W 8 g N y Z x d W 9 0 O y w m c X V v d D t D c m l 0 Z X J p b y A 4 J n F 1 b 3 Q 7 L C Z x d W 9 0 O 0 N y a X R l c m l v I D k m c X V v d D s s J n F 1 b 3 Q 7 Q 3 J p d G V y a W 8 g M T A m c X V v d D s s J n F 1 b 3 Q 7 V G 9 0 Y W w g Z G U g U H V u d G 9 z J n F 1 b 3 Q 7 X S I g L z 4 8 R W 5 0 c n k g V H l w Z T 0 i R m l s b F N 0 Y X R 1 c y I g V m F s d W U 9 I n N D b 2 1 w b G V 0 Z S I g L z 4 8 R W 5 0 c n k g V H l w Z T 0 i U m V s Y X R p b 2 5 z a G l w S W 5 m b 0 N v b n R h a W 5 l c i I g V m F s d W U 9 I n N 7 J n F 1 b 3 Q 7 Y 2 9 s d W 1 u Q 2 9 1 b n Q m c X V v d D s 6 M T M s J n F 1 b 3 Q 7 a 2 V 5 Q 2 9 s d W 1 u T m F t Z X M m c X V v d D s 6 W 1 0 s J n F 1 b 3 Q 7 c X V l c n l S Z W x h d G l v b n N o a X B z J n F 1 b 3 Q 7 O l t d L C Z x d W 9 0 O 2 N v b H V t b k l k Z W 5 0 a X R p Z X M m c X V v d D s 6 W y Z x d W 9 0 O 1 N l Y 3 R p b 2 4 x L 0 V 2 Y W x 1 Y W N p X 2 5 f Z G V f R G 9 j d W 1 l b n R v c 1 9 B Q 0 0 v Q X V 0 b 1 J l b W 9 2 Z W R D b 2 x 1 b W 5 z M S 5 7 R n V l b n R l L D B 9 J n F 1 b 3 Q 7 L C Z x d W 9 0 O 1 N l Y 3 R p b 2 4 x L 0 V 2 Y W x 1 Y W N p X 2 5 f Z G V f R G 9 j d W 1 l b n R v c 1 9 B Q 0 0 v Q X V 0 b 1 J l b W 9 2 Z W R D b 2 x 1 b W 5 z M S 5 7 V M O t d H V s b y B k Z W w g R G 9 j d W 1 l b n R v L D F 9 J n F 1 b 3 Q 7 L C Z x d W 9 0 O 1 N l Y 3 R p b 2 4 x L 0 V 2 Y W x 1 Y W N p X 2 5 f Z G V f R G 9 j d W 1 l b n R v c 1 9 B Q 0 0 v Q X V 0 b 1 J l b W 9 2 Z W R D b 2 x 1 b W 5 z M S 5 7 Q 3 J p d G V y a W 8 g M S w y f S Z x d W 9 0 O y w m c X V v d D t T Z W N 0 a W 9 u M S 9 F d m F s d W F j a V 9 u X 2 R l X 0 R v Y 3 V t Z W 5 0 b 3 N f Q U N N L 0 F 1 d G 9 S Z W 1 v d m V k Q 2 9 s d W 1 u c z E u e 0 N y a X R l c m l v I D I s M 3 0 m c X V v d D s s J n F 1 b 3 Q 7 U 2 V j d G l v b j E v R X Z h b H V h Y 2 l f b l 9 k Z V 9 E b 2 N 1 b W V u d G 9 z X 0 F D T S 9 B d X R v U m V t b 3 Z l Z E N v b H V t b n M x L n t D c m l 0 Z X J p b y A z L D R 9 J n F 1 b 3 Q 7 L C Z x d W 9 0 O 1 N l Y 3 R p b 2 4 x L 0 V 2 Y W x 1 Y W N p X 2 5 f Z G V f R G 9 j d W 1 l b n R v c 1 9 B Q 0 0 v Q X V 0 b 1 J l b W 9 2 Z W R D b 2 x 1 b W 5 z M S 5 7 Q 3 J p d G V y a W 8 g N C w 1 f S Z x d W 9 0 O y w m c X V v d D t T Z W N 0 a W 9 u M S 9 F d m F s d W F j a V 9 u X 2 R l X 0 R v Y 3 V t Z W 5 0 b 3 N f Q U N N L 0 F 1 d G 9 S Z W 1 v d m V k Q 2 9 s d W 1 u c z E u e 0 N y a X R l c m l v I D U s N n 0 m c X V v d D s s J n F 1 b 3 Q 7 U 2 V j d G l v b j E v R X Z h b H V h Y 2 l f b l 9 k Z V 9 E b 2 N 1 b W V u d G 9 z X 0 F D T S 9 B d X R v U m V t b 3 Z l Z E N v b H V t b n M x L n t D c m l 0 Z X J p b y A 2 L D d 9 J n F 1 b 3 Q 7 L C Z x d W 9 0 O 1 N l Y 3 R p b 2 4 x L 0 V 2 Y W x 1 Y W N p X 2 5 f Z G V f R G 9 j d W 1 l b n R v c 1 9 B Q 0 0 v Q X V 0 b 1 J l b W 9 2 Z W R D b 2 x 1 b W 5 z M S 5 7 Q 3 J p d G V y a W 8 g N y w 4 f S Z x d W 9 0 O y w m c X V v d D t T Z W N 0 a W 9 u M S 9 F d m F s d W F j a V 9 u X 2 R l X 0 R v Y 3 V t Z W 5 0 b 3 N f Q U N N L 0 F 1 d G 9 S Z W 1 v d m V k Q 2 9 s d W 1 u c z E u e 0 N y a X R l c m l v I D g s O X 0 m c X V v d D s s J n F 1 b 3 Q 7 U 2 V j d G l v b j E v R X Z h b H V h Y 2 l f b l 9 k Z V 9 E b 2 N 1 b W V u d G 9 z X 0 F D T S 9 B d X R v U m V t b 3 Z l Z E N v b H V t b n M x L n t D c m l 0 Z X J p b y A 5 L D E w f S Z x d W 9 0 O y w m c X V v d D t T Z W N 0 a W 9 u M S 9 F d m F s d W F j a V 9 u X 2 R l X 0 R v Y 3 V t Z W 5 0 b 3 N f Q U N N L 0 F 1 d G 9 S Z W 1 v d m V k Q 2 9 s d W 1 u c z E u e 0 N y a X R l c m l v I D E w L D E x f S Z x d W 9 0 O y w m c X V v d D t T Z W N 0 a W 9 u M S 9 F d m F s d W F j a V 9 u X 2 R l X 0 R v Y 3 V t Z W 5 0 b 3 N f Q U N N L 0 F 1 d G 9 S Z W 1 v d m V k Q 2 9 s d W 1 u c z E u e 1 R v d G F s I G R l I F B 1 b n R v c y w x M n 0 m c X V v d D t d L C Z x d W 9 0 O 0 N v b H V t b k N v d W 5 0 J n F 1 b 3 Q 7 O j E z L C Z x d W 9 0 O 0 t l e U N v b H V t b k 5 h b W V z J n F 1 b 3 Q 7 O l t d L C Z x d W 9 0 O 0 N v b H V t b k l k Z W 5 0 a X R p Z X M m c X V v d D s 6 W y Z x d W 9 0 O 1 N l Y 3 R p b 2 4 x L 0 V 2 Y W x 1 Y W N p X 2 5 f Z G V f R G 9 j d W 1 l b n R v c 1 9 B Q 0 0 v Q X V 0 b 1 J l b W 9 2 Z W R D b 2 x 1 b W 5 z M S 5 7 R n V l b n R l L D B 9 J n F 1 b 3 Q 7 L C Z x d W 9 0 O 1 N l Y 3 R p b 2 4 x L 0 V 2 Y W x 1 Y W N p X 2 5 f Z G V f R G 9 j d W 1 l b n R v c 1 9 B Q 0 0 v Q X V 0 b 1 J l b W 9 2 Z W R D b 2 x 1 b W 5 z M S 5 7 V M O t d H V s b y B k Z W w g R G 9 j d W 1 l b n R v L D F 9 J n F 1 b 3 Q 7 L C Z x d W 9 0 O 1 N l Y 3 R p b 2 4 x L 0 V 2 Y W x 1 Y W N p X 2 5 f Z G V f R G 9 j d W 1 l b n R v c 1 9 B Q 0 0 v Q X V 0 b 1 J l b W 9 2 Z W R D b 2 x 1 b W 5 z M S 5 7 Q 3 J p d G V y a W 8 g M S w y f S Z x d W 9 0 O y w m c X V v d D t T Z W N 0 a W 9 u M S 9 F d m F s d W F j a V 9 u X 2 R l X 0 R v Y 3 V t Z W 5 0 b 3 N f Q U N N L 0 F 1 d G 9 S Z W 1 v d m V k Q 2 9 s d W 1 u c z E u e 0 N y a X R l c m l v I D I s M 3 0 m c X V v d D s s J n F 1 b 3 Q 7 U 2 V j d G l v b j E v R X Z h b H V h Y 2 l f b l 9 k Z V 9 E b 2 N 1 b W V u d G 9 z X 0 F D T S 9 B d X R v U m V t b 3 Z l Z E N v b H V t b n M x L n t D c m l 0 Z X J p b y A z L D R 9 J n F 1 b 3 Q 7 L C Z x d W 9 0 O 1 N l Y 3 R p b 2 4 x L 0 V 2 Y W x 1 Y W N p X 2 5 f Z G V f R G 9 j d W 1 l b n R v c 1 9 B Q 0 0 v Q X V 0 b 1 J l b W 9 2 Z W R D b 2 x 1 b W 5 z M S 5 7 Q 3 J p d G V y a W 8 g N C w 1 f S Z x d W 9 0 O y w m c X V v d D t T Z W N 0 a W 9 u M S 9 F d m F s d W F j a V 9 u X 2 R l X 0 R v Y 3 V t Z W 5 0 b 3 N f Q U N N L 0 F 1 d G 9 S Z W 1 v d m V k Q 2 9 s d W 1 u c z E u e 0 N y a X R l c m l v I D U s N n 0 m c X V v d D s s J n F 1 b 3 Q 7 U 2 V j d G l v b j E v R X Z h b H V h Y 2 l f b l 9 k Z V 9 E b 2 N 1 b W V u d G 9 z X 0 F D T S 9 B d X R v U m V t b 3 Z l Z E N v b H V t b n M x L n t D c m l 0 Z X J p b y A 2 L D d 9 J n F 1 b 3 Q 7 L C Z x d W 9 0 O 1 N l Y 3 R p b 2 4 x L 0 V 2 Y W x 1 Y W N p X 2 5 f Z G V f R G 9 j d W 1 l b n R v c 1 9 B Q 0 0 v Q X V 0 b 1 J l b W 9 2 Z W R D b 2 x 1 b W 5 z M S 5 7 Q 3 J p d G V y a W 8 g N y w 4 f S Z x d W 9 0 O y w m c X V v d D t T Z W N 0 a W 9 u M S 9 F d m F s d W F j a V 9 u X 2 R l X 0 R v Y 3 V t Z W 5 0 b 3 N f Q U N N L 0 F 1 d G 9 S Z W 1 v d m V k Q 2 9 s d W 1 u c z E u e 0 N y a X R l c m l v I D g s O X 0 m c X V v d D s s J n F 1 b 3 Q 7 U 2 V j d G l v b j E v R X Z h b H V h Y 2 l f b l 9 k Z V 9 E b 2 N 1 b W V u d G 9 z X 0 F D T S 9 B d X R v U m V t b 3 Z l Z E N v b H V t b n M x L n t D c m l 0 Z X J p b y A 5 L D E w f S Z x d W 9 0 O y w m c X V v d D t T Z W N 0 a W 9 u M S 9 F d m F s d W F j a V 9 u X 2 R l X 0 R v Y 3 V t Z W 5 0 b 3 N f Q U N N L 0 F 1 d G 9 S Z W 1 v d m V k Q 2 9 s d W 1 u c z E u e 0 N y a X R l c m l v I D E w L D E x f S Z x d W 9 0 O y w m c X V v d D t T Z W N 0 a W 9 u M S 9 F d m F s d W F j a V 9 u X 2 R l X 0 R v Y 3 V t Z W 5 0 b 3 N f Q U N N L 0 F 1 d G 9 S Z W 1 v d m V k Q 2 9 s d W 1 u c z E u e 1 R v d G F s I G R l I F B 1 b n R v c y w x M n 0 m c X V v d D t d L C Z x d W 9 0 O 1 J l b G F 0 a W 9 u c 2 h p c E l u Z m 8 m c X V v d D s 6 W 1 1 9 I i A v P j w v U 3 R h Y m x l R W 5 0 c m l l c z 4 8 L 0 l 0 Z W 0 + P E l 0 Z W 0 + P E l 0 Z W 1 M b 2 N h d G l v b j 4 8 S X R l b V R 5 c G U + R m 9 y b X V s Y T w v S X R l b V R 5 c G U + P E l 0 Z W 1 Q Y X R o P l N l Y 3 R p b 2 4 x L 0 V 2 Y W x 1 Y W N p X 2 5 f Z G V f R G 9 j d W 1 l b n R v c 1 9 B Q 0 0 v T 3 J p Z 2 V u P C 9 J d G V t U G F 0 a D 4 8 L 0 l 0 Z W 1 M b 2 N h d G l v b j 4 8 U 3 R h Y m x l R W 5 0 c m l l c y A v P j w v S X R l b T 4 8 S X R l b T 4 8 S X R l b U x v Y 2 F 0 a W 9 u P j x J d G V t V H l w Z T 5 G b 3 J t d W x h P C 9 J d G V t V H l w Z T 4 8 S X R l b V B h d G g + U 2 V j d G l v b j E v R X Z h b H V h Y 2 l f b l 9 k Z V 9 E b 2 N 1 b W V u d G 9 z X 0 F D T S 9 F b m N h Y m V 6 Y W R v c y U y M H B y b 2 1 v d m l k b 3 M 8 L 0 l 0 Z W 1 Q Y X R o P j w v S X R l b U x v Y 2 F 0 a W 9 u P j x T d G F i b G V F b n R y a W V z I C 8 + P C 9 J d G V t P j x J d G V t P j x J d G V t T G 9 j Y X R p b 2 4 + P E l 0 Z W 1 U e X B l P k Z v c m 1 1 b G E 8 L 0 l 0 Z W 1 U e X B l P j x J d G V t U G F 0 a D 5 T Z W N 0 a W 9 u M S 9 F d m F s d W F j a V 9 u X 2 R l X 0 R v Y 3 V t Z W 5 0 b 3 N f Q U N N L 1 R p c G 8 l M j B j Y W 1 i a W F k b z w v S X R l b V B h d G g + P C 9 J d G V t T G 9 j Y X R p b 2 4 + P F N 0 Y W J s Z U V u d H J p Z X M g L z 4 8 L 0 l 0 Z W 0 + P E l 0 Z W 0 + P E l 0 Z W 1 M b 2 N h d G l v b j 4 8 S X R l b V R 5 c G U + R m 9 y b X V s Y T w v S X R l b V R 5 c G U + P E l 0 Z W 1 Q Y X R o P l N l Y 3 R p b 2 4 x L 0 V 2 Y W x 1 Y W N p X 2 5 f Z G V f R G 9 j d W 1 l b n R v c 1 9 X T 1 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w N z d i Z m M 2 Y S 0 y Y z Q 1 L T Q 2 N j k t O D I w O C 1 m Z j A z M 2 Z i N D Z k N D E i I C 8 + P E V u d H J 5 I F R 5 c G U 9 I k J 1 Z m Z l c k 5 l e H R S Z W Z y Z X N o I i B W Y W x 1 Z T 0 i b D E i I C 8 + P E V u d H J 5 I F R 5 c G U 9 I l J l c 3 V s d F R 5 c G U i I F Z h b H V l P S J z V G F i b G U i I C 8 + P E V u d H J 5 I F R 5 c G U 9 I k 5 h b W V V c G R h d G V k Q W Z 0 Z X J G a W x s I i B W Y W x 1 Z T 0 i b D A i I C 8 + P E V u d H J 5 I F R 5 c G U 9 I l J l Y 2 9 2 Z X J 5 V G F y Z 2 V 0 U 2 h l Z X Q i I F Z h b H V l P S J z R U M i I C 8 + P E V u d H J 5 I F R 5 c G U 9 I l J l Y 2 9 2 Z X J 5 V G F y Z 2 V 0 Q 2 9 s d W 1 u I i B W Y W x 1 Z T 0 i b D E i I C 8 + P E V u d H J 5 I F R 5 c G U 9 I l J l Y 2 9 2 Z X J 5 V G F y Z 2 V 0 U m 9 3 I i B W Y W x 1 Z T 0 i b D Y i I C 8 + P E V u d H J 5 I F R 5 c G U 9 I k Z p b G x l Z E N v b X B s Z X R l U m V z d W x 0 V G 9 X b 3 J r c 2 h l Z X Q i I F Z h b H V l P S J s M S I g L z 4 8 R W 5 0 c n k g V H l w Z T 0 i R m l s b E N v d W 5 0 I i B W Y W x 1 Z T 0 i b D Y i I C 8 + P E V u d H J 5 I F R 5 c G U 9 I k Z p b G x F c n J v c k N v Z G U i I F Z h b H V l P S J z V W 5 r b m 9 3 b i I g L z 4 8 R W 5 0 c n k g V H l w Z T 0 i R m l s b E V y c m 9 y Q 2 9 1 b n Q i I F Z h b H V l P S J s M C I g L z 4 8 R W 5 0 c n k g V H l w Z T 0 i R m l s b E x h c 3 R V c G R h d G V k I i B W Y W x 1 Z T 0 i Z D I w M j U t M D c t M D d U M D A 6 N D k 6 M T Y u O T I 0 M D g 5 N F o i I C 8 + P E V u d H J 5 I F R 5 c G U 9 I k Z p b G x D b 2 x 1 b W 5 U e X B l c y I g V m F s d W U 9 I n N C Z 1 l E Q X d N R E F 3 T U R B d 0 1 E Q X c 9 P S I g L z 4 8 R W 5 0 c n k g V H l w Z T 0 i Q W R k Z W R U b 0 R h d G F N b 2 R l b C I g V m F s d W U 9 I m w w I i A v P j x F b n R y e S B U e X B l P S J G a W x s Q 2 9 s d W 1 u T m F t Z X M i I F Z h b H V l P S J z W y Z x d W 9 0 O 0 Z 1 Z W 5 0 Z S Z x d W 9 0 O y w m c X V v d D t U w 6 1 0 d W x v I G R l b C B E b 2 N 1 b W V u d G 8 m c X V v d D s s J n F 1 b 3 Q 7 M S 4 g T 2 J q Z X R p d m 9 z I E N s Y X J v c y Z x d W 9 0 O y w m c X V v d D s y L i B D b 2 5 0 Z X h 0 b y B k Z W w g R X N 0 d W R p b y Z x d W 9 0 O y w m c X V v d D s z L i B K d X N 0 a W Z p Y 2 F j a c O z b i B k Z W w g T c O p d G 9 k b y Z x d W 9 0 O y w m c X V v d D s 0 L i B E a X N l w 7 F v I F T D q W N u a W N v I E R l d G F s b G F k b y Z x d W 9 0 O y w m c X V v d D s 1 L i B J b X B s Z W 1 l b n R h Y 2 n D s 2 4 m c X V v d D s s J n F 1 b 3 Q 7 N i 4 g R X Z h b H V h Y 2 n D s 2 4 g R W 1 w w 6 1 y a W N h J n F 1 b 3 Q 7 L C Z x d W 9 0 O z c u I E F u w 6 F s a X N p c y B k Z S B S Z X N 1 b H R h Z G 9 z J n F 1 b 3 Q 7 L C Z x d W 9 0 O z g u I F Z h b G l k Z X o g R X h 0 Z X J u Y S Z x d W 9 0 O y w m c X V v d D s 5 L i B M a W 1 p d G F j a W 9 u Z X M m c X V v d D s s J n F 1 b 3 Q 7 M T A u I E N v b n R y a W J 1 Y 2 n D s 2 4 m c X V v d D s s J n F 1 b 3 Q 7 V G 9 0 Y W w g Z G U g U H V u d G 9 z J n F 1 b 3 Q 7 X S I g L z 4 8 R W 5 0 c n k g V H l w Z T 0 i R m l s b F N 0 Y X R 1 c y I g V m F s d W U 9 I n N D b 2 1 w b G V 0 Z S I g L z 4 8 R W 5 0 c n k g V H l w Z T 0 i U m V s Y X R p b 2 5 z a G l w S W 5 m b 0 N v b n R h a W 5 l c i I g V m F s d W U 9 I n N 7 J n F 1 b 3 Q 7 Y 2 9 s d W 1 u Q 2 9 1 b n Q m c X V v d D s 6 M T M s J n F 1 b 3 Q 7 a 2 V 5 Q 2 9 s d W 1 u T m F t Z X M m c X V v d D s 6 W 1 0 s J n F 1 b 3 Q 7 c X V l c n l S Z W x h d G l v b n N o a X B z J n F 1 b 3 Q 7 O l t d L C Z x d W 9 0 O 2 N v b H V t b k l k Z W 5 0 a X R p Z X M m c X V v d D s 6 W y Z x d W 9 0 O 1 N l Y 3 R p b 2 4 x L 0 V 2 Y W x 1 Y W N p X 2 5 f Z G V f R G 9 j d W 1 l b n R v c 1 9 X T 1 M v Q X V 0 b 1 J l b W 9 2 Z W R D b 2 x 1 b W 5 z M S 5 7 R n V l b n R l L D B 9 J n F 1 b 3 Q 7 L C Z x d W 9 0 O 1 N l Y 3 R p b 2 4 x L 0 V 2 Y W x 1 Y W N p X 2 5 f Z G V f R G 9 j d W 1 l b n R v c 1 9 X T 1 M v Q X V 0 b 1 J l b W 9 2 Z W R D b 2 x 1 b W 5 z M S 5 7 V M O t d H V s b y B k Z W w g R G 9 j d W 1 l b n R v L D F 9 J n F 1 b 3 Q 7 L C Z x d W 9 0 O 1 N l Y 3 R p b 2 4 x L 0 V 2 Y W x 1 Y W N p X 2 5 f Z G V f R G 9 j d W 1 l b n R v c 1 9 X T 1 M v Q X V 0 b 1 J l b W 9 2 Z W R D b 2 x 1 b W 5 z M S 5 7 M S 4 g T 2 J q Z X R p d m 9 z I E N s Y X J v c y w y f S Z x d W 9 0 O y w m c X V v d D t T Z W N 0 a W 9 u M S 9 F d m F s d W F j a V 9 u X 2 R l X 0 R v Y 3 V t Z W 5 0 b 3 N f V 0 9 T L 0 F 1 d G 9 S Z W 1 v d m V k Q 2 9 s d W 1 u c z E u e z I u I E N v b n R l e H R v I G R l b C B F c 3 R 1 Z G l v L D N 9 J n F 1 b 3 Q 7 L C Z x d W 9 0 O 1 N l Y 3 R p b 2 4 x L 0 V 2 Y W x 1 Y W N p X 2 5 f Z G V f R G 9 j d W 1 l b n R v c 1 9 X T 1 M v Q X V 0 b 1 J l b W 9 2 Z W R D b 2 x 1 b W 5 z M S 5 7 M y 4 g S n V z d G l m a W N h Y 2 n D s 2 4 g Z G V s I E 3 D q X R v Z G 8 s N H 0 m c X V v d D s s J n F 1 b 3 Q 7 U 2 V j d G l v b j E v R X Z h b H V h Y 2 l f b l 9 k Z V 9 E b 2 N 1 b W V u d G 9 z X 1 d P U y 9 B d X R v U m V t b 3 Z l Z E N v b H V t b n M x L n s 0 L i B E a X N l w 7 F v I F T D q W N u a W N v I E R l d G F s b G F k b y w 1 f S Z x d W 9 0 O y w m c X V v d D t T Z W N 0 a W 9 u M S 9 F d m F s d W F j a V 9 u X 2 R l X 0 R v Y 3 V t Z W 5 0 b 3 N f V 0 9 T L 0 F 1 d G 9 S Z W 1 v d m V k Q 2 9 s d W 1 u c z E u e z U u I E l t c G x l b W V u d G F j a c O z b i w 2 f S Z x d W 9 0 O y w m c X V v d D t T Z W N 0 a W 9 u M S 9 F d m F s d W F j a V 9 u X 2 R l X 0 R v Y 3 V t Z W 5 0 b 3 N f V 0 9 T L 0 F 1 d G 9 S Z W 1 v d m V k Q 2 9 s d W 1 u c z E u e z Y u I E V 2 Y W x 1 Y W N p w 7 N u I E V t c M O t c m l j Y S w 3 f S Z x d W 9 0 O y w m c X V v d D t T Z W N 0 a W 9 u M S 9 F d m F s d W F j a V 9 u X 2 R l X 0 R v Y 3 V t Z W 5 0 b 3 N f V 0 9 T L 0 F 1 d G 9 S Z W 1 v d m V k Q 2 9 s d W 1 u c z E u e z c u I E F u w 6 F s a X N p c y B k Z S B S Z X N 1 b H R h Z G 9 z L D h 9 J n F 1 b 3 Q 7 L C Z x d W 9 0 O 1 N l Y 3 R p b 2 4 x L 0 V 2 Y W x 1 Y W N p X 2 5 f Z G V f R G 9 j d W 1 l b n R v c 1 9 X T 1 M v Q X V 0 b 1 J l b W 9 2 Z W R D b 2 x 1 b W 5 z M S 5 7 O C 4 g V m F s a W R l e i B F e H R l c m 5 h L D l 9 J n F 1 b 3 Q 7 L C Z x d W 9 0 O 1 N l Y 3 R p b 2 4 x L 0 V 2 Y W x 1 Y W N p X 2 5 f Z G V f R G 9 j d W 1 l b n R v c 1 9 X T 1 M v Q X V 0 b 1 J l b W 9 2 Z W R D b 2 x 1 b W 5 z M S 5 7 O S 4 g T G l t a X R h Y 2 l v b m V z L D E w f S Z x d W 9 0 O y w m c X V v d D t T Z W N 0 a W 9 u M S 9 F d m F s d W F j a V 9 u X 2 R l X 0 R v Y 3 V t Z W 5 0 b 3 N f V 0 9 T L 0 F 1 d G 9 S Z W 1 v d m V k Q 2 9 s d W 1 u c z E u e z E w L i B D b 2 5 0 c m l i d W N p w 7 N u L D E x f S Z x d W 9 0 O y w m c X V v d D t T Z W N 0 a W 9 u M S 9 F d m F s d W F j a V 9 u X 2 R l X 0 R v Y 3 V t Z W 5 0 b 3 N f V 0 9 T L 0 F 1 d G 9 S Z W 1 v d m V k Q 2 9 s d W 1 u c z E u e 1 R v d G F s I G R l I F B 1 b n R v c y w x M n 0 m c X V v d D t d L C Z x d W 9 0 O 0 N v b H V t b k N v d W 5 0 J n F 1 b 3 Q 7 O j E z L C Z x d W 9 0 O 0 t l e U N v b H V t b k 5 h b W V z J n F 1 b 3 Q 7 O l t d L C Z x d W 9 0 O 0 N v b H V t b k l k Z W 5 0 a X R p Z X M m c X V v d D s 6 W y Z x d W 9 0 O 1 N l Y 3 R p b 2 4 x L 0 V 2 Y W x 1 Y W N p X 2 5 f Z G V f R G 9 j d W 1 l b n R v c 1 9 X T 1 M v Q X V 0 b 1 J l b W 9 2 Z W R D b 2 x 1 b W 5 z M S 5 7 R n V l b n R l L D B 9 J n F 1 b 3 Q 7 L C Z x d W 9 0 O 1 N l Y 3 R p b 2 4 x L 0 V 2 Y W x 1 Y W N p X 2 5 f Z G V f R G 9 j d W 1 l b n R v c 1 9 X T 1 M v Q X V 0 b 1 J l b W 9 2 Z W R D b 2 x 1 b W 5 z M S 5 7 V M O t d H V s b y B k Z W w g R G 9 j d W 1 l b n R v L D F 9 J n F 1 b 3 Q 7 L C Z x d W 9 0 O 1 N l Y 3 R p b 2 4 x L 0 V 2 Y W x 1 Y W N p X 2 5 f Z G V f R G 9 j d W 1 l b n R v c 1 9 X T 1 M v Q X V 0 b 1 J l b W 9 2 Z W R D b 2 x 1 b W 5 z M S 5 7 M S 4 g T 2 J q Z X R p d m 9 z I E N s Y X J v c y w y f S Z x d W 9 0 O y w m c X V v d D t T Z W N 0 a W 9 u M S 9 F d m F s d W F j a V 9 u X 2 R l X 0 R v Y 3 V t Z W 5 0 b 3 N f V 0 9 T L 0 F 1 d G 9 S Z W 1 v d m V k Q 2 9 s d W 1 u c z E u e z I u I E N v b n R l e H R v I G R l b C B F c 3 R 1 Z G l v L D N 9 J n F 1 b 3 Q 7 L C Z x d W 9 0 O 1 N l Y 3 R p b 2 4 x L 0 V 2 Y W x 1 Y W N p X 2 5 f Z G V f R G 9 j d W 1 l b n R v c 1 9 X T 1 M v Q X V 0 b 1 J l b W 9 2 Z W R D b 2 x 1 b W 5 z M S 5 7 M y 4 g S n V z d G l m a W N h Y 2 n D s 2 4 g Z G V s I E 3 D q X R v Z G 8 s N H 0 m c X V v d D s s J n F 1 b 3 Q 7 U 2 V j d G l v b j E v R X Z h b H V h Y 2 l f b l 9 k Z V 9 E b 2 N 1 b W V u d G 9 z X 1 d P U y 9 B d X R v U m V t b 3 Z l Z E N v b H V t b n M x L n s 0 L i B E a X N l w 7 F v I F T D q W N u a W N v I E R l d G F s b G F k b y w 1 f S Z x d W 9 0 O y w m c X V v d D t T Z W N 0 a W 9 u M S 9 F d m F s d W F j a V 9 u X 2 R l X 0 R v Y 3 V t Z W 5 0 b 3 N f V 0 9 T L 0 F 1 d G 9 S Z W 1 v d m V k Q 2 9 s d W 1 u c z E u e z U u I E l t c G x l b W V u d G F j a c O z b i w 2 f S Z x d W 9 0 O y w m c X V v d D t T Z W N 0 a W 9 u M S 9 F d m F s d W F j a V 9 u X 2 R l X 0 R v Y 3 V t Z W 5 0 b 3 N f V 0 9 T L 0 F 1 d G 9 S Z W 1 v d m V k Q 2 9 s d W 1 u c z E u e z Y u I E V 2 Y W x 1 Y W N p w 7 N u I E V t c M O t c m l j Y S w 3 f S Z x d W 9 0 O y w m c X V v d D t T Z W N 0 a W 9 u M S 9 F d m F s d W F j a V 9 u X 2 R l X 0 R v Y 3 V t Z W 5 0 b 3 N f V 0 9 T L 0 F 1 d G 9 S Z W 1 v d m V k Q 2 9 s d W 1 u c z E u e z c u I E F u w 6 F s a X N p c y B k Z S B S Z X N 1 b H R h Z G 9 z L D h 9 J n F 1 b 3 Q 7 L C Z x d W 9 0 O 1 N l Y 3 R p b 2 4 x L 0 V 2 Y W x 1 Y W N p X 2 5 f Z G V f R G 9 j d W 1 l b n R v c 1 9 X T 1 M v Q X V 0 b 1 J l b W 9 2 Z W R D b 2 x 1 b W 5 z M S 5 7 O C 4 g V m F s a W R l e i B F e H R l c m 5 h L D l 9 J n F 1 b 3 Q 7 L C Z x d W 9 0 O 1 N l Y 3 R p b 2 4 x L 0 V 2 Y W x 1 Y W N p X 2 5 f Z G V f R G 9 j d W 1 l b n R v c 1 9 X T 1 M v Q X V 0 b 1 J l b W 9 2 Z W R D b 2 x 1 b W 5 z M S 5 7 O S 4 g T G l t a X R h Y 2 l v b m V z L D E w f S Z x d W 9 0 O y w m c X V v d D t T Z W N 0 a W 9 u M S 9 F d m F s d W F j a V 9 u X 2 R l X 0 R v Y 3 V t Z W 5 0 b 3 N f V 0 9 T L 0 F 1 d G 9 S Z W 1 v d m V k Q 2 9 s d W 1 u c z E u e z E w L i B D b 2 5 0 c m l i d W N p w 7 N u L D E x f S Z x d W 9 0 O y w m c X V v d D t T Z W N 0 a W 9 u M S 9 F d m F s d W F j a V 9 u X 2 R l X 0 R v Y 3 V t Z W 5 0 b 3 N f V 0 9 T L 0 F 1 d G 9 S Z W 1 v d m V k Q 2 9 s d W 1 u c z E u e 1 R v d G F s I G R l I F B 1 b n R v c y w x M n 0 m c X V v d D t d L C Z x d W 9 0 O 1 J l b G F 0 a W 9 u c 2 h p c E l u Z m 8 m c X V v d D s 6 W 1 1 9 I i A v P j w v U 3 R h Y m x l R W 5 0 c m l l c z 4 8 L 0 l 0 Z W 0 + P E l 0 Z W 0 + P E l 0 Z W 1 M b 2 N h d G l v b j 4 8 S X R l b V R 5 c G U + R m 9 y b X V s Y T w v S X R l b V R 5 c G U + P E l 0 Z W 1 Q Y X R o P l N l Y 3 R p b 2 4 x L 0 V 2 Y W x 1 Y W N p X 2 5 f Z G V f R G 9 j d W 1 l b n R v c 1 9 X T 1 M v T 3 J p Z 2 V u P C 9 J d G V t U G F 0 a D 4 8 L 0 l 0 Z W 1 M b 2 N h d G l v b j 4 8 U 3 R h Y m x l R W 5 0 c m l l c y A v P j w v S X R l b T 4 8 S X R l b T 4 8 S X R l b U x v Y 2 F 0 a W 9 u P j x J d G V t V H l w Z T 5 G b 3 J t d W x h P C 9 J d G V t V H l w Z T 4 8 S X R l b V B h d G g + U 2 V j d G l v b j E v R X Z h b H V h Y 2 l f b l 9 k Z V 9 E b 2 N 1 b W V u d G 9 z X 1 d P U y 9 F b m N h Y m V 6 Y W R v c y U y M H B y b 2 1 v d m l k b 3 M 8 L 0 l 0 Z W 1 Q Y X R o P j w v S X R l b U x v Y 2 F 0 a W 9 u P j x T d G F i b G V F b n R y a W V z I C 8 + P C 9 J d G V t P j x J d G V t P j x J d G V t T G 9 j Y X R p b 2 4 + P E l 0 Z W 1 U e X B l P k Z v c m 1 1 b G E 8 L 0 l 0 Z W 1 U e X B l P j x J d G V t U G F 0 a D 5 T Z W N 0 a W 9 u M S 9 F d m F s d W F j a V 9 u X 2 R l X 0 R v Y 3 V t Z W 5 0 b 3 N f V 0 9 T L 1 R p c G 8 l M j B j Y W 1 i a W F k b z w v S X R l b V B h d G g + P C 9 J d G V t T G 9 j Y X R p b 2 4 + P F N 0 Y W J s Z U V u d H J p Z X M g L z 4 8 L 0 l 0 Z W 0 + P E l 0 Z W 0 + P E l 0 Z W 1 M b 2 N h d G l v b j 4 8 S X R l b V R 5 c G U + R m 9 y b X V s Y T w v S X R l b V R 5 c G U + P E l 0 Z W 1 Q Y X R o P l N l Y 3 R p b 2 4 x L 0 V 2 Y W x 1 Y W N p X 2 5 f Z G V f R G 9 j d W 1 l b n R v c 1 9 J R U V F X z 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w M m N h Z G F m Y i 1 h M z d i L T Q 4 Z G E t O T Q x Y S 0 y Y T I 2 M D E x M W Y x M G M i I C 8 + P E V u d H J 5 I F R 5 c G U 9 I k 5 h b W V V c G R h d G V k Q W Z 0 Z X J G a W x s I i B W Y W x 1 Z T 0 i b D A i I C 8 + P E V u d H J 5 I F R 5 c G U 9 I l J l c 3 V s d F R 5 c G U i I F Z h b H V l P S J z R X h j Z X B 0 a W 9 u I i A v P j x F b n R y e S B U e X B l P S J C d W Z m Z X J O Z X h 0 U m V m c m V z a C I g V m F s d W U 9 I m w x I i A v P j x F b n R y e S B U e X B l P S J S Z W N v d m V y e V R h c m d l d F N o Z W V 0 I i B W Y W x 1 Z T 0 i c 0 V D I i A v P j x F b n R y e S B U e X B l P S J S Z W N v d m V y e V R h c m d l d E N v b H V t b i I g V m F s d W U 9 I m w x I i A v P j x F b n R y e S B U e X B l P S J S Z W N v d m V y e V R h c m d l d F J v d y I g V m F s d W U 9 I m w x M i I g L z 4 8 R W 5 0 c n k g V H l w Z T 0 i R m l s b G V k Q 2 9 t c G x l d G V S Z X N 1 b H R U b 1 d v c m t z a G V l d C I g V m F s d W U 9 I m w x I i A v P j x F b n R y e S B U e X B l P S J G a W x s Q 2 9 1 b n Q i I F Z h b H V l P S J s M T A i I C 8 + P E V u d H J 5 I F R 5 c G U 9 I k Z p b G x F c n J v c k N v Z G U i I F Z h b H V l P S J z V W 5 r b m 9 3 b i I g L z 4 8 R W 5 0 c n k g V H l w Z T 0 i R m l s b E V y c m 9 y Q 2 9 1 b n Q i I F Z h b H V l P S J s M C I g L z 4 8 R W 5 0 c n k g V H l w Z T 0 i R m l s b E x h c 3 R V c G R h d G V k I i B W Y W x 1 Z T 0 i Z D I w M j U t M D c t M D d U M D A 6 N D k 6 M T Y u O T M z N j A 3 M F o i I C 8 + P E V u d H J 5 I F R 5 c G U 9 I k Z p b G x D b 2 x 1 b W 5 U e X B l c y I g V m F s d W U 9 I n N C Z 1 l E Q X d N R E F 3 T U R B d 0 1 E Q X c 9 P S I g L z 4 8 R W 5 0 c n k g V H l w Z T 0 i Q W R k Z W R U b 0 R h d G F N b 2 R l b C I g V m F s d W U 9 I m w w I i A v P j x F b n R y e S B U e X B l P S J G a W x s Q 2 9 s d W 1 u T m F t Z X M i I F Z h b H V l P S J z W y Z x d W 9 0 O 0 Z 1 Z W 5 0 Z S Z x d W 9 0 O y w m c X V v d D t U w 6 1 0 d W x v I G R l b C B E b 2 N 1 b W V u d G 8 m c X V v d D s s J n F 1 b 3 Q 7 M S 4 g T 2 J q Z X R p d m 9 z I E N s Y X J v c y Z x d W 9 0 O y w m c X V v d D s y L i B D b 2 5 0 Z X h 0 b y B k Z W w g R X N 0 d W R p b y Z x d W 9 0 O y w m c X V v d D s z L i B K d X N 0 a W Z p Y 2 F j a c O z b i B k Z W w g T c O p d G 9 k b y Z x d W 9 0 O y w m c X V v d D s 0 L i B E a X N l w 7 F v I F T D q W N u a W N v I E R l d G F s b G F k b y Z x d W 9 0 O y w m c X V v d D s 1 L i B J b X B s Z W 1 l b n R h Y 2 n D s 2 4 m c X V v d D s s J n F 1 b 3 Q 7 N i 4 g R X Z h b H V h Y 2 n D s 2 4 g R W 1 w w 6 1 y a W N h J n F 1 b 3 Q 7 L C Z x d W 9 0 O z c u I E F u w 6 F s a X N p c y B k Z S B S Z X N 1 b H R h Z G 9 z J n F 1 b 3 Q 7 L C Z x d W 9 0 O z g u I F Z h b G l k Z X o g R X h 0 Z X J u Y S Z x d W 9 0 O y w m c X V v d D s 5 L i B M a W 1 p d G F j a W 9 u Z X M m c X V v d D s s J n F 1 b 3 Q 7 M T A u I E N v b n R y a W J 1 Y 2 n D s 2 4 m c X V v d D s s J n F 1 b 3 Q 7 V G 9 0 Y W w g Z G U g U H V u d G 9 z I C h t w 6 F 4 L i A y M C k m c X V v d D t d 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U 2 V j d G l v b j E v R X Z h b H V h Y 2 l f b l 9 k Z V 9 E b 2 N 1 b W V u d G 9 z X 0 l F R U V f M S 9 B d X R v U m V t b 3 Z l Z E N v b H V t b n M x L n t G d W V u d G U s M H 0 m c X V v d D s s J n F 1 b 3 Q 7 U 2 V j d G l v b j E v R X Z h b H V h Y 2 l f b l 9 k Z V 9 E b 2 N 1 b W V u d G 9 z X 0 l F R U V f M S 9 B d X R v U m V t b 3 Z l Z E N v b H V t b n M x L n t U w 6 1 0 d W x v I G R l b C B E b 2 N 1 b W V u d G 8 s M X 0 m c X V v d D s s J n F 1 b 3 Q 7 U 2 V j d G l v b j E v R X Z h b H V h Y 2 l f b l 9 k Z V 9 E b 2 N 1 b W V u d G 9 z X 0 l F R U V f M S 9 B d X R v U m V t b 3 Z l Z E N v b H V t b n M x L n s x L i B P Y m p l d G l 2 b 3 M g Q 2 x h c m 9 z L D J 9 J n F 1 b 3 Q 7 L C Z x d W 9 0 O 1 N l Y 3 R p b 2 4 x L 0 V 2 Y W x 1 Y W N p X 2 5 f Z G V f R G 9 j d W 1 l b n R v c 1 9 J R U V F X z E v Q X V 0 b 1 J l b W 9 2 Z W R D b 2 x 1 b W 5 z M S 5 7 M i 4 g Q 2 9 u d G V 4 d G 8 g Z G V s I E V z d H V k a W 8 s M 3 0 m c X V v d D s s J n F 1 b 3 Q 7 U 2 V j d G l v b j E v R X Z h b H V h Y 2 l f b l 9 k Z V 9 E b 2 N 1 b W V u d G 9 z X 0 l F R U V f M S 9 B d X R v U m V t b 3 Z l Z E N v b H V t b n M x L n s z L i B K d X N 0 a W Z p Y 2 F j a c O z b i B k Z W w g T c O p d G 9 k b y w 0 f S Z x d W 9 0 O y w m c X V v d D t T Z W N 0 a W 9 u M S 9 F d m F s d W F j a V 9 u X 2 R l X 0 R v Y 3 V t Z W 5 0 b 3 N f S U V F R V 8 x L 0 F 1 d G 9 S Z W 1 v d m V k Q 2 9 s d W 1 u c z E u e z Q u I E R p c 2 X D s W 8 g V M O p Y 2 5 p Y 2 8 g R G V 0 Y W x s Y W R v L D V 9 J n F 1 b 3 Q 7 L C Z x d W 9 0 O 1 N l Y 3 R p b 2 4 x L 0 V 2 Y W x 1 Y W N p X 2 5 f Z G V f R G 9 j d W 1 l b n R v c 1 9 J R U V F X z E v Q X V 0 b 1 J l b W 9 2 Z W R D b 2 x 1 b W 5 z M S 5 7 N S 4 g S W 1 w b G V t Z W 5 0 Y W N p w 7 N u L D Z 9 J n F 1 b 3 Q 7 L C Z x d W 9 0 O 1 N l Y 3 R p b 2 4 x L 0 V 2 Y W x 1 Y W N p X 2 5 f Z G V f R G 9 j d W 1 l b n R v c 1 9 J R U V F X z E v Q X V 0 b 1 J l b W 9 2 Z W R D b 2 x 1 b W 5 z M S 5 7 N i 4 g R X Z h b H V h Y 2 n D s 2 4 g R W 1 w w 6 1 y a W N h L D d 9 J n F 1 b 3 Q 7 L C Z x d W 9 0 O 1 N l Y 3 R p b 2 4 x L 0 V 2 Y W x 1 Y W N p X 2 5 f Z G V f R G 9 j d W 1 l b n R v c 1 9 J R U V F X z E v Q X V 0 b 1 J l b W 9 2 Z W R D b 2 x 1 b W 5 z M S 5 7 N y 4 g Q W 7 D o W x p c 2 l z I G R l I F J l c 3 V s d G F k b 3 M s O H 0 m c X V v d D s s J n F 1 b 3 Q 7 U 2 V j d G l v b j E v R X Z h b H V h Y 2 l f b l 9 k Z V 9 E b 2 N 1 b W V u d G 9 z X 0 l F R U V f M S 9 B d X R v U m V t b 3 Z l Z E N v b H V t b n M x L n s 4 L i B W Y W x p Z G V 6 I E V 4 d G V y b m E s O X 0 m c X V v d D s s J n F 1 b 3 Q 7 U 2 V j d G l v b j E v R X Z h b H V h Y 2 l f b l 9 k Z V 9 E b 2 N 1 b W V u d G 9 z X 0 l F R U V f M S 9 B d X R v U m V t b 3 Z l Z E N v b H V t b n M x L n s 5 L i B M a W 1 p d G F j a W 9 u Z X M s M T B 9 J n F 1 b 3 Q 7 L C Z x d W 9 0 O 1 N l Y 3 R p b 2 4 x L 0 V 2 Y W x 1 Y W N p X 2 5 f Z G V f R G 9 j d W 1 l b n R v c 1 9 J R U V F X z E v Q X V 0 b 1 J l b W 9 2 Z W R D b 2 x 1 b W 5 z M S 5 7 M T A u I E N v b n R y a W J 1 Y 2 n D s 2 4 s M T F 9 J n F 1 b 3 Q 7 L C Z x d W 9 0 O 1 N l Y 3 R p b 2 4 x L 0 V 2 Y W x 1 Y W N p X 2 5 f Z G V f R G 9 j d W 1 l b n R v c 1 9 J R U V F X z E v Q X V 0 b 1 J l b W 9 2 Z W R D b 2 x 1 b W 5 z M S 5 7 V G 9 0 Y W w g Z G U g U H V u d G 9 z I C h t w 6 F 4 L i A y M C k s M T J 9 J n F 1 b 3 Q 7 X S w m c X V v d D t D b 2 x 1 b W 5 D b 3 V u d C Z x d W 9 0 O z o x M y w m c X V v d D t L Z X l D b 2 x 1 b W 5 O Y W 1 l c y Z x d W 9 0 O z p b X S w m c X V v d D t D b 2 x 1 b W 5 J Z G V u d G l 0 a W V z J n F 1 b 3 Q 7 O l s m c X V v d D t T Z W N 0 a W 9 u M S 9 F d m F s d W F j a V 9 u X 2 R l X 0 R v Y 3 V t Z W 5 0 b 3 N f S U V F R V 8 x L 0 F 1 d G 9 S Z W 1 v d m V k Q 2 9 s d W 1 u c z E u e 0 Z 1 Z W 5 0 Z S w w f S Z x d W 9 0 O y w m c X V v d D t T Z W N 0 a W 9 u M S 9 F d m F s d W F j a V 9 u X 2 R l X 0 R v Y 3 V t Z W 5 0 b 3 N f S U V F R V 8 x L 0 F 1 d G 9 S Z W 1 v d m V k Q 2 9 s d W 1 u c z E u e 1 T D r X R 1 b G 8 g Z G V s I E R v Y 3 V t Z W 5 0 b y w x f S Z x d W 9 0 O y w m c X V v d D t T Z W N 0 a W 9 u M S 9 F d m F s d W F j a V 9 u X 2 R l X 0 R v Y 3 V t Z W 5 0 b 3 N f S U V F R V 8 x L 0 F 1 d G 9 S Z W 1 v d m V k Q 2 9 s d W 1 u c z E u e z E u I E 9 i a m V 0 a X Z v c y B D b G F y b 3 M s M n 0 m c X V v d D s s J n F 1 b 3 Q 7 U 2 V j d G l v b j E v R X Z h b H V h Y 2 l f b l 9 k Z V 9 E b 2 N 1 b W V u d G 9 z X 0 l F R U V f M S 9 B d X R v U m V t b 3 Z l Z E N v b H V t b n M x L n s y L i B D b 2 5 0 Z X h 0 b y B k Z W w g R X N 0 d W R p b y w z f S Z x d W 9 0 O y w m c X V v d D t T Z W N 0 a W 9 u M S 9 F d m F s d W F j a V 9 u X 2 R l X 0 R v Y 3 V t Z W 5 0 b 3 N f S U V F R V 8 x L 0 F 1 d G 9 S Z W 1 v d m V k Q 2 9 s d W 1 u c z E u e z M u I E p 1 c 3 R p Z m l j Y W N p w 7 N u I G R l b C B N w 6 l 0 b 2 R v L D R 9 J n F 1 b 3 Q 7 L C Z x d W 9 0 O 1 N l Y 3 R p b 2 4 x L 0 V 2 Y W x 1 Y W N p X 2 5 f Z G V f R G 9 j d W 1 l b n R v c 1 9 J R U V F X z E v Q X V 0 b 1 J l b W 9 2 Z W R D b 2 x 1 b W 5 z M S 5 7 N C 4 g R G l z Z c O x b y B U w 6 l j b m l j b y B E Z X R h b G x h Z G 8 s N X 0 m c X V v d D s s J n F 1 b 3 Q 7 U 2 V j d G l v b j E v R X Z h b H V h Y 2 l f b l 9 k Z V 9 E b 2 N 1 b W V u d G 9 z X 0 l F R U V f M S 9 B d X R v U m V t b 3 Z l Z E N v b H V t b n M x L n s 1 L i B J b X B s Z W 1 l b n R h Y 2 n D s 2 4 s N n 0 m c X V v d D s s J n F 1 b 3 Q 7 U 2 V j d G l v b j E v R X Z h b H V h Y 2 l f b l 9 k Z V 9 E b 2 N 1 b W V u d G 9 z X 0 l F R U V f M S 9 B d X R v U m V t b 3 Z l Z E N v b H V t b n M x L n s 2 L i B F d m F s d W F j a c O z b i B F b X D D r X J p Y 2 E s N 3 0 m c X V v d D s s J n F 1 b 3 Q 7 U 2 V j d G l v b j E v R X Z h b H V h Y 2 l f b l 9 k Z V 9 E b 2 N 1 b W V u d G 9 z X 0 l F R U V f M S 9 B d X R v U m V t b 3 Z l Z E N v b H V t b n M x L n s 3 L i B B b s O h b G l z a X M g Z G U g U m V z d W x 0 Y W R v c y w 4 f S Z x d W 9 0 O y w m c X V v d D t T Z W N 0 a W 9 u M S 9 F d m F s d W F j a V 9 u X 2 R l X 0 R v Y 3 V t Z W 5 0 b 3 N f S U V F R V 8 x L 0 F 1 d G 9 S Z W 1 v d m V k Q 2 9 s d W 1 u c z E u e z g u I F Z h b G l k Z X o g R X h 0 Z X J u Y S w 5 f S Z x d W 9 0 O y w m c X V v d D t T Z W N 0 a W 9 u M S 9 F d m F s d W F j a V 9 u X 2 R l X 0 R v Y 3 V t Z W 5 0 b 3 N f S U V F R V 8 x L 0 F 1 d G 9 S Z W 1 v d m V k Q 2 9 s d W 1 u c z E u e z k u I E x p b W l 0 Y W N p b 2 5 l c y w x M H 0 m c X V v d D s s J n F 1 b 3 Q 7 U 2 V j d G l v b j E v R X Z h b H V h Y 2 l f b l 9 k Z V 9 E b 2 N 1 b W V u d G 9 z X 0 l F R U V f M S 9 B d X R v U m V t b 3 Z l Z E N v b H V t b n M x L n s x M C 4 g Q 2 9 u d H J p Y n V j a c O z b i w x M X 0 m c X V v d D s s J n F 1 b 3 Q 7 U 2 V j d G l v b j E v R X Z h b H V h Y 2 l f b l 9 k Z V 9 E b 2 N 1 b W V u d G 9 z X 0 l F R U V f M S 9 B d X R v U m V t b 3 Z l Z E N v b H V t b n M x L n t U b 3 R h b C B k Z S B Q d W 5 0 b 3 M g K G 3 D o X g u I D I w K S w x M n 0 m c X V v d D t d L C Z x d W 9 0 O 1 J l b G F 0 a W 9 u c 2 h p c E l u Z m 8 m c X V v d D s 6 W 1 1 9 I i A v P j w v U 3 R h Y m x l R W 5 0 c m l l c z 4 8 L 0 l 0 Z W 0 + P E l 0 Z W 0 + P E l 0 Z W 1 M b 2 N h d G l v b j 4 8 S X R l b V R 5 c G U + R m 9 y b X V s Y T w v S X R l b V R 5 c G U + P E l 0 Z W 1 Q Y X R o P l N l Y 3 R p b 2 4 x L 0 V 2 Y W x 1 Y W N p X 2 5 f Z G V f R G 9 j d W 1 l b n R v c 1 9 J R U V F X z E v T 3 J p Z 2 V u P C 9 J d G V t U G F 0 a D 4 8 L 0 l 0 Z W 1 M b 2 N h d G l v b j 4 8 U 3 R h Y m x l R W 5 0 c m l l c y A v P j w v S X R l b T 4 8 S X R l b T 4 8 S X R l b U x v Y 2 F 0 a W 9 u P j x J d G V t V H l w Z T 5 G b 3 J t d W x h P C 9 J d G V t V H l w Z T 4 8 S X R l b V B h d G g + U 2 V j d G l v b j E v R X Z h b H V h Y 2 l f b l 9 k Z V 9 E b 2 N 1 b W V u d G 9 z X 0 l F R U V f M S 9 F b m N h Y m V 6 Y W R v c y U y M H B y b 2 1 v d m l k b 3 M 8 L 0 l 0 Z W 1 Q Y X R o P j w v S X R l b U x v Y 2 F 0 a W 9 u P j x T d G F i b G V F b n R y a W V z I C 8 + P C 9 J d G V t P j x J d G V t P j x J d G V t T G 9 j Y X R p b 2 4 + P E l 0 Z W 1 U e X B l P k Z v c m 1 1 b G E 8 L 0 l 0 Z W 1 U e X B l P j x J d G V t U G F 0 a D 5 T Z W N 0 a W 9 u M S 9 F d m F s d W F j a V 9 u X 2 R l X 0 R v Y 3 V t Z W 5 0 b 3 N f S U V F R V 8 x L 1 R p c G 8 l M j B j Y W 1 i a W F k b z w v S X R l b V B h d G g + P C 9 J d G V t T G 9 j Y X R p b 2 4 + P F N 0 Y W J s Z U V u d H J p Z X M g L z 4 8 L 0 l 0 Z W 0 + P E l 0 Z W 0 + P E l 0 Z W 1 M b 2 N h d G l v b j 4 8 S X R l b V R 5 c G U + R m 9 y b X V s Y T w v S X R l b V R 5 c G U + P E l 0 Z W 1 Q Y X R o P l N l Y 3 R p b 2 4 x L 0 V 2 Y W x 1 Y W N p X 2 5 f Z G V f R G 9 j d W 1 l b n R v c 1 9 J R U V F X z 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1 Z m E 4 M W U 4 Z i 0 x N 2 V h L T Q 2 O G I t Y T d i M C 1 m N m J h M W I z Z W F k N D Y i I C 8 + P E V u d H J 5 I F R 5 c G U 9 I k 5 h b W V V c G R h d G V k Q W Z 0 Z X J G a W x s I i B W Y W x 1 Z T 0 i b D A i I C 8 + P E V u d H J 5 I F R 5 c G U 9 I l J l c 3 V s d F R 5 c G U i I F Z h b H V l P S J z R X h j Z X B 0 a W 9 u I i A v P j x F b n R y e S B U e X B l P S J C d W Z m Z X J O Z X h 0 U m V m c m V z a C I g V m F s d W U 9 I m w x I i A v P j x F b n R y e S B U e X B l P S J S Z W N v d m V y e V R h c m d l d F N o Z W V 0 I i B W Y W x 1 Z T 0 i c 0 V D I i A v P j x F b n R y e S B U e X B l P S J S Z W N v d m V y e V R h c m d l d E N v b H V t b i I g V m F s d W U 9 I m w x I i A v P j x F b n R y e S B U e X B l P S J S Z W N v d m V y e V R h c m d l d F J v d y I g V m F s d W U 9 I m w y M i I g L z 4 8 R W 5 0 c n k g V H l w Z T 0 i R m l s b G V k Q 2 9 t c G x l d G V S Z X N 1 b H R U b 1 d v c m t z a G V l d C I g V m F s d W U 9 I m w x I i A v P j x F b n R y e S B U e X B l P S J G a W x s Q 2 9 1 b n Q i I F Z h b H V l P S J s M T A i I C 8 + P E V u d H J 5 I F R 5 c G U 9 I k Z p b G x F c n J v c k N v Z G U i I F Z h b H V l P S J z V W 5 r b m 9 3 b i I g L z 4 8 R W 5 0 c n k g V H l w Z T 0 i R m l s b E V y c m 9 y Q 2 9 1 b n Q i I F Z h b H V l P S J s M C I g L z 4 8 R W 5 0 c n k g V H l w Z T 0 i R m l s b E x h c 3 R V c G R h d G V k I i B W Y W x 1 Z T 0 i Z D I w M j U t M D c t M D d U M D A 6 N D k 6 M T Y u O T Q 5 M j A 5 N 1 o i I C 8 + P E V u d H J 5 I F R 5 c G U 9 I k Z p b G x D b 2 x 1 b W 5 U e X B l c y I g V m F s d W U 9 I n N C Z 1 l E Q X d N R E F 3 T U R B d 0 1 E Q X c 9 P S I g L z 4 8 R W 5 0 c n k g V H l w Z T 0 i Q W R k Z W R U b 0 R h d G F N b 2 R l b C I g V m F s d W U 9 I m w w I i A v P j x F b n R y e S B U e X B l P S J G a W x s Q 2 9 s d W 1 u T m F t Z X M i I F Z h b H V l P S J z W y Z x d W 9 0 O 0 Z 1 Z W 5 0 Z S Z x d W 9 0 O y w m c X V v d D t U w 6 1 0 d W x v I G R l b C B E b 2 N 1 b W V u d G 8 m c X V v d D s s J n F 1 b 3 Q 7 M S 4 g T 2 J q Z X R p d m 9 z I E N s Y X J v c y Z x d W 9 0 O y w m c X V v d D s y L i B D b 2 5 0 Z X h 0 b y B k Z W w g R X N 0 d W R p b y Z x d W 9 0 O y w m c X V v d D s z L i B K d X N 0 a W Z p Y 2 F j a c O z b i B k Z W w g T c O p d G 9 k b y Z x d W 9 0 O y w m c X V v d D s 0 L i B E a X N l w 7 F v I F T D q W N u a W N v I E R l d G F s b G F k b y Z x d W 9 0 O y w m c X V v d D s 1 L i B J b X B s Z W 1 l b n R h Y 2 n D s 2 4 m c X V v d D s s J n F 1 b 3 Q 7 N i 4 g R X Z h b H V h Y 2 n D s 2 4 g R W 1 w w 6 1 y a W N h J n F 1 b 3 Q 7 L C Z x d W 9 0 O z c u I E F u w 6 F s a X N p c y B k Z S B S Z X N 1 b H R h Z G 9 z J n F 1 b 3 Q 7 L C Z x d W 9 0 O z g u I F Z h b G l k Z X o g R X h 0 Z X J u Y S Z x d W 9 0 O y w m c X V v d D s 5 L i B M a W 1 p d G F j a W 9 u Z X M m c X V v d D s s J n F 1 b 3 Q 7 M T A u I E N v b n R y a W J 1 Y 2 n D s 2 4 m c X V v d D s s J n F 1 b 3 Q 7 V G 9 0 Y W w g Z G U g U H V u d G 9 z J n F 1 b 3 Q 7 X S I g L z 4 8 R W 5 0 c n k g V H l w Z T 0 i R m l s b F N 0 Y X R 1 c y I g V m F s d W U 9 I n N D b 2 1 w b G V 0 Z S I g L z 4 8 R W 5 0 c n k g V H l w Z T 0 i U m V s Y X R p b 2 5 z a G l w S W 5 m b 0 N v b n R h a W 5 l c i I g V m F s d W U 9 I n N 7 J n F 1 b 3 Q 7 Y 2 9 s d W 1 u Q 2 9 1 b n Q m c X V v d D s 6 M T M s J n F 1 b 3 Q 7 a 2 V 5 Q 2 9 s d W 1 u T m F t Z X M m c X V v d D s 6 W 1 0 s J n F 1 b 3 Q 7 c X V l c n l S Z W x h d G l v b n N o a X B z J n F 1 b 3 Q 7 O l t d L C Z x d W 9 0 O 2 N v b H V t b k l k Z W 5 0 a X R p Z X M m c X V v d D s 6 W y Z x d W 9 0 O 1 N l Y 3 R p b 2 4 x L 0 V 2 Y W x 1 Y W N p X 2 5 f Z G V f R G 9 j d W 1 l b n R v c 1 9 J R U V F X z I v Q X V 0 b 1 J l b W 9 2 Z W R D b 2 x 1 b W 5 z M S 5 7 R n V l b n R l L D B 9 J n F 1 b 3 Q 7 L C Z x d W 9 0 O 1 N l Y 3 R p b 2 4 x L 0 V 2 Y W x 1 Y W N p X 2 5 f Z G V f R G 9 j d W 1 l b n R v c 1 9 J R U V F X z I v Q X V 0 b 1 J l b W 9 2 Z W R D b 2 x 1 b W 5 z M S 5 7 V M O t d H V s b y B k Z W w g R G 9 j d W 1 l b n R v L D F 9 J n F 1 b 3 Q 7 L C Z x d W 9 0 O 1 N l Y 3 R p b 2 4 x L 0 V 2 Y W x 1 Y W N p X 2 5 f Z G V f R G 9 j d W 1 l b n R v c 1 9 J R U V F X z I v Q X V 0 b 1 J l b W 9 2 Z W R D b 2 x 1 b W 5 z M S 5 7 M S 4 g T 2 J q Z X R p d m 9 z I E N s Y X J v c y w y f S Z x d W 9 0 O y w m c X V v d D t T Z W N 0 a W 9 u M S 9 F d m F s d W F j a V 9 u X 2 R l X 0 R v Y 3 V t Z W 5 0 b 3 N f S U V F R V 8 y L 0 F 1 d G 9 S Z W 1 v d m V k Q 2 9 s d W 1 u c z E u e z I u I E N v b n R l e H R v I G R l b C B F c 3 R 1 Z G l v L D N 9 J n F 1 b 3 Q 7 L C Z x d W 9 0 O 1 N l Y 3 R p b 2 4 x L 0 V 2 Y W x 1 Y W N p X 2 5 f Z G V f R G 9 j d W 1 l b n R v c 1 9 J R U V F X z I v Q X V 0 b 1 J l b W 9 2 Z W R D b 2 x 1 b W 5 z M S 5 7 M y 4 g S n V z d G l m a W N h Y 2 n D s 2 4 g Z G V s I E 3 D q X R v Z G 8 s N H 0 m c X V v d D s s J n F 1 b 3 Q 7 U 2 V j d G l v b j E v R X Z h b H V h Y 2 l f b l 9 k Z V 9 E b 2 N 1 b W V u d G 9 z X 0 l F R U V f M i 9 B d X R v U m V t b 3 Z l Z E N v b H V t b n M x L n s 0 L i B E a X N l w 7 F v I F T D q W N u a W N v I E R l d G F s b G F k b y w 1 f S Z x d W 9 0 O y w m c X V v d D t T Z W N 0 a W 9 u M S 9 F d m F s d W F j a V 9 u X 2 R l X 0 R v Y 3 V t Z W 5 0 b 3 N f S U V F R V 8 y L 0 F 1 d G 9 S Z W 1 v d m V k Q 2 9 s d W 1 u c z E u e z U u I E l t c G x l b W V u d G F j a c O z b i w 2 f S Z x d W 9 0 O y w m c X V v d D t T Z W N 0 a W 9 u M S 9 F d m F s d W F j a V 9 u X 2 R l X 0 R v Y 3 V t Z W 5 0 b 3 N f S U V F R V 8 y L 0 F 1 d G 9 S Z W 1 v d m V k Q 2 9 s d W 1 u c z E u e z Y u I E V 2 Y W x 1 Y W N p w 7 N u I E V t c M O t c m l j Y S w 3 f S Z x d W 9 0 O y w m c X V v d D t T Z W N 0 a W 9 u M S 9 F d m F s d W F j a V 9 u X 2 R l X 0 R v Y 3 V t Z W 5 0 b 3 N f S U V F R V 8 y L 0 F 1 d G 9 S Z W 1 v d m V k Q 2 9 s d W 1 u c z E u e z c u I E F u w 6 F s a X N p c y B k Z S B S Z X N 1 b H R h Z G 9 z L D h 9 J n F 1 b 3 Q 7 L C Z x d W 9 0 O 1 N l Y 3 R p b 2 4 x L 0 V 2 Y W x 1 Y W N p X 2 5 f Z G V f R G 9 j d W 1 l b n R v c 1 9 J R U V F X z I v Q X V 0 b 1 J l b W 9 2 Z W R D b 2 x 1 b W 5 z M S 5 7 O C 4 g V m F s a W R l e i B F e H R l c m 5 h L D l 9 J n F 1 b 3 Q 7 L C Z x d W 9 0 O 1 N l Y 3 R p b 2 4 x L 0 V 2 Y W x 1 Y W N p X 2 5 f Z G V f R G 9 j d W 1 l b n R v c 1 9 J R U V F X z I v Q X V 0 b 1 J l b W 9 2 Z W R D b 2 x 1 b W 5 z M S 5 7 O S 4 g T G l t a X R h Y 2 l v b m V z L D E w f S Z x d W 9 0 O y w m c X V v d D t T Z W N 0 a W 9 u M S 9 F d m F s d W F j a V 9 u X 2 R l X 0 R v Y 3 V t Z W 5 0 b 3 N f S U V F R V 8 y L 0 F 1 d G 9 S Z W 1 v d m V k Q 2 9 s d W 1 u c z E u e z E w L i B D b 2 5 0 c m l i d W N p w 7 N u L D E x f S Z x d W 9 0 O y w m c X V v d D t T Z W N 0 a W 9 u M S 9 F d m F s d W F j a V 9 u X 2 R l X 0 R v Y 3 V t Z W 5 0 b 3 N f S U V F R V 8 y L 0 F 1 d G 9 S Z W 1 v d m V k Q 2 9 s d W 1 u c z E u e 1 R v d G F s I G R l I F B 1 b n R v c y w x M n 0 m c X V v d D t d L C Z x d W 9 0 O 0 N v b H V t b k N v d W 5 0 J n F 1 b 3 Q 7 O j E z L C Z x d W 9 0 O 0 t l e U N v b H V t b k 5 h b W V z J n F 1 b 3 Q 7 O l t d L C Z x d W 9 0 O 0 N v b H V t b k l k Z W 5 0 a X R p Z X M m c X V v d D s 6 W y Z x d W 9 0 O 1 N l Y 3 R p b 2 4 x L 0 V 2 Y W x 1 Y W N p X 2 5 f Z G V f R G 9 j d W 1 l b n R v c 1 9 J R U V F X z I v Q X V 0 b 1 J l b W 9 2 Z W R D b 2 x 1 b W 5 z M S 5 7 R n V l b n R l L D B 9 J n F 1 b 3 Q 7 L C Z x d W 9 0 O 1 N l Y 3 R p b 2 4 x L 0 V 2 Y W x 1 Y W N p X 2 5 f Z G V f R G 9 j d W 1 l b n R v c 1 9 J R U V F X z I v Q X V 0 b 1 J l b W 9 2 Z W R D b 2 x 1 b W 5 z M S 5 7 V M O t d H V s b y B k Z W w g R G 9 j d W 1 l b n R v L D F 9 J n F 1 b 3 Q 7 L C Z x d W 9 0 O 1 N l Y 3 R p b 2 4 x L 0 V 2 Y W x 1 Y W N p X 2 5 f Z G V f R G 9 j d W 1 l b n R v c 1 9 J R U V F X z I v Q X V 0 b 1 J l b W 9 2 Z W R D b 2 x 1 b W 5 z M S 5 7 M S 4 g T 2 J q Z X R p d m 9 z I E N s Y X J v c y w y f S Z x d W 9 0 O y w m c X V v d D t T Z W N 0 a W 9 u M S 9 F d m F s d W F j a V 9 u X 2 R l X 0 R v Y 3 V t Z W 5 0 b 3 N f S U V F R V 8 y L 0 F 1 d G 9 S Z W 1 v d m V k Q 2 9 s d W 1 u c z E u e z I u I E N v b n R l e H R v I G R l b C B F c 3 R 1 Z G l v L D N 9 J n F 1 b 3 Q 7 L C Z x d W 9 0 O 1 N l Y 3 R p b 2 4 x L 0 V 2 Y W x 1 Y W N p X 2 5 f Z G V f R G 9 j d W 1 l b n R v c 1 9 J R U V F X z I v Q X V 0 b 1 J l b W 9 2 Z W R D b 2 x 1 b W 5 z M S 5 7 M y 4 g S n V z d G l m a W N h Y 2 n D s 2 4 g Z G V s I E 3 D q X R v Z G 8 s N H 0 m c X V v d D s s J n F 1 b 3 Q 7 U 2 V j d G l v b j E v R X Z h b H V h Y 2 l f b l 9 k Z V 9 E b 2 N 1 b W V u d G 9 z X 0 l F R U V f M i 9 B d X R v U m V t b 3 Z l Z E N v b H V t b n M x L n s 0 L i B E a X N l w 7 F v I F T D q W N u a W N v I E R l d G F s b G F k b y w 1 f S Z x d W 9 0 O y w m c X V v d D t T Z W N 0 a W 9 u M S 9 F d m F s d W F j a V 9 u X 2 R l X 0 R v Y 3 V t Z W 5 0 b 3 N f S U V F R V 8 y L 0 F 1 d G 9 S Z W 1 v d m V k Q 2 9 s d W 1 u c z E u e z U u I E l t c G x l b W V u d G F j a c O z b i w 2 f S Z x d W 9 0 O y w m c X V v d D t T Z W N 0 a W 9 u M S 9 F d m F s d W F j a V 9 u X 2 R l X 0 R v Y 3 V t Z W 5 0 b 3 N f S U V F R V 8 y L 0 F 1 d G 9 S Z W 1 v d m V k Q 2 9 s d W 1 u c z E u e z Y u I E V 2 Y W x 1 Y W N p w 7 N u I E V t c M O t c m l j Y S w 3 f S Z x d W 9 0 O y w m c X V v d D t T Z W N 0 a W 9 u M S 9 F d m F s d W F j a V 9 u X 2 R l X 0 R v Y 3 V t Z W 5 0 b 3 N f S U V F R V 8 y L 0 F 1 d G 9 S Z W 1 v d m V k Q 2 9 s d W 1 u c z E u e z c u I E F u w 6 F s a X N p c y B k Z S B S Z X N 1 b H R h Z G 9 z L D h 9 J n F 1 b 3 Q 7 L C Z x d W 9 0 O 1 N l Y 3 R p b 2 4 x L 0 V 2 Y W x 1 Y W N p X 2 5 f Z G V f R G 9 j d W 1 l b n R v c 1 9 J R U V F X z I v Q X V 0 b 1 J l b W 9 2 Z W R D b 2 x 1 b W 5 z M S 5 7 O C 4 g V m F s a W R l e i B F e H R l c m 5 h L D l 9 J n F 1 b 3 Q 7 L C Z x d W 9 0 O 1 N l Y 3 R p b 2 4 x L 0 V 2 Y W x 1 Y W N p X 2 5 f Z G V f R G 9 j d W 1 l b n R v c 1 9 J R U V F X z I v Q X V 0 b 1 J l b W 9 2 Z W R D b 2 x 1 b W 5 z M S 5 7 O S 4 g T G l t a X R h Y 2 l v b m V z L D E w f S Z x d W 9 0 O y w m c X V v d D t T Z W N 0 a W 9 u M S 9 F d m F s d W F j a V 9 u X 2 R l X 0 R v Y 3 V t Z W 5 0 b 3 N f S U V F R V 8 y L 0 F 1 d G 9 S Z W 1 v d m V k Q 2 9 s d W 1 u c z E u e z E w L i B D b 2 5 0 c m l i d W N p w 7 N u L D E x f S Z x d W 9 0 O y w m c X V v d D t T Z W N 0 a W 9 u M S 9 F d m F s d W F j a V 9 u X 2 R l X 0 R v Y 3 V t Z W 5 0 b 3 N f S U V F R V 8 y L 0 F 1 d G 9 S Z W 1 v d m V k Q 2 9 s d W 1 u c z E u e 1 R v d G F s I G R l I F B 1 b n R v c y w x M n 0 m c X V v d D t d L C Z x d W 9 0 O 1 J l b G F 0 a W 9 u c 2 h p c E l u Z m 8 m c X V v d D s 6 W 1 1 9 I i A v P j w v U 3 R h Y m x l R W 5 0 c m l l c z 4 8 L 0 l 0 Z W 0 + P E l 0 Z W 0 + P E l 0 Z W 1 M b 2 N h d G l v b j 4 8 S X R l b V R 5 c G U + R m 9 y b X V s Y T w v S X R l b V R 5 c G U + P E l 0 Z W 1 Q Y X R o P l N l Y 3 R p b 2 4 x L 0 V 2 Y W x 1 Y W N p X 2 5 f Z G V f R G 9 j d W 1 l b n R v c 1 9 J R U V F X z I v T 3 J p Z 2 V u P C 9 J d G V t U G F 0 a D 4 8 L 0 l 0 Z W 1 M b 2 N h d G l v b j 4 8 U 3 R h Y m x l R W 5 0 c m l l c y A v P j w v S X R l b T 4 8 S X R l b T 4 8 S X R l b U x v Y 2 F 0 a W 9 u P j x J d G V t V H l w Z T 5 G b 3 J t d W x h P C 9 J d G V t V H l w Z T 4 8 S X R l b V B h d G g + U 2 V j d G l v b j E v R X Z h b H V h Y 2 l f b l 9 k Z V 9 E b 2 N 1 b W V u d G 9 z X 0 l F R U V f M i 9 F b m N h Y m V 6 Y W R v c y U y M H B y b 2 1 v d m l k b 3 M 8 L 0 l 0 Z W 1 Q Y X R o P j w v S X R l b U x v Y 2 F 0 a W 9 u P j x T d G F i b G V F b n R y a W V z I C 8 + P C 9 J d G V t P j x J d G V t P j x J d G V t T G 9 j Y X R p b 2 4 + P E l 0 Z W 1 U e X B l P k Z v c m 1 1 b G E 8 L 0 l 0 Z W 1 U e X B l P j x J d G V t U G F 0 a D 5 T Z W N 0 a W 9 u M S 9 F d m F s d W F j a V 9 u X 2 R l X 0 R v Y 3 V t Z W 5 0 b 3 N f S U V F R V 8 y L 1 R p c G 8 l M j B j Y W 1 i a W F k b z w v S X R l b V B h d G g + P C 9 J d G V t T G 9 j Y X R p b 2 4 + P F N 0 Y W J s Z U V u d H J p Z X M g L z 4 8 L 0 l 0 Z W 0 + P E l 0 Z W 0 + P E l 0 Z W 1 M b 2 N h d G l v b j 4 8 S X R l b V R 5 c G U + R m 9 y b X V s Y T w v S X R l b V R 5 c G U + P E l 0 Z W 1 Q Y X R o P l N l Y 3 R p b 2 4 x L 0 V 2 Y W x 1 Y W N p X 2 5 f Z G V f R G 9 j d W 1 l b n R v c 1 9 J R U V F X z 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5 Z D Q 2 N m M 1 O C 0 2 Z D Y 4 L T Q 0 N W M t Y j A x Y i 1 j N W N m Y T V j Y z V l N G Q i I C 8 + P E V u d H J 5 I F R 5 c G U 9 I k 5 h b W V V c G R h d G V k Q W Z 0 Z X J G a W x s I i B W Y W x 1 Z T 0 i b D A i I C 8 + P E V u d H J 5 I F R 5 c G U 9 I l J l c 3 V s d F R 5 c G U i I F Z h b H V l P S J z R X h j Z X B 0 a W 9 u I i A v P j x F b n R y e S B U e X B l P S J C d W Z m Z X J O Z X h 0 U m V m c m V z a C I g V m F s d W U 9 I m w x I i A v P j x F b n R y e S B U e X B l P S J S Z W N v d m V y e V R h c m d l d F N o Z W V 0 I i B W Y W x 1 Z T 0 i c 0 V D I i A v P j x F b n R y e S B U e X B l P S J S Z W N v d m V y e V R h c m d l d E N v b H V t b i I g V m F s d W U 9 I m w x I i A v P j x F b n R y e S B U e X B l P S J S Z W N v d m V y e V R h c m d l d F J v d y I g V m F s d W U 9 I m w z M i I g L z 4 8 R W 5 0 c n k g V H l w Z T 0 i R m l s b G V k Q 2 9 t c G x l d G V S Z X N 1 b H R U b 1 d v c m t z a G V l d C I g V m F s d W U 9 I m w x I i A v P j x F b n R y e S B U e X B l P S J G a W x s Q 2 9 1 b n Q i I F Z h b H V l P S J s N i I g L z 4 8 R W 5 0 c n k g V H l w Z T 0 i R m l s b E V y c m 9 y Q 2 9 k Z S I g V m F s d W U 9 I n N V b m t u b 3 d u I i A v P j x F b n R y e S B U e X B l P S J G a W x s R X J y b 3 J D b 3 V u d C I g V m F s d W U 9 I m w w I i A v P j x F b n R y e S B U e X B l P S J G a W x s T G F z d F V w Z G F 0 Z W Q i I F Z h b H V l P S J k M j A y N S 0 w N y 0 w N 1 Q w M D o 0 O T o x N i 4 5 N j I 5 M D A 4 W i I g L z 4 8 R W 5 0 c n k g V H l w Z T 0 i R m l s b E N v b H V t b l R 5 c G V z I i B W Y W x 1 Z T 0 i c 0 J n W U R B d 0 1 E Q X d N R E F 3 T U R B d z 0 9 I i A v P j x F b n R y e S B U e X B l P S J B Z G R l Z F R v R G F 0 Y U 1 v Z G V s I i B W Y W x 1 Z T 0 i b D A i I C 8 + P E V u d H J 5 I F R 5 c G U 9 I k Z p b G x D b 2 x 1 b W 5 O Y W 1 l c y I g V m F s d W U 9 I n N b J n F 1 b 3 Q 7 R n V l b n R l J n F 1 b 3 Q 7 L C Z x d W 9 0 O 1 T D r X R 1 b G 8 g Z G V s I E R v Y 3 V t Z W 5 0 b y Z x d W 9 0 O y w m c X V v d D s x L i B P Y m p l d G l 2 b 3 M g Q 2 x h c m 9 z J n F 1 b 3 Q 7 L C Z x d W 9 0 O z I u I E N v b n R l e H R v I G R l b C B F c 3 R 1 Z G l v J n F 1 b 3 Q 7 L C Z x d W 9 0 O z M u I E p 1 c 3 R p Z m l j Y W N p w 7 N u I G R l b C B N w 6 l 0 b 2 R v J n F 1 b 3 Q 7 L C Z x d W 9 0 O z Q u I E R p c 2 X D s W 8 g V M O p Y 2 5 p Y 2 8 g R G V 0 Y W x s Y W R v J n F 1 b 3 Q 7 L C Z x d W 9 0 O z U u I E l t c G x l b W V u d G F j a c O z b i Z x d W 9 0 O y w m c X V v d D s 2 L i B F d m F s d W F j a c O z b i B F b X D D r X J p Y 2 E m c X V v d D s s J n F 1 b 3 Q 7 N y 4 g Q W 7 D o W x p c 2 l z I G R l I F J l c 3 V s d G F k b 3 M m c X V v d D s s J n F 1 b 3 Q 7 O C 4 g V m F s a W R l e i B F e H R l c m 5 h J n F 1 b 3 Q 7 L C Z x d W 9 0 O z k u I E x p b W l 0 Y W N p b 2 5 l c y Z x d W 9 0 O y w m c X V v d D s x M C 4 g Q 2 9 u d H J p Y n V j a c O z b i Z x d W 9 0 O y w m c X V v d D t U b 3 R h b C B k Z S B Q d W 5 0 b 3 M m c X V v d D t d 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U 2 V j d G l v b j E v R X Z h b H V h Y 2 l f b l 9 k Z V 9 E b 2 N 1 b W V u d G 9 z X 0 l F R U V f M y 9 B d X R v U m V t b 3 Z l Z E N v b H V t b n M x L n t G d W V u d G U s M H 0 m c X V v d D s s J n F 1 b 3 Q 7 U 2 V j d G l v b j E v R X Z h b H V h Y 2 l f b l 9 k Z V 9 E b 2 N 1 b W V u d G 9 z X 0 l F R U V f M y 9 B d X R v U m V t b 3 Z l Z E N v b H V t b n M x L n t U w 6 1 0 d W x v I G R l b C B E b 2 N 1 b W V u d G 8 s M X 0 m c X V v d D s s J n F 1 b 3 Q 7 U 2 V j d G l v b j E v R X Z h b H V h Y 2 l f b l 9 k Z V 9 E b 2 N 1 b W V u d G 9 z X 0 l F R U V f M y 9 B d X R v U m V t b 3 Z l Z E N v b H V t b n M x L n s x L i B P Y m p l d G l 2 b 3 M g Q 2 x h c m 9 z L D J 9 J n F 1 b 3 Q 7 L C Z x d W 9 0 O 1 N l Y 3 R p b 2 4 x L 0 V 2 Y W x 1 Y W N p X 2 5 f Z G V f R G 9 j d W 1 l b n R v c 1 9 J R U V F X z M v Q X V 0 b 1 J l b W 9 2 Z W R D b 2 x 1 b W 5 z M S 5 7 M i 4 g Q 2 9 u d G V 4 d G 8 g Z G V s I E V z d H V k a W 8 s M 3 0 m c X V v d D s s J n F 1 b 3 Q 7 U 2 V j d G l v b j E v R X Z h b H V h Y 2 l f b l 9 k Z V 9 E b 2 N 1 b W V u d G 9 z X 0 l F R U V f M y 9 B d X R v U m V t b 3 Z l Z E N v b H V t b n M x L n s z L i B K d X N 0 a W Z p Y 2 F j a c O z b i B k Z W w g T c O p d G 9 k b y w 0 f S Z x d W 9 0 O y w m c X V v d D t T Z W N 0 a W 9 u M S 9 F d m F s d W F j a V 9 u X 2 R l X 0 R v Y 3 V t Z W 5 0 b 3 N f S U V F R V 8 z L 0 F 1 d G 9 S Z W 1 v d m V k Q 2 9 s d W 1 u c z E u e z Q u I E R p c 2 X D s W 8 g V M O p Y 2 5 p Y 2 8 g R G V 0 Y W x s Y W R v L D V 9 J n F 1 b 3 Q 7 L C Z x d W 9 0 O 1 N l Y 3 R p b 2 4 x L 0 V 2 Y W x 1 Y W N p X 2 5 f Z G V f R G 9 j d W 1 l b n R v c 1 9 J R U V F X z M v Q X V 0 b 1 J l b W 9 2 Z W R D b 2 x 1 b W 5 z M S 5 7 N S 4 g S W 1 w b G V t Z W 5 0 Y W N p w 7 N u L D Z 9 J n F 1 b 3 Q 7 L C Z x d W 9 0 O 1 N l Y 3 R p b 2 4 x L 0 V 2 Y W x 1 Y W N p X 2 5 f Z G V f R G 9 j d W 1 l b n R v c 1 9 J R U V F X z M v Q X V 0 b 1 J l b W 9 2 Z W R D b 2 x 1 b W 5 z M S 5 7 N i 4 g R X Z h b H V h Y 2 n D s 2 4 g R W 1 w w 6 1 y a W N h L D d 9 J n F 1 b 3 Q 7 L C Z x d W 9 0 O 1 N l Y 3 R p b 2 4 x L 0 V 2 Y W x 1 Y W N p X 2 5 f Z G V f R G 9 j d W 1 l b n R v c 1 9 J R U V F X z M v Q X V 0 b 1 J l b W 9 2 Z W R D b 2 x 1 b W 5 z M S 5 7 N y 4 g Q W 7 D o W x p c 2 l z I G R l I F J l c 3 V s d G F k b 3 M s O H 0 m c X V v d D s s J n F 1 b 3 Q 7 U 2 V j d G l v b j E v R X Z h b H V h Y 2 l f b l 9 k Z V 9 E b 2 N 1 b W V u d G 9 z X 0 l F R U V f M y 9 B d X R v U m V t b 3 Z l Z E N v b H V t b n M x L n s 4 L i B W Y W x p Z G V 6 I E V 4 d G V y b m E s O X 0 m c X V v d D s s J n F 1 b 3 Q 7 U 2 V j d G l v b j E v R X Z h b H V h Y 2 l f b l 9 k Z V 9 E b 2 N 1 b W V u d G 9 z X 0 l F R U V f M y 9 B d X R v U m V t b 3 Z l Z E N v b H V t b n M x L n s 5 L i B M a W 1 p d G F j a W 9 u Z X M s M T B 9 J n F 1 b 3 Q 7 L C Z x d W 9 0 O 1 N l Y 3 R p b 2 4 x L 0 V 2 Y W x 1 Y W N p X 2 5 f Z G V f R G 9 j d W 1 l b n R v c 1 9 J R U V F X z M v Q X V 0 b 1 J l b W 9 2 Z W R D b 2 x 1 b W 5 z M S 5 7 M T A u I E N v b n R y a W J 1 Y 2 n D s 2 4 s M T F 9 J n F 1 b 3 Q 7 L C Z x d W 9 0 O 1 N l Y 3 R p b 2 4 x L 0 V 2 Y W x 1 Y W N p X 2 5 f Z G V f R G 9 j d W 1 l b n R v c 1 9 J R U V F X z M v Q X V 0 b 1 J l b W 9 2 Z W R D b 2 x 1 b W 5 z M S 5 7 V G 9 0 Y W w g Z G U g U H V u d G 9 z L D E y f S Z x d W 9 0 O 1 0 s J n F 1 b 3 Q 7 Q 2 9 s d W 1 u Q 2 9 1 b n Q m c X V v d D s 6 M T M s J n F 1 b 3 Q 7 S 2 V 5 Q 2 9 s d W 1 u T m F t Z X M m c X V v d D s 6 W 1 0 s J n F 1 b 3 Q 7 Q 2 9 s d W 1 u S W R l b n R p d G l l c y Z x d W 9 0 O z p b J n F 1 b 3 Q 7 U 2 V j d G l v b j E v R X Z h b H V h Y 2 l f b l 9 k Z V 9 E b 2 N 1 b W V u d G 9 z X 0 l F R U V f M y 9 B d X R v U m V t b 3 Z l Z E N v b H V t b n M x L n t G d W V u d G U s M H 0 m c X V v d D s s J n F 1 b 3 Q 7 U 2 V j d G l v b j E v R X Z h b H V h Y 2 l f b l 9 k Z V 9 E b 2 N 1 b W V u d G 9 z X 0 l F R U V f M y 9 B d X R v U m V t b 3 Z l Z E N v b H V t b n M x L n t U w 6 1 0 d W x v I G R l b C B E b 2 N 1 b W V u d G 8 s M X 0 m c X V v d D s s J n F 1 b 3 Q 7 U 2 V j d G l v b j E v R X Z h b H V h Y 2 l f b l 9 k Z V 9 E b 2 N 1 b W V u d G 9 z X 0 l F R U V f M y 9 B d X R v U m V t b 3 Z l Z E N v b H V t b n M x L n s x L i B P Y m p l d G l 2 b 3 M g Q 2 x h c m 9 z L D J 9 J n F 1 b 3 Q 7 L C Z x d W 9 0 O 1 N l Y 3 R p b 2 4 x L 0 V 2 Y W x 1 Y W N p X 2 5 f Z G V f R G 9 j d W 1 l b n R v c 1 9 J R U V F X z M v Q X V 0 b 1 J l b W 9 2 Z W R D b 2 x 1 b W 5 z M S 5 7 M i 4 g Q 2 9 u d G V 4 d G 8 g Z G V s I E V z d H V k a W 8 s M 3 0 m c X V v d D s s J n F 1 b 3 Q 7 U 2 V j d G l v b j E v R X Z h b H V h Y 2 l f b l 9 k Z V 9 E b 2 N 1 b W V u d G 9 z X 0 l F R U V f M y 9 B d X R v U m V t b 3 Z l Z E N v b H V t b n M x L n s z L i B K d X N 0 a W Z p Y 2 F j a c O z b i B k Z W w g T c O p d G 9 k b y w 0 f S Z x d W 9 0 O y w m c X V v d D t T Z W N 0 a W 9 u M S 9 F d m F s d W F j a V 9 u X 2 R l X 0 R v Y 3 V t Z W 5 0 b 3 N f S U V F R V 8 z L 0 F 1 d G 9 S Z W 1 v d m V k Q 2 9 s d W 1 u c z E u e z Q u I E R p c 2 X D s W 8 g V M O p Y 2 5 p Y 2 8 g R G V 0 Y W x s Y W R v L D V 9 J n F 1 b 3 Q 7 L C Z x d W 9 0 O 1 N l Y 3 R p b 2 4 x L 0 V 2 Y W x 1 Y W N p X 2 5 f Z G V f R G 9 j d W 1 l b n R v c 1 9 J R U V F X z M v Q X V 0 b 1 J l b W 9 2 Z W R D b 2 x 1 b W 5 z M S 5 7 N S 4 g S W 1 w b G V t Z W 5 0 Y W N p w 7 N u L D Z 9 J n F 1 b 3 Q 7 L C Z x d W 9 0 O 1 N l Y 3 R p b 2 4 x L 0 V 2 Y W x 1 Y W N p X 2 5 f Z G V f R G 9 j d W 1 l b n R v c 1 9 J R U V F X z M v Q X V 0 b 1 J l b W 9 2 Z W R D b 2 x 1 b W 5 z M S 5 7 N i 4 g R X Z h b H V h Y 2 n D s 2 4 g R W 1 w w 6 1 y a W N h L D d 9 J n F 1 b 3 Q 7 L C Z x d W 9 0 O 1 N l Y 3 R p b 2 4 x L 0 V 2 Y W x 1 Y W N p X 2 5 f Z G V f R G 9 j d W 1 l b n R v c 1 9 J R U V F X z M v Q X V 0 b 1 J l b W 9 2 Z W R D b 2 x 1 b W 5 z M S 5 7 N y 4 g Q W 7 D o W x p c 2 l z I G R l I F J l c 3 V s d G F k b 3 M s O H 0 m c X V v d D s s J n F 1 b 3 Q 7 U 2 V j d G l v b j E v R X Z h b H V h Y 2 l f b l 9 k Z V 9 E b 2 N 1 b W V u d G 9 z X 0 l F R U V f M y 9 B d X R v U m V t b 3 Z l Z E N v b H V t b n M x L n s 4 L i B W Y W x p Z G V 6 I E V 4 d G V y b m E s O X 0 m c X V v d D s s J n F 1 b 3 Q 7 U 2 V j d G l v b j E v R X Z h b H V h Y 2 l f b l 9 k Z V 9 E b 2 N 1 b W V u d G 9 z X 0 l F R U V f M y 9 B d X R v U m V t b 3 Z l Z E N v b H V t b n M x L n s 5 L i B M a W 1 p d G F j a W 9 u Z X M s M T B 9 J n F 1 b 3 Q 7 L C Z x d W 9 0 O 1 N l Y 3 R p b 2 4 x L 0 V 2 Y W x 1 Y W N p X 2 5 f Z G V f R G 9 j d W 1 l b n R v c 1 9 J R U V F X z M v Q X V 0 b 1 J l b W 9 2 Z W R D b 2 x 1 b W 5 z M S 5 7 M T A u I E N v b n R y a W J 1 Y 2 n D s 2 4 s M T F 9 J n F 1 b 3 Q 7 L C Z x d W 9 0 O 1 N l Y 3 R p b 2 4 x L 0 V 2 Y W x 1 Y W N p X 2 5 f Z G V f R G 9 j d W 1 l b n R v c 1 9 J R U V F X z M v Q X V 0 b 1 J l b W 9 2 Z W R D b 2 x 1 b W 5 z M S 5 7 V G 9 0 Y W w g Z G U g U H V u d G 9 z L D E y f S Z x d W 9 0 O 1 0 s J n F 1 b 3 Q 7 U m V s Y X R p b 2 5 z a G l w S W 5 m b y Z x d W 9 0 O z p b X X 0 i I C 8 + P C 9 T d G F i b G V F b n R y a W V z P j w v S X R l b T 4 8 S X R l b T 4 8 S X R l b U x v Y 2 F 0 a W 9 u P j x J d G V t V H l w Z T 5 G b 3 J t d W x h P C 9 J d G V t V H l w Z T 4 8 S X R l b V B h d G g + U 2 V j d G l v b j E v R X Z h b H V h Y 2 l f b l 9 k Z V 9 E b 2 N 1 b W V u d G 9 z X 0 l F R U V f M y 9 P c m l n Z W 4 8 L 0 l 0 Z W 1 Q Y X R o P j w v S X R l b U x v Y 2 F 0 a W 9 u P j x T d G F i b G V F b n R y a W V z I C 8 + P C 9 J d G V t P j x J d G V t P j x J d G V t T G 9 j Y X R p b 2 4 + P E l 0 Z W 1 U e X B l P k Z v c m 1 1 b G E 8 L 0 l 0 Z W 1 U e X B l P j x J d G V t U G F 0 a D 5 T Z W N 0 a W 9 u M S 9 F d m F s d W F j a V 9 u X 2 R l X 0 R v Y 3 V t Z W 5 0 b 3 N f S U V F R V 8 z L 0 V u Y 2 F i Z X p h Z G 9 z J T I w c H J v b W 9 2 a W R v c z w v S X R l b V B h d G g + P C 9 J d G V t T G 9 j Y X R p b 2 4 + P F N 0 Y W J s Z U V u d H J p Z X M g L z 4 8 L 0 l 0 Z W 0 + P E l 0 Z W 0 + P E l 0 Z W 1 M b 2 N h d G l v b j 4 8 S X R l b V R 5 c G U + R m 9 y b X V s Y T w v S X R l b V R 5 c G U + P E l 0 Z W 1 Q Y X R o P l N l Y 3 R p b 2 4 x L 0 V 2 Y W x 1 Y W N p X 2 5 f Z G V f R G 9 j d W 1 l b n R v c 1 9 J R U V F X z M v V G l w b y U y M G N h b W J p Y W R v P C 9 J d G V t U G F 0 a D 4 8 L 0 l 0 Z W 1 M b 2 N h d G l v b j 4 8 U 3 R h Y m x l R W 5 0 c m l l c y A v P j w v S X R l b T 4 8 S X R l b T 4 8 S X R l b U x v Y 2 F 0 a W 9 u P j x J d G V t V H l w Z T 5 G b 3 J t d W x h P C 9 J d G V t V H l w Z T 4 8 S X R l b V B h d G g + U 2 V j d G l v b j E v R U N f M T w v S X R l b V B h d G g + P C 9 J d G V t T G 9 j Y X R p b 2 4 + P F N 0 Y W J s Z U V u d H J p Z X M + P E V u d H J 5 I F R 5 c G U 9 I k l z U H J p d m F 0 Z S I g V m F s d W U 9 I m w w I i A v P j x F b n R y e S B U e X B l P S J R d W V y e U l E I i B W Y W x 1 Z T 0 i c 2 R k O T c 4 O W U 2 L T c 2 Z W Q t N D h m M C 0 5 M z M 4 L T A 3 O W F k M j c w N z U x N y 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N v d W 5 0 I i B W Y W x 1 Z T 0 i b D Q w M S I g L z 4 8 R W 5 0 c n k g V H l w Z T 0 i R m l s b E V y c m 9 y Q 2 9 k Z S I g V m F s d W U 9 I n N V b m t u b 3 d u I i A v P j x F b n R y e S B U e X B l P S J G a W x s R X J y b 3 J D b 3 V u d C I g V m F s d W U 9 I m w w I i A v P j x F b n R y e S B U e X B l P S J G a W x s T G F z d F V w Z G F 0 Z W Q i I F Z h b H V l P S J k M j A y N S 0 w N y 0 w N 1 Q w M D o 0 O T o x N i 4 5 N z c y N j Y 3 W i I g L z 4 8 R W 5 0 c n k g V H l w Z T 0 i R m l s b E N v b H V t b l R 5 c G V z I i B W Y W x 1 Z T 0 i c 0 J n W U d B d 0 1 E Q X d N R E F 3 T U R B d 0 0 9 I i A v P j x F b n R y e S B U e X B l P S J B Z G R l Z F R v R G F 0 Y U 1 v Z G V s I i B W Y W x 1 Z T 0 i b D A i I C 8 + P E V u d H J 5 I F R 5 c G U 9 I k Z p b G x D b 2 x 1 b W 5 O Y W 1 l c y I g V m F s d W U 9 I n N b J n F 1 b 3 Q 7 U 2 9 1 c m N l L k 5 h b W U m c X V v d D s s J n F 1 b 3 Q 7 R n V l b n R l J n F 1 b 3 Q 7 L C Z x d W 9 0 O 1 T D r X R 1 b G 8 g Z G V s I E R v Y 3 V t Z W 5 0 b y Z x d W 9 0 O y w m c X V v d D t P Y m p l d G l 2 b 3 M g Q 2 x h c m 9 z J n F 1 b 3 Q 7 L C Z x d W 9 0 O 0 N v b n R l e H R v I G R l b C B F c 3 R 1 Z G l v J n F 1 b 3 Q 7 L C Z x d W 9 0 O 0 p 1 c 3 R p Z m l j Y W N p w 7 N u I G R l b C B N w 6 l 0 b 2 R v J n F 1 b 3 Q 7 L C Z x d W 9 0 O 0 R p c 2 X D s W 8 g V M O p Y 2 5 p Y 2 8 g R G V 0 Y W x s Y W R v J n F 1 b 3 Q 7 L C Z x d W 9 0 O 0 l t c G x l b W V u d G F j a c O z b i Z x d W 9 0 O y w m c X V v d D t F d m F s d W F j a c O z b i B F b X D D r X J p Y 2 E m c X V v d D s s J n F 1 b 3 Q 7 Q W 7 D o W x p c 2 l z I G R l I F J l c 3 V s d G F k b 3 M m c X V v d D s s J n F 1 b 3 Q 7 V m F s a W R l e i B F e H R l c m 5 h J n F 1 b 3 Q 7 L C Z x d W 9 0 O 0 x p b W l 0 Y W N p b 2 5 l c y Z x d W 9 0 O y w m c X V v d D t D b 2 5 0 c m l i d W N p w 7 N u J n F 1 b 3 Q 7 L C Z x d W 9 0 O 1 R v d G F s I G R l I F B 1 b n R v c y 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F Q 1 8 x L 0 F 1 d G 9 S Z W 1 v d m V k Q 2 9 s d W 1 u c z E u e 1 N v d X J j Z S 5 O Y W 1 l L D B 9 J n F 1 b 3 Q 7 L C Z x d W 9 0 O 1 N l Y 3 R p b 2 4 x L 0 V D X z E v Q X V 0 b 1 J l b W 9 2 Z W R D b 2 x 1 b W 5 z M S 5 7 R n V l b n R l L D F 9 J n F 1 b 3 Q 7 L C Z x d W 9 0 O 1 N l Y 3 R p b 2 4 x L 0 V D X z E v Q X V 0 b 1 J l b W 9 2 Z W R D b 2 x 1 b W 5 z M S 5 7 V M O t d H V s b y B k Z W w g R G 9 j d W 1 l b n R v L D J 9 J n F 1 b 3 Q 7 L C Z x d W 9 0 O 1 N l Y 3 R p b 2 4 x L 0 V D X z E v Q X V 0 b 1 J l b W 9 2 Z W R D b 2 x 1 b W 5 z M S 5 7 T 2 J q Z X R p d m 9 z I E N s Y X J v c y w z f S Z x d W 9 0 O y w m c X V v d D t T Z W N 0 a W 9 u M S 9 F Q 1 8 x L 0 F 1 d G 9 S Z W 1 v d m V k Q 2 9 s d W 1 u c z E u e 0 N v b n R l e H R v I G R l b C B F c 3 R 1 Z G l v L D R 9 J n F 1 b 3 Q 7 L C Z x d W 9 0 O 1 N l Y 3 R p b 2 4 x L 0 V D X z E v Q X V 0 b 1 J l b W 9 2 Z W R D b 2 x 1 b W 5 z M S 5 7 S n V z d G l m a W N h Y 2 n D s 2 4 g Z G V s I E 3 D q X R v Z G 8 s N X 0 m c X V v d D s s J n F 1 b 3 Q 7 U 2 V j d G l v b j E v R U N f M S 9 B d X R v U m V t b 3 Z l Z E N v b H V t b n M x L n t E a X N l w 7 F v I F T D q W N u a W N v I E R l d G F s b G F k b y w 2 f S Z x d W 9 0 O y w m c X V v d D t T Z W N 0 a W 9 u M S 9 F Q 1 8 x L 0 F 1 d G 9 S Z W 1 v d m V k Q 2 9 s d W 1 u c z E u e 0 l t c G x l b W V u d G F j a c O z b i w 3 f S Z x d W 9 0 O y w m c X V v d D t T Z W N 0 a W 9 u M S 9 F Q 1 8 x L 0 F 1 d G 9 S Z W 1 v d m V k Q 2 9 s d W 1 u c z E u e 0 V 2 Y W x 1 Y W N p w 7 N u I E V t c M O t c m l j Y S w 4 f S Z x d W 9 0 O y w m c X V v d D t T Z W N 0 a W 9 u M S 9 F Q 1 8 x L 0 F 1 d G 9 S Z W 1 v d m V k Q 2 9 s d W 1 u c z E u e 0 F u w 6 F s a X N p c y B k Z S B S Z X N 1 b H R h Z G 9 z L D l 9 J n F 1 b 3 Q 7 L C Z x d W 9 0 O 1 N l Y 3 R p b 2 4 x L 0 V D X z E v Q X V 0 b 1 J l b W 9 2 Z W R D b 2 x 1 b W 5 z M S 5 7 V m F s a W R l e i B F e H R l c m 5 h L D E w f S Z x d W 9 0 O y w m c X V v d D t T Z W N 0 a W 9 u M S 9 F Q 1 8 x L 0 F 1 d G 9 S Z W 1 v d m V k Q 2 9 s d W 1 u c z E u e 0 x p b W l 0 Y W N p b 2 5 l c y w x M X 0 m c X V v d D s s J n F 1 b 3 Q 7 U 2 V j d G l v b j E v R U N f M S 9 B d X R v U m V t b 3 Z l Z E N v b H V t b n M x L n t D b 2 5 0 c m l i d W N p w 7 N u L D E y f S Z x d W 9 0 O y w m c X V v d D t T Z W N 0 a W 9 u M S 9 F Q 1 8 x L 0 F 1 d G 9 S Z W 1 v d m V k Q 2 9 s d W 1 u c z E u e 1 R v d G F s I G R l I F B 1 b n R v c y w x M 3 0 m c X V v d D t d L C Z x d W 9 0 O 0 N v b H V t b k N v d W 5 0 J n F 1 b 3 Q 7 O j E 0 L C Z x d W 9 0 O 0 t l e U N v b H V t b k 5 h b W V z J n F 1 b 3 Q 7 O l t d L C Z x d W 9 0 O 0 N v b H V t b k l k Z W 5 0 a X R p Z X M m c X V v d D s 6 W y Z x d W 9 0 O 1 N l Y 3 R p b 2 4 x L 0 V D X z E v Q X V 0 b 1 J l b W 9 2 Z W R D b 2 x 1 b W 5 z M S 5 7 U 2 9 1 c m N l L k 5 h b W U s M H 0 m c X V v d D s s J n F 1 b 3 Q 7 U 2 V j d G l v b j E v R U N f M S 9 B d X R v U m V t b 3 Z l Z E N v b H V t b n M x L n t G d W V u d G U s M X 0 m c X V v d D s s J n F 1 b 3 Q 7 U 2 V j d G l v b j E v R U N f M S 9 B d X R v U m V t b 3 Z l Z E N v b H V t b n M x L n t U w 6 1 0 d W x v I G R l b C B E b 2 N 1 b W V u d G 8 s M n 0 m c X V v d D s s J n F 1 b 3 Q 7 U 2 V j d G l v b j E v R U N f M S 9 B d X R v U m V t b 3 Z l Z E N v b H V t b n M x L n t P Y m p l d G l 2 b 3 M g Q 2 x h c m 9 z L D N 9 J n F 1 b 3 Q 7 L C Z x d W 9 0 O 1 N l Y 3 R p b 2 4 x L 0 V D X z E v Q X V 0 b 1 J l b W 9 2 Z W R D b 2 x 1 b W 5 z M S 5 7 Q 2 9 u d G V 4 d G 8 g Z G V s I E V z d H V k a W 8 s N H 0 m c X V v d D s s J n F 1 b 3 Q 7 U 2 V j d G l v b j E v R U N f M S 9 B d X R v U m V t b 3 Z l Z E N v b H V t b n M x L n t K d X N 0 a W Z p Y 2 F j a c O z b i B k Z W w g T c O p d G 9 k b y w 1 f S Z x d W 9 0 O y w m c X V v d D t T Z W N 0 a W 9 u M S 9 F Q 1 8 x L 0 F 1 d G 9 S Z W 1 v d m V k Q 2 9 s d W 1 u c z E u e 0 R p c 2 X D s W 8 g V M O p Y 2 5 p Y 2 8 g R G V 0 Y W x s Y W R v L D Z 9 J n F 1 b 3 Q 7 L C Z x d W 9 0 O 1 N l Y 3 R p b 2 4 x L 0 V D X z E v Q X V 0 b 1 J l b W 9 2 Z W R D b 2 x 1 b W 5 z M S 5 7 S W 1 w b G V t Z W 5 0 Y W N p w 7 N u L D d 9 J n F 1 b 3 Q 7 L C Z x d W 9 0 O 1 N l Y 3 R p b 2 4 x L 0 V D X z E v Q X V 0 b 1 J l b W 9 2 Z W R D b 2 x 1 b W 5 z M S 5 7 R X Z h b H V h Y 2 n D s 2 4 g R W 1 w w 6 1 y a W N h L D h 9 J n F 1 b 3 Q 7 L C Z x d W 9 0 O 1 N l Y 3 R p b 2 4 x L 0 V D X z E v Q X V 0 b 1 J l b W 9 2 Z W R D b 2 x 1 b W 5 z M S 5 7 Q W 7 D o W x p c 2 l z I G R l I F J l c 3 V s d G F k b 3 M s O X 0 m c X V v d D s s J n F 1 b 3 Q 7 U 2 V j d G l v b j E v R U N f M S 9 B d X R v U m V t b 3 Z l Z E N v b H V t b n M x L n t W Y W x p Z G V 6 I E V 4 d G V y b m E s M T B 9 J n F 1 b 3 Q 7 L C Z x d W 9 0 O 1 N l Y 3 R p b 2 4 x L 0 V D X z E v Q X V 0 b 1 J l b W 9 2 Z W R D b 2 x 1 b W 5 z M S 5 7 T G l t a X R h Y 2 l v b m V z L D E x f S Z x d W 9 0 O y w m c X V v d D t T Z W N 0 a W 9 u M S 9 F Q 1 8 x L 0 F 1 d G 9 S Z W 1 v d m V k Q 2 9 s d W 1 u c z E u e 0 N v b n R y a W J 1 Y 2 n D s 2 4 s M T J 9 J n F 1 b 3 Q 7 L C Z x d W 9 0 O 1 N l Y 3 R p b 2 4 x L 0 V D X z E v Q X V 0 b 1 J l b W 9 2 Z W R D b 2 x 1 b W 5 z M S 5 7 V G 9 0 Y W w g Z G U g U H V u d G 9 z L D E z f S Z x d W 9 0 O 1 0 s J n F 1 b 3 Q 7 U m V s Y X R p b 2 5 z a G l w S W 5 m b y Z x d W 9 0 O z p b X X 0 i I C 8 + P C 9 T d G F i b G V F b n R y a W V z P j w v S X R l b T 4 8 S X R l b T 4 8 S X R l b U x v Y 2 F 0 a W 9 u P j x J d G V t V H l w Z T 5 G b 3 J t d W x h P C 9 J d G V t V H l w Z T 4 8 S X R l b V B h d G g + U 2 V j d G l v b j E v R U N f M S 9 P c m l n Z W 4 8 L 0 l 0 Z W 1 Q Y X R o P j w v S X R l b U x v Y 2 F 0 a W 9 u P j x T d G F i b G V F b n R y a W V z I C 8 + P C 9 J d G V t P j x J d G V t P j x J d G V t T G 9 j Y X R p b 2 4 + P E l 0 Z W 1 U e X B l P k Z v c m 1 1 b G E 8 L 0 l 0 Z W 1 U e X B l P j x J d G V t U G F 0 a D 5 T Z W N 0 a W 9 u M S 9 Q Y X I l Q z M l Q T F t Z X R y b z E 8 L 0 l 0 Z W 1 Q Y X R o P j w v S X R l b U x v Y 2 F 0 a W 9 u P j x T d G F i b G V F b n R y a W V z P j x F b n R y e S B U e X B l P S J J c 1 B y a X Z h d G U i I F Z h b H V l P S J s M C I g L z 4 8 R W 5 0 c n k g V H l w Z T 0 i U X V l c n l J R C I g V m F s d W U 9 I n M 3 Y m V h Z G J i M S 0 y N T U 1 L T R j Z W M t Y j Q 2 Z S 0 3 Z j M y M D Y 4 M W Z k N T k i I C 8 + P E V u d H J 5 I F R 5 c G U 9 I k x v Y W R U b 1 J l c G 9 y d E R p c 2 F i b G V k I i B W Y W x 1 Z T 0 i b D E 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R d W V y e U d y b 3 V w S U Q i I F Z h b H V l P S J z Y m J k Z D k 2 N G I t N z E 2 M y 0 0 M 2 F j L W F k M T k t Z D M 0 N T h m M T l j O D F j I i A v P j x F b n R y e S B U e X B l P S J G a W x s Z W R D b 2 1 w b G V 0 Z V J l c 3 V s d F R v V 2 9 y a 3 N o Z W V 0 I i B W Y W x 1 Z T 0 i b D A i I C 8 + P E V u d H J 5 I F R 5 c G U 9 I k F k Z G V k V G 9 E Y X R h T W 9 k Z W w i I F Z h b H V l P S J s M C I g L z 4 8 R W 5 0 c n k g V H l w Z T 0 i R m l s b E V y c m 9 y Q 2 9 k Z S I g V m F s d W U 9 I n N V b m t u b 3 d u I i A v P j x F b n R y e S B U e X B l P S J G a W x s T G F z d F V w Z G F 0 Z W Q i I F Z h b H V l P S J k M j A y N S 0 w N S 0 z M F Q x N j o y M T o x M S 4 1 O T k 2 O T A 5 W i I g L z 4 8 R W 5 0 c n k g V H l w Z T 0 i R m l s b F N 0 Y X R 1 c y I g V m F s d W U 9 I n N D b 2 1 w b G V 0 Z S I g L z 4 8 L 1 N 0 Y W J s Z U V u d H J p Z X M + P C 9 J d G V t P j x J d G V t P j x J d G V t T G 9 j Y X R p b 2 4 + P E l 0 Z W 1 U e X B l P k Z v c m 1 1 b G E 8 L 0 l 0 Z W 1 U e X B l P j x J d G V t U G F 0 a D 5 T Z W N 0 a W 9 u M S 9 B c m N o a X Z v J T I w Z G U l M j B l a m V t c G x v P C 9 J d G V t U G F 0 a D 4 8 L 0 l 0 Z W 1 M b 2 N h d G l v b j 4 8 U 3 R h Y m x l R W 5 0 c m l l c z 4 8 R W 5 0 c n k g V H l w Z T 0 i S X N Q c m l 2 Y X R l I i B W Y W x 1 Z T 0 i b D A i I C 8 + P E V u d H J 5 I F R 5 c G U 9 I l F 1 Z X J 5 S U Q i I F Z h b H V l P S J z Y z d m Y m I 5 Y T U t N G N h Z S 0 0 N D Q 0 L W F i N W M t Y 2 N k Y 2 E 2 M T Z k Y T M 1 I i A v P j x F b n R y e S B U e X B l P S J M b 2 F k V G 9 S Z X B v c n R E a X N h Y m x l Z C I g V m F s d W U 9 I m w x 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S I g L z 4 8 R W 5 0 c n k g V H l w Z T 0 i U X V l c n l H c m 9 1 c E l E I i B W Y W x 1 Z T 0 i c 2 J i Z G Q 5 N j R i L T c x N j M t N D N h Y y 1 h Z D E 5 L W Q z N D U 4 Z j E 5 Y z g x Y y I g L z 4 8 R W 5 0 c n k g V H l w Z T 0 i R m l s b G V k Q 2 9 t c G x l d G V S Z X N 1 b H R U b 1 d v c m t z a G V l d C I g V m F s d W U 9 I m w w I i A v P j x F b n R y e S B U e X B l P S J B Z G R l Z F R v R G F 0 Y U 1 v Z G V s I i B W Y W x 1 Z T 0 i b D A i I C 8 + P E V u d H J 5 I F R 5 c G U 9 I k Z p b G x F c n J v c k N v Z G U i I F Z h b H V l P S J z V W 5 r b m 9 3 b i I g L z 4 8 R W 5 0 c n k g V H l w Z T 0 i R m l s b E x h c 3 R V c G R h d G V k I i B W Y W x 1 Z T 0 i Z D I w M j U t M D c t M D d U M D A 6 N D k 6 M T Y u O T k 5 M z g 0 O V o i I C 8 + P E V u d H J 5 I F R 5 c G U 9 I k Z p b G x T d G F 0 d X M i I F Z h b H V l P S J z Q 2 9 t c G x l d G U i I C 8 + P C 9 T d G F i b G V F b n R y a W V z P j w v S X R l b T 4 8 S X R l b T 4 8 S X R l b U x v Y 2 F 0 a W 9 u P j x J d G V t V H l w Z T 5 G b 3 J t d W x h P C 9 J d G V t V H l w Z T 4 8 S X R l b V B h d G g + U 2 V j d G l v b j E v Q X J j a G l 2 b y U y M G R l J T I w Z W p l b X B s b y 9 P c m l n Z W 4 8 L 0 l 0 Z W 1 Q Y X R o P j w v S X R l b U x v Y 2 F 0 a W 9 u P j x T d G F i b G V F b n R y a W V z I C 8 + P C 9 J d G V t P j x J d G V t P j x J d G V t T G 9 j Y X R p b 2 4 + P E l 0 Z W 1 U e X B l P k Z v c m 1 1 b G E 8 L 0 l 0 Z W 1 U e X B l P j x J d G V t U G F 0 a D 5 T Z W N 0 a W 9 u M S 9 B c m N o a X Z v J T I w Z G U l M j B l a m V t c G x v L 0 M l M 0 E l N U N V c 2 V y c y U 1 Q 2 9 z Y 2 F y J T V D T 2 5 l R H J p d m U l M j A t J T I w V W 5 p d m V y c 2 l k Y W Q l M j B k Z S U y M E 5 h c m k l Q z M l Q j F v J T V D R G 9 j d W 1 l b n R v c y U 1 Q 0 1 p c y U y M E R v Y 3 V t Z W 5 0 b 3 M l N U N p b n Z l c 3 R p Z 2 F j a S V D M y V C M 2 4 l M j B 1 Z G V u Y X I l N U M y M D I 0 J T V D U m V 2 a W V 3 J T V D U 2 N v c H V z J T V D R U N f M S U 1 Q 1 9 F d m F s d W F j a V 9 u X 2 R l X 0 R v Y 3 V t Z W 5 0 b 3 N f U 2 N v c H V z X 1 9 f U G F y d G V f M y U y M G N z d j w v S X R l b V B h d G g + P C 9 J d G V t T G 9 j Y X R p b 2 4 + P F N 0 Y W J s Z U V u d H J p Z X M g L z 4 8 L 0 l 0 Z W 0 + P E l 0 Z W 0 + P E l 0 Z W 1 M b 2 N h d G l v b j 4 8 S X R l b V R 5 c G U + R m 9 y b X V s Y T w v S X R l b V R 5 c G U + P E l 0 Z W 1 Q Y X R o P l N l Y 3 R p b 2 4 x L 1 R y Y W 5 z Z m 9 y b W F y J T I w Y X J j a G l 2 b y U y M G R l J T I w Z W p l b X B s b z w v S X R l b V B h d G g + P C 9 J d G V t T G 9 j Y X R p b 2 4 + P F N 0 Y W J s Z U V u d H J p Z X M + P E V u d H J 5 I F R 5 c G U 9 I k l z U H J p d m F 0 Z S I g V m F s d W U 9 I m w w I i A v P j x F b n R y e S B U e X B l P S J R d W V y e U l E I i B W Y W x 1 Z T 0 i c z Q x M j g z O T M 2 L W F h O D Q t N G V j Z S 1 i N j M x L W Z m Z W R j Z m R j Y T h i M y I g L z 4 8 R W 5 0 c n k g V H l w Z T 0 i T G 9 h Z F R v U m V w b 3 J 0 R G l z Y W J s Z W Q i I F Z h b H V l P S J s M 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E i I C 8 + P E V u d H J 5 I F R 5 c G U 9 I l F 1 Z X J 5 R 3 J v d X B J R C I g V m F s d W U 9 I n M w M D Y y Z m Z i Y y 0 3 M z A y L T Q 0 Z G Y t Y j M y N C 0 w N G F i N 2 N l Y j g y N z M i I C 8 + P E V u d H J 5 I F R 5 c G U 9 I k Z p b G x l Z E N v b X B s Z X R l U m V z d W x 0 V G 9 X b 3 J r c 2 h l Z X Q i I F Z h b H V l P S J s M C I g L z 4 8 R W 5 0 c n k g V H l w Z T 0 i Q W R k Z W R U b 0 R h d G F N b 2 R l b C I g V m F s d W U 9 I m w w I i A v P j x F b n R y e S B U e X B l P S J G a W x s R X J y b 3 J D b 2 R l I i B W Y W x 1 Z T 0 i c 1 V u a 2 5 v d 2 4 i I C 8 + P E V u d H J 5 I F R 5 c G U 9 I k Z p b G x M Y X N 0 V X B k Y X R l Z C I g V m F s d W U 9 I m Q y M D I 1 L T A 3 L T A 3 V D A w O j Q 5 O j E 2 L j k 4 O D g y N T F a I i A v P j x F b n R y e S B U e X B l P S J G a W x s U 3 R h d H V z I i B W Y W x 1 Z T 0 i c 0 N v b X B s Z X R l I i A v P j w v U 3 R h Y m x l R W 5 0 c m l l c z 4 8 L 0 l 0 Z W 0 + P E l 0 Z W 0 + P E l 0 Z W 1 M b 2 N h d G l v b j 4 8 S X R l b V R 5 c G U + R m 9 y b X V s Y T w v S X R l b V R 5 c G U + P E l 0 Z W 1 Q Y X R o P l N l Y 3 R p b 2 4 x L 1 R y Y W 5 z Z m 9 y b W F y J T I w Y X J j a G l 2 b y U y M G R l J T I w Z W p l b X B s b y 9 P c m l n Z W 4 8 L 0 l 0 Z W 1 Q Y X R o P j w v S X R l b U x v Y 2 F 0 a W 9 u P j x T d G F i b G V F b n R y a W V z I C 8 + P C 9 J d G V t P j x J d G V t P j x J d G V t T G 9 j Y X R p b 2 4 + P E l 0 Z W 1 U e X B l P k Z v c m 1 1 b G E 8 L 0 l 0 Z W 1 U e X B l P j x J d G V t U G F 0 a D 5 T Z W N 0 a W 9 u M S 9 U c m F u c 2 Z v c m 1 h c i U y M G F y Y 2 h p d m 8 l M j B k Z S U y M G V q Z W 1 w b G 8 v R W 5 j Y W J l e m F k b 3 M l M j B w c m 9 t b 3 Z p Z G 9 z P C 9 J d G V t U G F 0 a D 4 8 L 0 l 0 Z W 1 M b 2 N h d G l v b j 4 8 U 3 R h Y m x l R W 5 0 c m l l c y A v P j w v S X R l b T 4 8 S X R l b T 4 8 S X R l b U x v Y 2 F 0 a W 9 u P j x J d G V t V H l w Z T 5 G b 3 J t d W x h P C 9 J d G V t V H l w Z T 4 8 S X R l b V B h d G g + U 2 V j d G l v b j E v V H J h b n N m b 3 J t Y X I l M j B h c m N o a X Z v P C 9 J d G V t U G F 0 a D 4 8 L 0 l 0 Z W 1 M b 2 N h d G l v b j 4 8 U 3 R h Y m x l R W 5 0 c m l l c z 4 8 R W 5 0 c n k g V H l w Z T 0 i T G 9 h Z F R v U m V w b 3 J 0 R G l z Y W J s Z W Q i I F Z h b H V l P S J s M S I g L z 4 8 R W 5 0 c n k g V H l w Z T 0 i U X V l c n l J R C I g V m F s d W U 9 I n M y N T g 0 N m I 1 M y 0 0 Y j d j L T Q 0 Y W M t O T Y 4 O S 0 0 M W N k Z D M x M z U 3 Z T g i I C 8 + P E V u d H J 5 I F R 5 c G U 9 I k Z p b G x F b m F i b G V k I i B W Y W x 1 Z T 0 i b D A i I C 8 + P E V u d H J 5 I F R 5 c G U 9 I k Z p b G x P Y m p l Y 3 R U e X B l I i B W Y W x 1 Z T 0 i c 0 N v b m 5 l Y 3 R p b 2 5 P b m x 5 I i A v P j x F b n R y e S B U e X B l P S J G a W x s V G 9 E Y X R h T W 9 k Z W x F b m F i b G V k I i B W Y W x 1 Z T 0 i b D A i I C 8 + P E V u d H J 5 I F R 5 c G U 9 I k l z U H J p d m F 0 Z S I g V m F s d W U 9 I m w w I i A v P j x F b n R y e S B U e X B l P S J S Z X N 1 b H R U e X B l I i B W Y W x 1 Z T 0 i c 0 Z 1 b m N 0 a W 9 u I i A v P j x F b n R y e S B U e X B l P S J C d W Z m Z X J O Z X h 0 U m V m c m V z a C I g V m F s d W U 9 I m w x I i A v P j x F b n R y e S B U e X B l P S J R d W V y e U d y b 3 V w S U Q i I F Z h b H V l P S J z Y m J k Z D k 2 N G I t N z E 2 M y 0 0 M 2 F j L W F k M T k t Z D M 0 N T h m M T l j O D F j I i A v P j x F b n R y e S B U e X B l P S J G a W x s Z W R D b 2 1 w b G V 0 Z V J l c 3 V s d F R v V 2 9 y a 3 N o Z W V 0 I i B W Y W x 1 Z T 0 i b D A i I C 8 + P E V u d H J 5 I F R 5 c G U 9 I k F k Z G V k V G 9 E Y X R h T W 9 k Z W w i I F Z h b H V l P S J s M C I g L z 4 8 R W 5 0 c n k g V H l w Z T 0 i R m l s b E V y c m 9 y Q 2 9 k Z S I g V m F s d W U 9 I n N V b m t u b 3 d u I i A v P j x F b n R y e S B U e X B l P S J G a W x s T G F z d F V w Z G F 0 Z W Q i I F Z h b H V l P S J k M j A y N S 0 w N S 0 z M F Q x N j o y M T o x M S 4 2 M D Q 2 N j k 3 W i I g L z 4 8 R W 5 0 c n k g V H l w Z T 0 i R m l s b F N 0 Y X R 1 c y I g V m F s d W U 9 I n N D b 2 1 w b G V 0 Z S I g L z 4 8 L 1 N 0 Y W J s Z U V u d H J p Z X M + P C 9 J d G V t P j x J d G V t P j x J d G V t T G 9 j Y X R p b 2 4 + P E l 0 Z W 1 U e X B l P k Z v c m 1 1 b G E 8 L 0 l 0 Z W 1 U e X B l P j x J d G V t U G F 0 a D 5 T Z W N 0 a W 9 u M S 9 U c m F u c 2 Z v c m 1 h c i U y M G F y Y 2 h p d m 8 v T 3 J p Z 2 V u P C 9 J d G V t U G F 0 a D 4 8 L 0 l 0 Z W 1 M b 2 N h d G l v b j 4 8 U 3 R h Y m x l R W 5 0 c m l l c y A v P j w v S X R l b T 4 8 S X R l b T 4 8 S X R l b U x v Y 2 F 0 a W 9 u P j x J d G V t V H l w Z T 5 G b 3 J t d W x h P C 9 J d G V t V H l w Z T 4 8 S X R l b V B h d G g + U 2 V j d G l v b j E v R U N f M S 9 B c m N o a X Z v c y U y M G 9 j d W x 0 b 3 M l M j B m a W x 0 c m F k b 3 M x P C 9 J d G V t U G F 0 a D 4 8 L 0 l 0 Z W 1 M b 2 N h d G l v b j 4 8 U 3 R h Y m x l R W 5 0 c m l l c y A v P j w v S X R l b T 4 8 S X R l b T 4 8 S X R l b U x v Y 2 F 0 a W 9 u P j x J d G V t V H l w Z T 5 G b 3 J t d W x h P C 9 J d G V t V H l w Z T 4 8 S X R l b V B h d G g + U 2 V j d G l v b j E v R U N f M S 9 J b n Z v Y 2 F y J T I w Z n V u Y 2 k l Q z M l Q j N u J T I w c G V y c 2 9 u Y W x p e m F k Y T E 8 L 0 l 0 Z W 1 Q Y X R o P j w v S X R l b U x v Y 2 F 0 a W 9 u P j x T d G F i b G V F b n R y a W V z I C 8 + P C 9 J d G V t P j x J d G V t P j x J d G V t T G 9 j Y X R p b 2 4 + P E l 0 Z W 1 U e X B l P k Z v c m 1 1 b G E 8 L 0 l 0 Z W 1 U e X B l P j x J d G V t U G F 0 a D 5 T Z W N 0 a W 9 u M S 9 F Q 1 8 x L 0 N v b H V t b m F z J T I w Y 2 9 u J T I w b m 9 t Y n J l J T I w Y 2 F t Y m l h Z G 8 x P C 9 J d G V t U G F 0 a D 4 8 L 0 l 0 Z W 1 M b 2 N h d G l v b j 4 8 U 3 R h Y m x l R W 5 0 c m l l c y A v P j w v S X R l b T 4 8 S X R l b T 4 8 S X R l b U x v Y 2 F 0 a W 9 u P j x J d G V t V H l w Z T 5 G b 3 J t d W x h P C 9 J d G V t V H l w Z T 4 8 S X R l b V B h d G g + U 2 V j d G l v b j E v R U N f M S 9 P d H J h c y U y M G N v b H V t b m F z J T I w c X V p d G F k Y X M x P C 9 J d G V t U G F 0 a D 4 8 L 0 l 0 Z W 1 M b 2 N h d G l v b j 4 8 U 3 R h Y m x l R W 5 0 c m l l c y A v P j w v S X R l b T 4 8 S X R l b T 4 8 S X R l b U x v Y 2 F 0 a W 9 u P j x J d G V t V H l w Z T 5 G b 3 J t d W x h P C 9 J d G V t V H l w Z T 4 8 S X R l b V B h d G g + U 2 V j d G l v b j E v R U N f M S 9 D b 2 x 1 b W 5 h J T I w Z G U l M j B 0 Y W J s Y S U y M G V 4 c G F u Z G l k Y T E 8 L 0 l 0 Z W 1 Q Y X R o P j w v S X R l b U x v Y 2 F 0 a W 9 u P j x T d G F i b G V F b n R y a W V z I C 8 + P C 9 J d G V t P j x J d G V t P j x J d G V t T G 9 j Y X R p b 2 4 + P E l 0 Z W 1 U e X B l P k Z v c m 1 1 b G E 8 L 0 l 0 Z W 1 U e X B l P j x J d G V t U G F 0 a D 5 T Z W N 0 a W 9 u M S 9 F Q 1 8 x L 1 R p c G 8 l M j B j Y W 1 i a W F k b z w v S X R l b V B h d G g + P C 9 J d G V t T G 9 j Y X R p b 2 4 + P F N 0 Y W J s Z U V u d H J p Z X M g L z 4 8 L 0 l 0 Z W 0 + P E l 0 Z W 0 + P E l 0 Z W 1 M b 2 N h d G l v b j 4 8 S X R l b V R 5 c G U + R m 9 y b X V s Y T w v S X R l b V R 5 c G U + P E l 0 Z W 1 Q Y X R o P l N l Y 3 R p b 2 4 x L 0 V D X z E l M j A o M i k 8 L 0 l 0 Z W 1 Q Y X R o P j w v S X R l b U x v Y 2 F 0 a W 9 u P j x T d G F i b G V F b n R y a W V z P j x F b n R y e S B U e X B l P S J J c 1 B y a X Z h d G U i I F Z h b H V l P S J s M C I g L z 4 8 R W 5 0 c n k g V H l w Z T 0 i U X V l c n l J R C I g V m F s d W U 9 I n N j M W R h M W U 0 O C 1 m N T J j L T Q 3 M j g t Y T l k M C 0 x Z j M z M m M x Y j I 5 Y z E 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D b 3 V u d C I g V m F s d W U 9 I m w 0 M D E i I C 8 + P E V u d H J 5 I F R 5 c G U 9 I k Z p b G x F c n J v c k N v Z G U i I F Z h b H V l P S J z V W 5 r b m 9 3 b i I g L z 4 8 R W 5 0 c n k g V H l w Z T 0 i R m l s b E V y c m 9 y Q 2 9 1 b n Q i I F Z h b H V l P S J s M C I g L z 4 8 R W 5 0 c n k g V H l w Z T 0 i R m l s b E x h c 3 R V c G R h d G V k I i B W Y W x 1 Z T 0 i Z D I w M j U t M D c t M D d U M D A 6 N D k 6 M T c u M D E w O D k 0 N l o i I C 8 + P E V u d H J 5 I F R 5 c G U 9 I k Z p b G x D b 2 x 1 b W 5 U e X B l c y I g V m F s d W U 9 I n N C Z 1 l H Q X d N R E F 3 T U R B d 0 1 E Q X d N P S I g L z 4 8 R W 5 0 c n k g V H l w Z T 0 i Q W R k Z W R U b 0 R h d G F N b 2 R l b C I g V m F s d W U 9 I m w w I i A v P j x F b n R y e S B U e X B l P S J G a W x s Q 2 9 s d W 1 u T m F t Z X M i I F Z h b H V l P S J z W y Z x d W 9 0 O 1 N v d X J j Z S 5 O Y W 1 l J n F 1 b 3 Q 7 L C Z x d W 9 0 O 0 Z 1 Z W 5 0 Z S Z x d W 9 0 O y w m c X V v d D t U w 6 1 0 d W x v I G R l b C B E b 2 N 1 b W V u d G 8 m c X V v d D s s J n F 1 b 3 Q 7 M S 4 g T 2 J q Z X R p d m 9 z I E N s Y X J v c y Z x d W 9 0 O y w m c X V v d D s y L i B D b 2 5 0 Z X h 0 b y B k Z W w g R X N 0 d W R p b y Z x d W 9 0 O y w m c X V v d D s z L i B K d X N 0 a W Z p Y 2 F j a c O z b i B k Z W w g T c O p d G 9 k b y Z x d W 9 0 O y w m c X V v d D s 0 L i B E a X N l w 7 F v I F T D q W N u a W N v I E R l d G F s b G F k b y Z x d W 9 0 O y w m c X V v d D s 1 L i B J b X B s Z W 1 l b n R h Y 2 n D s 2 4 m c X V v d D s s J n F 1 b 3 Q 7 N i 4 g R X Z h b H V h Y 2 n D s 2 4 g R W 1 w w 6 1 y a W N h J n F 1 b 3 Q 7 L C Z x d W 9 0 O z c u I E F u w 6 F s a X N p c y B k Z S B S Z X N 1 b H R h Z G 9 z J n F 1 b 3 Q 7 L C Z x d W 9 0 O z g u I F Z h b G l k Z X o g R X h 0 Z X J u Y S Z x d W 9 0 O y w m c X V v d D s 5 L i B M a W 1 p d G F j a W 9 u Z X M m c X V v d D s s J n F 1 b 3 Q 7 M T A u I E N v b n R y a W J 1 Y 2 n D s 2 4 m c X V v d D s s J n F 1 b 3 Q 7 V G 9 0 Y W w g Z G U g U H V u d G 9 z I C h t w 6 F 4 L i A y M C k m c X V v d D t d 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R U N f M S A o M i k v Q X V 0 b 1 J l b W 9 2 Z W R D b 2 x 1 b W 5 z M S 5 7 U 2 9 1 c m N l L k 5 h b W U s M H 0 m c X V v d D s s J n F 1 b 3 Q 7 U 2 V j d G l v b j E v R U N f M S A o M i k v Q X V 0 b 1 J l b W 9 2 Z W R D b 2 x 1 b W 5 z M S 5 7 R n V l b n R l L D F 9 J n F 1 b 3 Q 7 L C Z x d W 9 0 O 1 N l Y 3 R p b 2 4 x L 0 V D X z E g K D I p L 0 F 1 d G 9 S Z W 1 v d m V k Q 2 9 s d W 1 u c z E u e 1 T D r X R 1 b G 8 g Z G V s I E R v Y 3 V t Z W 5 0 b y w y f S Z x d W 9 0 O y w m c X V v d D t T Z W N 0 a W 9 u M S 9 F Q 1 8 x I C g y K S 9 B d X R v U m V t b 3 Z l Z E N v b H V t b n M x L n s x L i B P Y m p l d G l 2 b 3 M g Q 2 x h c m 9 z L D N 9 J n F 1 b 3 Q 7 L C Z x d W 9 0 O 1 N l Y 3 R p b 2 4 x L 0 V D X z E g K D I p L 0 F 1 d G 9 S Z W 1 v d m V k Q 2 9 s d W 1 u c z E u e z I u I E N v b n R l e H R v I G R l b C B F c 3 R 1 Z G l v L D R 9 J n F 1 b 3 Q 7 L C Z x d W 9 0 O 1 N l Y 3 R p b 2 4 x L 0 V D X z E g K D I p L 0 F 1 d G 9 S Z W 1 v d m V k Q 2 9 s d W 1 u c z E u e z M u I E p 1 c 3 R p Z m l j Y W N p w 7 N u I G R l b C B N w 6 l 0 b 2 R v L D V 9 J n F 1 b 3 Q 7 L C Z x d W 9 0 O 1 N l Y 3 R p b 2 4 x L 0 V D X z E g K D I p L 0 F 1 d G 9 S Z W 1 v d m V k Q 2 9 s d W 1 u c z E u e z Q u I E R p c 2 X D s W 8 g V M O p Y 2 5 p Y 2 8 g R G V 0 Y W x s Y W R v L D Z 9 J n F 1 b 3 Q 7 L C Z x d W 9 0 O 1 N l Y 3 R p b 2 4 x L 0 V D X z E g K D I p L 0 F 1 d G 9 S Z W 1 v d m V k Q 2 9 s d W 1 u c z E u e z U u I E l t c G x l b W V u d G F j a c O z b i w 3 f S Z x d W 9 0 O y w m c X V v d D t T Z W N 0 a W 9 u M S 9 F Q 1 8 x I C g y K S 9 B d X R v U m V t b 3 Z l Z E N v b H V t b n M x L n s 2 L i B F d m F s d W F j a c O z b i B F b X D D r X J p Y 2 E s O H 0 m c X V v d D s s J n F 1 b 3 Q 7 U 2 V j d G l v b j E v R U N f M S A o M i k v Q X V 0 b 1 J l b W 9 2 Z W R D b 2 x 1 b W 5 z M S 5 7 N y 4 g Q W 7 D o W x p c 2 l z I G R l I F J l c 3 V s d G F k b 3 M s O X 0 m c X V v d D s s J n F 1 b 3 Q 7 U 2 V j d G l v b j E v R U N f M S A o M i k v Q X V 0 b 1 J l b W 9 2 Z W R D b 2 x 1 b W 5 z M S 5 7 O C 4 g V m F s a W R l e i B F e H R l c m 5 h L D E w f S Z x d W 9 0 O y w m c X V v d D t T Z W N 0 a W 9 u M S 9 F Q 1 8 x I C g y K S 9 B d X R v U m V t b 3 Z l Z E N v b H V t b n M x L n s 5 L i B M a W 1 p d G F j a W 9 u Z X M s M T F 9 J n F 1 b 3 Q 7 L C Z x d W 9 0 O 1 N l Y 3 R p b 2 4 x L 0 V D X z E g K D I p L 0 F 1 d G 9 S Z W 1 v d m V k Q 2 9 s d W 1 u c z E u e z E w L i B D b 2 5 0 c m l i d W N p w 7 N u L D E y f S Z x d W 9 0 O y w m c X V v d D t T Z W N 0 a W 9 u M S 9 F Q 1 8 x I C g y K S 9 B d X R v U m V t b 3 Z l Z E N v b H V t b n M x L n t U b 3 R h b C B k Z S B Q d W 5 0 b 3 M g K G 3 D o X g u I D I w K S w x M 3 0 m c X V v d D t d L C Z x d W 9 0 O 0 N v b H V t b k N v d W 5 0 J n F 1 b 3 Q 7 O j E 0 L C Z x d W 9 0 O 0 t l e U N v b H V t b k 5 h b W V z J n F 1 b 3 Q 7 O l t d L C Z x d W 9 0 O 0 N v b H V t b k l k Z W 5 0 a X R p Z X M m c X V v d D s 6 W y Z x d W 9 0 O 1 N l Y 3 R p b 2 4 x L 0 V D X z E g K D I p L 0 F 1 d G 9 S Z W 1 v d m V k Q 2 9 s d W 1 u c z E u e 1 N v d X J j Z S 5 O Y W 1 l L D B 9 J n F 1 b 3 Q 7 L C Z x d W 9 0 O 1 N l Y 3 R p b 2 4 x L 0 V D X z E g K D I p L 0 F 1 d G 9 S Z W 1 v d m V k Q 2 9 s d W 1 u c z E u e 0 Z 1 Z W 5 0 Z S w x f S Z x d W 9 0 O y w m c X V v d D t T Z W N 0 a W 9 u M S 9 F Q 1 8 x I C g y K S 9 B d X R v U m V t b 3 Z l Z E N v b H V t b n M x L n t U w 6 1 0 d W x v I G R l b C B E b 2 N 1 b W V u d G 8 s M n 0 m c X V v d D s s J n F 1 b 3 Q 7 U 2 V j d G l v b j E v R U N f M S A o M i k v Q X V 0 b 1 J l b W 9 2 Z W R D b 2 x 1 b W 5 z M S 5 7 M S 4 g T 2 J q Z X R p d m 9 z I E N s Y X J v c y w z f S Z x d W 9 0 O y w m c X V v d D t T Z W N 0 a W 9 u M S 9 F Q 1 8 x I C g y K S 9 B d X R v U m V t b 3 Z l Z E N v b H V t b n M x L n s y L i B D b 2 5 0 Z X h 0 b y B k Z W w g R X N 0 d W R p b y w 0 f S Z x d W 9 0 O y w m c X V v d D t T Z W N 0 a W 9 u M S 9 F Q 1 8 x I C g y K S 9 B d X R v U m V t b 3 Z l Z E N v b H V t b n M x L n s z L i B K d X N 0 a W Z p Y 2 F j a c O z b i B k Z W w g T c O p d G 9 k b y w 1 f S Z x d W 9 0 O y w m c X V v d D t T Z W N 0 a W 9 u M S 9 F Q 1 8 x I C g y K S 9 B d X R v U m V t b 3 Z l Z E N v b H V t b n M x L n s 0 L i B E a X N l w 7 F v I F T D q W N u a W N v I E R l d G F s b G F k b y w 2 f S Z x d W 9 0 O y w m c X V v d D t T Z W N 0 a W 9 u M S 9 F Q 1 8 x I C g y K S 9 B d X R v U m V t b 3 Z l Z E N v b H V t b n M x L n s 1 L i B J b X B s Z W 1 l b n R h Y 2 n D s 2 4 s N 3 0 m c X V v d D s s J n F 1 b 3 Q 7 U 2 V j d G l v b j E v R U N f M S A o M i k v Q X V 0 b 1 J l b W 9 2 Z W R D b 2 x 1 b W 5 z M S 5 7 N i 4 g R X Z h b H V h Y 2 n D s 2 4 g R W 1 w w 6 1 y a W N h L D h 9 J n F 1 b 3 Q 7 L C Z x d W 9 0 O 1 N l Y 3 R p b 2 4 x L 0 V D X z E g K D I p L 0 F 1 d G 9 S Z W 1 v d m V k Q 2 9 s d W 1 u c z E u e z c u I E F u w 6 F s a X N p c y B k Z S B S Z X N 1 b H R h Z G 9 z L D l 9 J n F 1 b 3 Q 7 L C Z x d W 9 0 O 1 N l Y 3 R p b 2 4 x L 0 V D X z E g K D I p L 0 F 1 d G 9 S Z W 1 v d m V k Q 2 9 s d W 1 u c z E u e z g u I F Z h b G l k Z X o g R X h 0 Z X J u Y S w x M H 0 m c X V v d D s s J n F 1 b 3 Q 7 U 2 V j d G l v b j E v R U N f M S A o M i k v Q X V 0 b 1 J l b W 9 2 Z W R D b 2 x 1 b W 5 z M S 5 7 O S 4 g T G l t a X R h Y 2 l v b m V z L D E x f S Z x d W 9 0 O y w m c X V v d D t T Z W N 0 a W 9 u M S 9 F Q 1 8 x I C g y K S 9 B d X R v U m V t b 3 Z l Z E N v b H V t b n M x L n s x M C 4 g Q 2 9 u d H J p Y n V j a c O z b i w x M n 0 m c X V v d D s s J n F 1 b 3 Q 7 U 2 V j d G l v b j E v R U N f M S A o M i k v Q X V 0 b 1 J l b W 9 2 Z W R D b 2 x 1 b W 5 z M S 5 7 V G 9 0 Y W w g Z G U g U H V u d G 9 z I C h t w 6 F 4 L i A y M C k s M T N 9 J n F 1 b 3 Q 7 X S w m c X V v d D t S Z W x h d G l v b n N o a X B J b m Z v J n F 1 b 3 Q 7 O l t d f S I g L z 4 8 L 1 N 0 Y W J s Z U V u d H J p Z X M + P C 9 J d G V t P j x J d G V t P j x J d G V t T G 9 j Y X R p b 2 4 + P E l 0 Z W 1 U e X B l P k Z v c m 1 1 b G E 8 L 0 l 0 Z W 1 U e X B l P j x J d G V t U G F 0 a D 5 T Z W N 0 a W 9 u M S 9 F Q 1 8 x J T I w K D I p L 0 9 y a W d l b j w v S X R l b V B h d G g + P C 9 J d G V t T G 9 j Y X R p b 2 4 + P F N 0 Y W J s Z U V u d H J p Z X M g L z 4 8 L 0 l 0 Z W 0 + P E l 0 Z W 0 + P E l 0 Z W 1 M b 2 N h d G l v b j 4 8 S X R l b V R 5 c G U + R m 9 y b X V s Y T w v S X R l b V R 5 c G U + P E l 0 Z W 1 Q Y X R o P l N l Y 3 R p b 2 4 x L 0 F y Y 2 h p d m 8 l M j B k Z S U y M G V q Z W 1 w b G 8 l M j A o M i k 8 L 0 l 0 Z W 1 Q Y X R o P j w v S X R l b U x v Y 2 F 0 a W 9 u P j x T d G F i b G V F b n R y a W V z P j x F b n R y e S B U e X B l P S J J c 1 B y a X Z h d G U i I F Z h b H V l P S J s M C I g L z 4 8 R W 5 0 c n k g V H l w Z T 0 i U X V l c n l J R C I g V m F s d W U 9 I n M 0 N 2 R j M j h h Y i 0 z N D d j L T R m O T M t O T c y Z i 1 i N D R i O W E 3 O D R l N 2 I i I C 8 + P E V u d H J 5 I F R 5 c G U 9 I k x v Y W R l Z F R v Q W 5 h b H l z a X N T Z X J 2 a W N l c y 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S I g L z 4 8 R W 5 0 c n k g V H l w Z T 0 i U X V l c n l H c m 9 1 c E l E I i B W Y W x 1 Z T 0 i c 2 I w N j h h Y W R l L W Z m M j A t N G I z Z S 1 h M 2 I z L T k 2 M j E 1 O G F j M z R m O S I g L z 4 8 R W 5 0 c n k g V H l w Z T 0 i R m l s b G V k Q 2 9 t c G x l d G V S Z X N 1 b H R U b 1 d v c m t z a G V l d C I g V m F s d W U 9 I m w w I i A v P j x F b n R y e S B U e X B l P S J B Z G R l Z F R v R G F 0 Y U 1 v Z G V s I i B W Y W x 1 Z T 0 i b D A i I C 8 + P E V u d H J 5 I F R 5 c G U 9 I k Z p b G x F c n J v c k N v Z G U i I F Z h b H V l P S J z V W 5 r b m 9 3 b i I g L z 4 8 R W 5 0 c n k g V H l w Z T 0 i R m l s b E x h c 3 R V c G R h d G V k I i B W Y W x 1 Z T 0 i Z D I w M j U t M D c t M D d U M D A 6 N D k 6 M T c u M D I x O T Y y N V o i I C 8 + P E V u d H J 5 I F R 5 c G U 9 I k Z p b G x T d G F 0 d X M i I F Z h b H V l P S J z Q 2 9 t c G x l d G U i I C 8 + P C 9 T d G F i b G V F b n R y a W V z P j w v S X R l b T 4 8 S X R l b T 4 8 S X R l b U x v Y 2 F 0 a W 9 u P j x J d G V t V H l w Z T 5 G b 3 J t d W x h P C 9 J d G V t V H l w Z T 4 8 S X R l b V B h d G g + U 2 V j d G l v b j E v Q X J j a G l 2 b y U y M G R l J T I w Z W p l b X B s b y U y M C g y K S 9 P c m l n Z W 4 8 L 0 l 0 Z W 1 Q Y X R o P j w v S X R l b U x v Y 2 F 0 a W 9 u P j x T d G F i b G V F b n R y a W V z I C 8 + P C 9 J d G V t P j x J d G V t P j x J d G V t T G 9 j Y X R p b 2 4 + P E l 0 Z W 1 U e X B l P k Z v c m 1 1 b G E 8 L 0 l 0 Z W 1 U e X B l P j x J d G V t U G F 0 a D 5 T Z W N 0 a W 9 u M S 9 B c m N o a X Z v J T I w Z G U l M j B l a m V t c G x v J T I w K D I p L 0 5 h d m V n Y W N p J U M z J U I z b j E 8 L 0 l 0 Z W 1 Q Y X R o P j w v S X R l b U x v Y 2 F 0 a W 9 u P j x T d G F i b G V F b n R y a W V z I C 8 + P C 9 J d G V t P j x J d G V t P j x J d G V t T G 9 j Y X R p b 2 4 + P E l 0 Z W 1 U e X B l P k Z v c m 1 1 b G E 8 L 0 l 0 Z W 1 U e X B l P j x J d G V t U G F 0 a D 5 T Z W N 0 a W 9 u M S 9 Q Y X I l Q z M l Q T F t Z X R y b z I 8 L 0 l 0 Z W 1 Q Y X R o P j w v S X R l b U x v Y 2 F 0 a W 9 u P j x T d G F i b G V F b n R y a W V z P j x F b n R y e S B U e X B l P S J J c 1 B y a X Z h d G U i I F Z h b H V l P S J s M C I g L z 4 8 R W 5 0 c n k g V H l w Z T 0 i U X V l c n l J R C I g V m F s d W U 9 I n N l N z U 0 N G Y w N S 1 l N T k y L T Q 5 N z I t Y T g z M y 0 1 M m E 5 M j R h Z j R m M T M i I C 8 + P E V u d H J 5 I F R 5 c G U 9 I k x v Y W R U b 1 J l c G 9 y d E R p c 2 F i b G V k I i B W Y W x 1 Z T 0 i b D E 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R d W V y e U d y b 3 V w S U Q i I F Z h b H V l P S J z Y j A 2 O G F h Z G U t Z m Y y M C 0 0 Y j N l L W E z Y j M t O T Y y M T U 4 Y W M z N G Y 5 I i A v P j x F b n R y e S B U e X B l P S J G a W x s Z W R D b 2 1 w b G V 0 Z V J l c 3 V s d F R v V 2 9 y a 3 N o Z W V 0 I i B W Y W x 1 Z T 0 i b D A i I C 8 + P E V u d H J 5 I F R 5 c G U 9 I k F k Z G V k V G 9 E Y X R h T W 9 k Z W w i I F Z h b H V l P S J s M C I g L z 4 8 R W 5 0 c n k g V H l w Z T 0 i R m l s b E V y c m 9 y Q 2 9 k Z S I g V m F s d W U 9 I n N V b m t u b 3 d u I i A v P j x F b n R y e S B U e X B l P S J G a W x s T G F z d F V w Z G F 0 Z W Q i I F Z h b H V l P S J k M j A y N S 0 w N S 0 z M F Q x N j o z M z o w M i 4 y N j Y x N j M w W i I g L z 4 8 R W 5 0 c n k g V H l w Z T 0 i R m l s b F N 0 Y X R 1 c y I g V m F s d W U 9 I n N D b 2 1 w b G V 0 Z S I g L z 4 8 L 1 N 0 Y W J s Z U V u d H J p Z X M + P C 9 J d G V t P j x J d G V t P j x J d G V t T G 9 j Y X R p b 2 4 + P E l 0 Z W 1 U e X B l P k Z v c m 1 1 b G E 8 L 0 l 0 Z W 1 U e X B l P j x J d G V t U G F 0 a D 5 T Z W N 0 a W 9 u M S 9 U c m F u c 2 Z v c m 1 h c i U y M G F y Y 2 h p d m 8 l M j B k Z S U y M G V q Z W 1 w b G 8 l M j A o M i k 8 L 0 l 0 Z W 1 Q Y X R o P j w v S X R l b U x v Y 2 F 0 a W 9 u P j x T d G F i b G V F b n R y a W V z P j x F b n R y e S B U e X B l P S J J c 1 B y a X Z h d G U i I F Z h b H V l P S J s M C I g L z 4 8 R W 5 0 c n k g V H l w Z T 0 i U X V l c n l J R C I g V m F s d W U 9 I n M 1 M z R k M W M 5 Z i 0 z Z D I 1 L T Q y N z E t O G Y x N S 0 1 N m R h O D A x N W N i M T E i I C 8 + P E V u d H J 5 I F R 5 c G U 9 I k x v Y W R U b 1 J l c G 9 y d E R p c 2 F i b G V k I i B W Y W x 1 Z T 0 i b D E 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x I i A v P j x F b n R y e S B U e X B l P S J R d W V y e U d y b 3 V w S U Q i I F Z h b H V l P S J z M G Q w M z U 1 Z D k t Y T I 5 Y y 0 0 N 2 M 2 L W I 5 N D g t N j A w Z D h h N G R k Z m Y w I i A v P j x F b n R y e S B U e X B l P S J G a W x s Z W R D b 2 1 w b G V 0 Z V J l c 3 V s d F R v V 2 9 y a 3 N o Z W V 0 I i B W Y W x 1 Z T 0 i b D A i I C 8 + P E V u d H J 5 I F R 5 c G U 9 I k F k Z G V k V G 9 E Y X R h T W 9 k Z W w i I F Z h b H V l P S J s M C I g L z 4 8 R W 5 0 c n k g V H l w Z T 0 i R m l s b E V y c m 9 y Q 2 9 k Z S I g V m F s d W U 9 I n N V b m t u b 3 d u I i A v P j x F b n R y e S B U e X B l P S J G a W x s T G F z d F V w Z G F 0 Z W Q i I F Z h b H V l P S J k M j A y N S 0 w N y 0 w N 1 Q w M D o 0 O T o x N y 4 w M z k z N z U 0 W i I g L z 4 8 R W 5 0 c n k g V H l w Z T 0 i R m l s b F N 0 Y X R 1 c y I g V m F s d W U 9 I n N D b 2 1 w b G V 0 Z S I g L z 4 8 L 1 N 0 Y W J s Z U V u d H J p Z X M + P C 9 J d G V t P j x J d G V t P j x J d G V t T G 9 j Y X R p b 2 4 + P E l 0 Z W 1 U e X B l P k Z v c m 1 1 b G E 8 L 0 l 0 Z W 1 U e X B l P j x J d G V t U G F 0 a D 5 T Z W N 0 a W 9 u M S 9 U c m F u c 2 Z v c m 1 h c i U y M G F y Y 2 h p d m 8 l M j B k Z S U y M G V q Z W 1 w b G 8 l M j A o M i k v T 3 J p Z 2 V u P C 9 J d G V t U G F 0 a D 4 8 L 0 l 0 Z W 1 M b 2 N h d G l v b j 4 8 U 3 R h Y m x l R W 5 0 c m l l c y A v P j w v S X R l b T 4 8 S X R l b T 4 8 S X R l b U x v Y 2 F 0 a W 9 u P j x J d G V t V H l w Z T 5 G b 3 J t d W x h P C 9 J d G V t V H l w Z T 4 8 S X R l b V B h d G g + U 2 V j d G l v b j E v V H J h b n N m b 3 J t Y X I l M j B h c m N o a X Z v J T I w Z G U l M j B l a m V t c G x v J T I w K D I p L 0 V u Y 2 F i Z X p h Z G 9 z J T I w c H J v b W 9 2 a W R v c z w v S X R l b V B h d G g + P C 9 J d G V t T G 9 j Y X R p b 2 4 + P F N 0 Y W J s Z U V u d H J p Z X M g L z 4 8 L 0 l 0 Z W 0 + P E l 0 Z W 0 + P E l 0 Z W 1 M b 2 N h d G l v b j 4 8 S X R l b V R 5 c G U + R m 9 y b X V s Y T w v S X R l b V R 5 c G U + P E l 0 Z W 1 Q Y X R o P l N l Y 3 R p b 2 4 x L 1 R y Y W 5 z Z m 9 y b W F y J T I w Y X J j a G l 2 b y U y M C g y K T w v S X R l b V B h d G g + P C 9 J d G V t T G 9 j Y X R p b 2 4 + P F N 0 Y W J s Z U V u d H J p Z X M + P E V u d H J 5 I F R 5 c G U 9 I k x v Y W R U b 1 J l c G 9 y d E R p c 2 F i b G V k I i B W Y W x 1 Z T 0 i b D E i I C 8 + P E V u d H J 5 I F R 5 c G U 9 I l F 1 Z X J 5 S U Q i I F Z h b H V l P S J z M W E 1 Y j M 0 Z W Y t Y m Y 2 Y y 0 0 N D Y y L T g 3 O G M t O W I 3 Y m Y 2 Y T J j M 2 U 2 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U X V l c n l H c m 9 1 c E l E I i B W Y W x 1 Z T 0 i c 2 I w N j h h Y W R l L W Z m M j A t N G I z Z S 1 h M 2 I z L T k 2 M j E 1 O G F j M z R m O S I g L z 4 8 R W 5 0 c n k g V H l w Z T 0 i R m l s b G V k Q 2 9 t c G x l d G V S Z X N 1 b H R U b 1 d v c m t z a G V l d C I g V m F s d W U 9 I m w w I i A v P j x F b n R y e S B U e X B l P S J B Z G R l Z F R v R G F 0 Y U 1 v Z G V s I i B W Y W x 1 Z T 0 i b D A i I C 8 + P E V u d H J 5 I F R 5 c G U 9 I k Z p b G x F c n J v c k N v Z G U i I F Z h b H V l P S J z V W 5 r b m 9 3 b i I g L z 4 8 R W 5 0 c n k g V H l w Z T 0 i R m l s b E x h c 3 R V c G R h d G V k I i B W Y W x 1 Z T 0 i Z D I w M j U t M D U t M z B U M T Y 6 M z M 6 M D I u M j g w M D k 4 N l o i I C 8 + P E V u d H J 5 I F R 5 c G U 9 I k Z p b G x T d G F 0 d X M i I F Z h b H V l P S J z Q 2 9 t c G x l d G U i I C 8 + P C 9 T d G F i b G V F b n R y a W V z P j w v S X R l b T 4 8 S X R l b T 4 8 S X R l b U x v Y 2 F 0 a W 9 u P j x J d G V t V H l w Z T 5 G b 3 J t d W x h P C 9 J d G V t V H l w Z T 4 8 S X R l b V B h d G g + U 2 V j d G l v b j E v V H J h b n N m b 3 J t Y X I l M j B h c m N o a X Z v J T I w K D I p L 0 9 y a W d l b j w v S X R l b V B h d G g + P C 9 J d G V t T G 9 j Y X R p b 2 4 + P F N 0 Y W J s Z U V u d H J p Z X M g L z 4 8 L 0 l 0 Z W 0 + P E l 0 Z W 0 + P E l 0 Z W 1 M b 2 N h d G l v b j 4 8 S X R l b V R 5 c G U + R m 9 y b X V s Y T w v S X R l b V R 5 c G U + P E l 0 Z W 1 Q Y X R o P l N l Y 3 R p b 2 4 x L 0 V D X z E l M j A o M i k v Q X J j a G l 2 b 3 M l M j B v Y 3 V s d G 9 z J T I w Z m l s d H J h Z G 9 z M T w v S X R l b V B h d G g + P C 9 J d G V t T G 9 j Y X R p b 2 4 + P F N 0 Y W J s Z U V u d H J p Z X M g L z 4 8 L 0 l 0 Z W 0 + P E l 0 Z W 0 + P E l 0 Z W 1 M b 2 N h d G l v b j 4 8 S X R l b V R 5 c G U + R m 9 y b X V s Y T w v S X R l b V R 5 c G U + P E l 0 Z W 1 Q Y X R o P l N l Y 3 R p b 2 4 x L 0 V D X z E l M j A o M i k v S W 5 2 b 2 N h c i U y M G Z 1 b m N p J U M z J U I z b i U y M H B l c n N v b m F s a X p h Z G E x P C 9 J d G V t U G F 0 a D 4 8 L 0 l 0 Z W 1 M b 2 N h d G l v b j 4 8 U 3 R h Y m x l R W 5 0 c m l l c y A v P j w v S X R l b T 4 8 S X R l b T 4 8 S X R l b U x v Y 2 F 0 a W 9 u P j x J d G V t V H l w Z T 5 G b 3 J t d W x h P C 9 J d G V t V H l w Z T 4 8 S X R l b V B h d G g + U 2 V j d G l v b j E v R U N f M S U y M C g y K S 9 D b 2 x 1 b W 5 h c y U y M G N v b i U y M G 5 v b W J y Z S U y M G N h b W J p Y W R v M T w v S X R l b V B h d G g + P C 9 J d G V t T G 9 j Y X R p b 2 4 + P F N 0 Y W J s Z U V u d H J p Z X M g L z 4 8 L 0 l 0 Z W 0 + P E l 0 Z W 0 + P E l 0 Z W 1 M b 2 N h d G l v b j 4 8 S X R l b V R 5 c G U + R m 9 y b X V s Y T w v S X R l b V R 5 c G U + P E l 0 Z W 1 Q Y X R o P l N l Y 3 R p b 2 4 x L 0 V D X z E l M j A o M i k v T 3 R y Y X M l M j B j b 2 x 1 b W 5 h c y U y M H F 1 a X R h Z G F z M T w v S X R l b V B h d G g + P C 9 J d G V t T G 9 j Y X R p b 2 4 + P F N 0 Y W J s Z U V u d H J p Z X M g L z 4 8 L 0 l 0 Z W 0 + P E l 0 Z W 0 + P E l 0 Z W 1 M b 2 N h d G l v b j 4 8 S X R l b V R 5 c G U + R m 9 y b X V s Y T w v S X R l b V R 5 c G U + P E l 0 Z W 1 Q Y X R o P l N l Y 3 R p b 2 4 x L 0 V D X z E l M j A o M i k v Q 2 9 s d W 1 u Y S U y M G R l J T I w d G F i b G E l M j B l e H B h b m R p Z G E x P C 9 J d G V t U G F 0 a D 4 8 L 0 l 0 Z W 1 M b 2 N h d G l v b j 4 8 U 3 R h Y m x l R W 5 0 c m l l c y A v P j w v S X R l b T 4 8 S X R l b T 4 8 S X R l b U x v Y 2 F 0 a W 9 u P j x J d G V t V H l w Z T 5 G b 3 J t d W x h P C 9 J d G V t V H l w Z T 4 8 S X R l b V B h d G g + U 2 V j d G l v b j E v R U N f M S U y M C g y K S 9 U a X B v J T I w Y 2 F t Y m l h Z G 8 8 L 0 l 0 Z W 1 Q Y X R o P j w v S X R l b U x v Y 2 F 0 a W 9 u P j x T d G F i b G V F b n R y a W V z I C 8 + P C 9 J d G V t P j x J d G V t P j x J d G V t T G 9 j Y X R p b 2 4 + P E l 0 Z W 1 U e X B l P k Z v c m 1 1 b G E 8 L 0 l 0 Z W 1 U e X B l P j x J d G V t U G F 0 a D 5 T Z W N 0 a W 9 u M S 9 U Y W J s Y V 9 j b 2 1 w Y X J h d G l 2 Y V 9 k Z V 9 h c n R f Y 3 V s b 3 N f c G 9 y X 1 J R 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N T l l M j R j N 2 U t M W R l N C 0 0 N T Q x L T k y M 2 E t Z T Y x O D Y x M j Q 1 N G M 4 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0 I i A v P j x F b n R y e S B U e X B l P S J G a W x s R X J y b 3 J D b 2 R l I i B W Y W x 1 Z T 0 i c 1 V u a 2 5 v d 2 4 i I C 8 + P E V u d H J 5 I F R 5 c G U 9 I k Z p b G x F c n J v c k N v d W 5 0 I i B W Y W x 1 Z T 0 i b D A i I C 8 + P E V u d H J 5 I F R 5 c G U 9 I k Z p b G x M Y X N 0 V X B k Y X R l Z C I g V m F s d W U 9 I m Q y M D I 1 L T A 3 L T A 3 V D A w O j Q 5 O j E 3 L j A 1 M D I 4 M T J a I i A v P j x F b n R y e S B U e X B l P S J G a W x s Q 2 9 s d W 1 u V H l w Z X M i I F Z h b H V l P S J z Q m d Z R 0 J n W U d C Z 1 l H I i A v P j x F b n R y e S B U e X B l P S J B Z G R l Z F R v R G F 0 Y U 1 v Z G V s I i B W Y W x 1 Z T 0 i b D A 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U Y W J s Y V 9 j b 2 1 w Y X J h d G l 2 Y V 9 k Z V 9 h c n R f Y 3 V s b 3 N f c G 9 y X 1 J R L 0 F 1 d G 9 S Z W 1 v d m V k Q 2 9 s d W 1 u c z E u e 0 N v b H V t b j E s M H 0 m c X V v d D s s J n F 1 b 3 Q 7 U 2 V j d G l v b j E v V G F i b G F f Y 2 9 t c G F y Y X R p d m F f Z G V f Y X J 0 X 2 N 1 b G 9 z X 3 B v c l 9 S U S 9 B d X R v U m V t b 3 Z l Z E N v b H V t b n M x L n t D b 2 x 1 b W 4 y L D F 9 J n F 1 b 3 Q 7 L C Z x d W 9 0 O 1 N l Y 3 R p b 2 4 x L 1 R h Y m x h X 2 N v b X B h c m F 0 a X Z h X 2 R l X 2 F y d F 9 j d W x v c 1 9 w b 3 J f U l E v Q X V 0 b 1 J l b W 9 2 Z W R D b 2 x 1 b W 5 z M S 5 7 Q 2 9 s d W 1 u M y w y f S Z x d W 9 0 O y w m c X V v d D t T Z W N 0 a W 9 u M S 9 U Y W J s Y V 9 j b 2 1 w Y X J h d G l 2 Y V 9 k Z V 9 h c n R f Y 3 V s b 3 N f c G 9 y X 1 J R L 0 F 1 d G 9 S Z W 1 v d m V k Q 2 9 s d W 1 u c z E u e 0 N v b H V t b j Q s M 3 0 m c X V v d D s s J n F 1 b 3 Q 7 U 2 V j d G l v b j E v V G F i b G F f Y 2 9 t c G F y Y X R p d m F f Z G V f Y X J 0 X 2 N 1 b G 9 z X 3 B v c l 9 S U S 9 B d X R v U m V t b 3 Z l Z E N v b H V t b n M x L n t D b 2 x 1 b W 4 1 L D R 9 J n F 1 b 3 Q 7 L C Z x d W 9 0 O 1 N l Y 3 R p b 2 4 x L 1 R h Y m x h X 2 N v b X B h c m F 0 a X Z h X 2 R l X 2 F y d F 9 j d W x v c 1 9 w b 3 J f U l E v Q X V 0 b 1 J l b W 9 2 Z W R D b 2 x 1 b W 5 z M S 5 7 Q 2 9 s d W 1 u N i w 1 f S Z x d W 9 0 O y w m c X V v d D t T Z W N 0 a W 9 u M S 9 U Y W J s Y V 9 j b 2 1 w Y X J h d G l 2 Y V 9 k Z V 9 h c n R f Y 3 V s b 3 N f c G 9 y X 1 J R L 0 F 1 d G 9 S Z W 1 v d m V k Q 2 9 s d W 1 u c z E u e 0 N v b H V t b j c s N n 0 m c X V v d D s s J n F 1 b 3 Q 7 U 2 V j d G l v b j E v V G F i b G F f Y 2 9 t c G F y Y X R p d m F f Z G V f Y X J 0 X 2 N 1 b G 9 z X 3 B v c l 9 S U S 9 B d X R v U m V t b 3 Z l Z E N v b H V t b n M x L n t D b 2 x 1 b W 4 4 L D d 9 J n F 1 b 3 Q 7 L C Z x d W 9 0 O 1 N l Y 3 R p b 2 4 x L 1 R h Y m x h X 2 N v b X B h c m F 0 a X Z h X 2 R l X 2 F y d F 9 j d W x v c 1 9 w b 3 J f U l E v Q X V 0 b 1 J l b W 9 2 Z W R D b 2 x 1 b W 5 z M S 5 7 Q 2 9 s d W 1 u O S w 4 f S Z x d W 9 0 O 1 0 s J n F 1 b 3 Q 7 Q 2 9 s d W 1 u Q 2 9 1 b n Q m c X V v d D s 6 O S w m c X V v d D t L Z X l D b 2 x 1 b W 5 O Y W 1 l c y Z x d W 9 0 O z p b X S w m c X V v d D t D b 2 x 1 b W 5 J Z G V u d G l 0 a W V z J n F 1 b 3 Q 7 O l s m c X V v d D t T Z W N 0 a W 9 u M S 9 U Y W J s Y V 9 j b 2 1 w Y X J h d G l 2 Y V 9 k Z V 9 h c n R f Y 3 V s b 3 N f c G 9 y X 1 J R L 0 F 1 d G 9 S Z W 1 v d m V k Q 2 9 s d W 1 u c z E u e 0 N v b H V t b j E s M H 0 m c X V v d D s s J n F 1 b 3 Q 7 U 2 V j d G l v b j E v V G F i b G F f Y 2 9 t c G F y Y X R p d m F f Z G V f Y X J 0 X 2 N 1 b G 9 z X 3 B v c l 9 S U S 9 B d X R v U m V t b 3 Z l Z E N v b H V t b n M x L n t D b 2 x 1 b W 4 y L D F 9 J n F 1 b 3 Q 7 L C Z x d W 9 0 O 1 N l Y 3 R p b 2 4 x L 1 R h Y m x h X 2 N v b X B h c m F 0 a X Z h X 2 R l X 2 F y d F 9 j d W x v c 1 9 w b 3 J f U l E v Q X V 0 b 1 J l b W 9 2 Z W R D b 2 x 1 b W 5 z M S 5 7 Q 2 9 s d W 1 u M y w y f S Z x d W 9 0 O y w m c X V v d D t T Z W N 0 a W 9 u M S 9 U Y W J s Y V 9 j b 2 1 w Y X J h d G l 2 Y V 9 k Z V 9 h c n R f Y 3 V s b 3 N f c G 9 y X 1 J R L 0 F 1 d G 9 S Z W 1 v d m V k Q 2 9 s d W 1 u c z E u e 0 N v b H V t b j Q s M 3 0 m c X V v d D s s J n F 1 b 3 Q 7 U 2 V j d G l v b j E v V G F i b G F f Y 2 9 t c G F y Y X R p d m F f Z G V f Y X J 0 X 2 N 1 b G 9 z X 3 B v c l 9 S U S 9 B d X R v U m V t b 3 Z l Z E N v b H V t b n M x L n t D b 2 x 1 b W 4 1 L D R 9 J n F 1 b 3 Q 7 L C Z x d W 9 0 O 1 N l Y 3 R p b 2 4 x L 1 R h Y m x h X 2 N v b X B h c m F 0 a X Z h X 2 R l X 2 F y d F 9 j d W x v c 1 9 w b 3 J f U l E v Q X V 0 b 1 J l b W 9 2 Z W R D b 2 x 1 b W 5 z M S 5 7 Q 2 9 s d W 1 u N i w 1 f S Z x d W 9 0 O y w m c X V v d D t T Z W N 0 a W 9 u M S 9 U Y W J s Y V 9 j b 2 1 w Y X J h d G l 2 Y V 9 k Z V 9 h c n R f Y 3 V s b 3 N f c G 9 y X 1 J R L 0 F 1 d G 9 S Z W 1 v d m V k Q 2 9 s d W 1 u c z E u e 0 N v b H V t b j c s N n 0 m c X V v d D s s J n F 1 b 3 Q 7 U 2 V j d G l v b j E v V G F i b G F f Y 2 9 t c G F y Y X R p d m F f Z G V f Y X J 0 X 2 N 1 b G 9 z X 3 B v c l 9 S U S 9 B d X R v U m V t b 3 Z l Z E N v b H V t b n M x L n t D b 2 x 1 b W 4 4 L D d 9 J n F 1 b 3 Q 7 L C Z x d W 9 0 O 1 N l Y 3 R p b 2 4 x L 1 R h Y m x h X 2 N v b X B h c m F 0 a X Z h X 2 R l X 2 F y d F 9 j d W x v c 1 9 w b 3 J f U l E v Q X V 0 b 1 J l b W 9 2 Z W R D b 2 x 1 b W 5 z M S 5 7 Q 2 9 s d W 1 u O S w 4 f S Z x d W 9 0 O 1 0 s J n F 1 b 3 Q 7 U m V s Y X R p b 2 5 z a G l w S W 5 m b y Z x d W 9 0 O z p b X X 0 i I C 8 + P C 9 T d G F i b G V F b n R y a W V z P j w v S X R l b T 4 8 S X R l b T 4 8 S X R l b U x v Y 2 F 0 a W 9 u P j x J d G V t V H l w Z T 5 G b 3 J t d W x h P C 9 J d G V t V H l w Z T 4 8 S X R l b V B h d G g + U 2 V j d G l v b j E v V G F i b G F f Y 2 9 t c G F y Y X R p d m F f Z G V f Y X J 0 X 2 N 1 b G 9 z X 3 B v c l 9 S U S 9 P c m l n Z W 4 8 L 0 l 0 Z W 1 Q Y X R o P j w v S X R l b U x v Y 2 F 0 a W 9 u P j x T d G F i b G V F b n R y a W V z I C 8 + P C 9 J d G V t P j x J d G V t P j x J d G V t T G 9 j Y X R p b 2 4 + P E l 0 Z W 1 U e X B l P k Z v c m 1 1 b G E 8 L 0 l 0 Z W 1 U e X B l P j x J d G V t U G F 0 a D 5 T Z W N 0 a W 9 u M S 9 U Y W J s Y V 9 j b 2 1 w Y X J h d G l 2 Y V 9 k Z V 9 h c n R f Y 3 V s b 3 N f c G 9 y X 1 J R L 1 R p c G 8 l M j B j Y W 1 i a W F k b z w v S X R l b V B h d G g + P C 9 J d G V t T G 9 j Y X R p b 2 4 + P F N 0 Y W J s Z U V u d H J p Z X M g L z 4 8 L 0 l 0 Z W 0 + P E l 0 Z W 0 + P E l 0 Z W 1 M b 2 N h d G l v b j 4 8 S X R l b V R 5 c G U + R m 9 y b X V s Y T w v S X R l b V R 5 c G U + P E l 0 Z W 1 Q Y X R o P l N l Y 3 R p b 2 4 x L 1 R h Y m x h X 2 N v b X B h c m F 0 a X Z h X 2 R l X 2 F y d F 9 j d W x v c 1 9 w b 3 J f U l 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3 N z R m M 2 U w Z C 1 h Y j E x L T Q x Y T U t Y T Q 3 Y y 1 m Z m Y 1 O T Y 1 M j N m N G E i I C 8 + P E V u d H J 5 I F R 5 c G U 9 I k 5 h d m l n Y X R p b 2 5 T d G V w T m F t Z S I g V m F s d W U 9 I n N O Y X Z l Z 2 F j a c O z 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N v d W 5 0 I i B W Y W x 1 Z T 0 i b D M i I C 8 + P E V u d H J 5 I F R 5 c G U 9 I k Z p b G x F c n J v c k N v Z G U i I F Z h b H V l P S J z V W 5 r b m 9 3 b i I g L z 4 8 R W 5 0 c n k g V H l w Z T 0 i R m l s b E V y c m 9 y Q 2 9 1 b n Q i I F Z h b H V l P S J s M C I g L z 4 8 R W 5 0 c n k g V H l w Z T 0 i R m l s b E x h c 3 R V c G R h d G V k I i B W Y W x 1 Z T 0 i Z D I w M j U t M D c t M D d U M D A 6 N D k 6 M T c u M D c w M T M 1 N l o i I C 8 + P E V u d H J 5 I F R 5 c G U 9 I k Z p b G x D b 2 x 1 b W 5 U e X B l c y I g V m F s d W U 9 I n N C Z 1 l H Q m d Z R 0 J n W U c i I C 8 + P E V u d H J 5 I F R 5 c G U 9 I k F k Z G V k V G 9 E Y X R h T W 9 k Z W w i I F Z h b H V l P S J s M C I g L z 4 8 R W 5 0 c n k g V H l w Z T 0 i R m l s b E N v b H V t b k 5 h b W V z I i B W Y W x 1 Z T 0 i c 1 s m c X V v d D t G d W V u d G U m c X V v d D s s J n F 1 b 3 Q 7 V M O t d H V s b y B k Z W w g R G 9 j d W 1 l b n R v J n F 1 b 3 Q 7 L C Z x d W 9 0 O 0 F 1 d G 9 y Z X M g Z G V s I E R v Y 3 V t Z W 5 0 b y Z x d W 9 0 O y w m c X V v d D t S U T E m c X V v d D s s J n F 1 b 3 Q 7 U l E y J n F 1 b 3 Q 7 L C Z x d W 9 0 O 1 J R M y Z x d W 9 0 O y w m c X V v d D t S U T Q m c X V v d D s s J n F 1 b 3 Q 7 U l E 1 J n F 1 b 3 Q 7 L C Z x d W 9 0 O 1 J R N i 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1 R h Y m x h X 2 N v b X B h c m F 0 a X Z h X 2 R l X 2 F y d F 9 j d W x v c 1 9 w b 3 J f U l E g K D I p L 0 F 1 d G 9 S Z W 1 v d m V k Q 2 9 s d W 1 u c z E u e 0 Z 1 Z W 5 0 Z S w w f S Z x d W 9 0 O y w m c X V v d D t T Z W N 0 a W 9 u M S 9 U Y W J s Y V 9 j b 2 1 w Y X J h d G l 2 Y V 9 k Z V 9 h c n R f Y 3 V s b 3 N f c G 9 y X 1 J R I C g y K S 9 B d X R v U m V t b 3 Z l Z E N v b H V t b n M x L n t U w 6 1 0 d W x v I G R l b C B E b 2 N 1 b W V u d G 8 s M X 0 m c X V v d D s s J n F 1 b 3 Q 7 U 2 V j d G l v b j E v V G F i b G F f Y 2 9 t c G F y Y X R p d m F f Z G V f Y X J 0 X 2 N 1 b G 9 z X 3 B v c l 9 S U S A o M i k v Q X V 0 b 1 J l b W 9 2 Z W R D b 2 x 1 b W 5 z M S 5 7 Q X V 0 b 3 J l c y B k Z W w g R G 9 j d W 1 l b n R v L D J 9 J n F 1 b 3 Q 7 L C Z x d W 9 0 O 1 N l Y 3 R p b 2 4 x L 1 R h Y m x h X 2 N v b X B h c m F 0 a X Z h X 2 R l X 2 F y d F 9 j d W x v c 1 9 w b 3 J f U l E g K D I p L 0 F 1 d G 9 S Z W 1 v d m V k Q 2 9 s d W 1 u c z E u e 1 J R M S w z f S Z x d W 9 0 O y w m c X V v d D t T Z W N 0 a W 9 u M S 9 U Y W J s Y V 9 j b 2 1 w Y X J h d G l 2 Y V 9 k Z V 9 h c n R f Y 3 V s b 3 N f c G 9 y X 1 J R I C g y K S 9 B d X R v U m V t b 3 Z l Z E N v b H V t b n M x L n t S U T I s N H 0 m c X V v d D s s J n F 1 b 3 Q 7 U 2 V j d G l v b j E v V G F i b G F f Y 2 9 t c G F y Y X R p d m F f Z G V f Y X J 0 X 2 N 1 b G 9 z X 3 B v c l 9 S U S A o M i k v Q X V 0 b 1 J l b W 9 2 Z W R D b 2 x 1 b W 5 z M S 5 7 U l E z L D V 9 J n F 1 b 3 Q 7 L C Z x d W 9 0 O 1 N l Y 3 R p b 2 4 x L 1 R h Y m x h X 2 N v b X B h c m F 0 a X Z h X 2 R l X 2 F y d F 9 j d W x v c 1 9 w b 3 J f U l E g K D I p L 0 F 1 d G 9 S Z W 1 v d m V k Q 2 9 s d W 1 u c z E u e 1 J R N C w 2 f S Z x d W 9 0 O y w m c X V v d D t T Z W N 0 a W 9 u M S 9 U Y W J s Y V 9 j b 2 1 w Y X J h d G l 2 Y V 9 k Z V 9 h c n R f Y 3 V s b 3 N f c G 9 y X 1 J R I C g y K S 9 B d X R v U m V t b 3 Z l Z E N v b H V t b n M x L n t S U T U s N 3 0 m c X V v d D s s J n F 1 b 3 Q 7 U 2 V j d G l v b j E v V G F i b G F f Y 2 9 t c G F y Y X R p d m F f Z G V f Y X J 0 X 2 N 1 b G 9 z X 3 B v c l 9 S U S A o M i k v Q X V 0 b 1 J l b W 9 2 Z W R D b 2 x 1 b W 5 z M S 5 7 U l E 2 L D h 9 J n F 1 b 3 Q 7 X S w m c X V v d D t D b 2 x 1 b W 5 D b 3 V u d C Z x d W 9 0 O z o 5 L C Z x d W 9 0 O 0 t l e U N v b H V t b k 5 h b W V z J n F 1 b 3 Q 7 O l t d L C Z x d W 9 0 O 0 N v b H V t b k l k Z W 5 0 a X R p Z X M m c X V v d D s 6 W y Z x d W 9 0 O 1 N l Y 3 R p b 2 4 x L 1 R h Y m x h X 2 N v b X B h c m F 0 a X Z h X 2 R l X 2 F y d F 9 j d W x v c 1 9 w b 3 J f U l E g K D I p L 0 F 1 d G 9 S Z W 1 v d m V k Q 2 9 s d W 1 u c z E u e 0 Z 1 Z W 5 0 Z S w w f S Z x d W 9 0 O y w m c X V v d D t T Z W N 0 a W 9 u M S 9 U Y W J s Y V 9 j b 2 1 w Y X J h d G l 2 Y V 9 k Z V 9 h c n R f Y 3 V s b 3 N f c G 9 y X 1 J R I C g y K S 9 B d X R v U m V t b 3 Z l Z E N v b H V t b n M x L n t U w 6 1 0 d W x v I G R l b C B E b 2 N 1 b W V u d G 8 s M X 0 m c X V v d D s s J n F 1 b 3 Q 7 U 2 V j d G l v b j E v V G F i b G F f Y 2 9 t c G F y Y X R p d m F f Z G V f Y X J 0 X 2 N 1 b G 9 z X 3 B v c l 9 S U S A o M i k v Q X V 0 b 1 J l b W 9 2 Z W R D b 2 x 1 b W 5 z M S 5 7 Q X V 0 b 3 J l c y B k Z W w g R G 9 j d W 1 l b n R v L D J 9 J n F 1 b 3 Q 7 L C Z x d W 9 0 O 1 N l Y 3 R p b 2 4 x L 1 R h Y m x h X 2 N v b X B h c m F 0 a X Z h X 2 R l X 2 F y d F 9 j d W x v c 1 9 w b 3 J f U l E g K D I p L 0 F 1 d G 9 S Z W 1 v d m V k Q 2 9 s d W 1 u c z E u e 1 J R M S w z f S Z x d W 9 0 O y w m c X V v d D t T Z W N 0 a W 9 u M S 9 U Y W J s Y V 9 j b 2 1 w Y X J h d G l 2 Y V 9 k Z V 9 h c n R f Y 3 V s b 3 N f c G 9 y X 1 J R I C g y K S 9 B d X R v U m V t b 3 Z l Z E N v b H V t b n M x L n t S U T I s N H 0 m c X V v d D s s J n F 1 b 3 Q 7 U 2 V j d G l v b j E v V G F i b G F f Y 2 9 t c G F y Y X R p d m F f Z G V f Y X J 0 X 2 N 1 b G 9 z X 3 B v c l 9 S U S A o M i k v Q X V 0 b 1 J l b W 9 2 Z W R D b 2 x 1 b W 5 z M S 5 7 U l E z L D V 9 J n F 1 b 3 Q 7 L C Z x d W 9 0 O 1 N l Y 3 R p b 2 4 x L 1 R h Y m x h X 2 N v b X B h c m F 0 a X Z h X 2 R l X 2 F y d F 9 j d W x v c 1 9 w b 3 J f U l E g K D I p L 0 F 1 d G 9 S Z W 1 v d m V k Q 2 9 s d W 1 u c z E u e 1 J R N C w 2 f S Z x d W 9 0 O y w m c X V v d D t T Z W N 0 a W 9 u M S 9 U Y W J s Y V 9 j b 2 1 w Y X J h d G l 2 Y V 9 k Z V 9 h c n R f Y 3 V s b 3 N f c G 9 y X 1 J R I C g y K S 9 B d X R v U m V t b 3 Z l Z E N v b H V t b n M x L n t S U T U s N 3 0 m c X V v d D s s J n F 1 b 3 Q 7 U 2 V j d G l v b j E v V G F i b G F f Y 2 9 t c G F y Y X R p d m F f Z G V f Y X J 0 X 2 N 1 b G 9 z X 3 B v c l 9 S U S A o M i k v Q X V 0 b 1 J l b W 9 2 Z W R D b 2 x 1 b W 5 z M S 5 7 U l E 2 L D h 9 J n F 1 b 3 Q 7 X S w m c X V v d D t S Z W x h d G l v b n N o a X B J b m Z v J n F 1 b 3 Q 7 O l t d f S I g L z 4 8 L 1 N 0 Y W J s Z U V u d H J p Z X M + P C 9 J d G V t P j x J d G V t P j x J d G V t T G 9 j Y X R p b 2 4 + P E l 0 Z W 1 U e X B l P k Z v c m 1 1 b G E 8 L 0 l 0 Z W 1 U e X B l P j x J d G V t U G F 0 a D 5 T Z W N 0 a W 9 u M S 9 U Y W J s Y V 9 j b 2 1 w Y X J h d G l 2 Y V 9 k Z V 9 h c n R f Y 3 V s b 3 N f c G 9 y X 1 J R J T I w K D I p L 0 9 y a W d l b j w v S X R l b V B h d G g + P C 9 J d G V t T G 9 j Y X R p b 2 4 + P F N 0 Y W J s Z U V u d H J p Z X M g L z 4 8 L 0 l 0 Z W 0 + P E l 0 Z W 0 + P E l 0 Z W 1 M b 2 N h d G l v b j 4 8 S X R l b V R 5 c G U + R m 9 y b X V s Y T w v S X R l b V R 5 c G U + P E l 0 Z W 1 Q Y X R o P l N l Y 3 R p b 2 4 x L 1 R h Y m x h X 2 N v b X B h c m F 0 a X Z h X 2 R l X 2 F y d F 9 j d W x v c 1 9 w b 3 J f U l E l M j A o M i k v V G l w b y U y M G N h b W J p Y W R v P C 9 J d G V t U G F 0 a D 4 8 L 0 l 0 Z W 1 M b 2 N h d G l v b j 4 8 U 3 R h Y m x l R W 5 0 c m l l c y A v P j w v S X R l b T 4 8 S X R l b T 4 8 S X R l b U x v Y 2 F 0 a W 9 u P j x J d G V t V H l w Z T 5 G b 3 J t d W x h P C 9 J d G V t V H l w Z T 4 8 S X R l b V B h d G g + U 2 V j d G l v b j E v V G F i b G F f Y 2 9 t c G F y Y X R p d m F f Z G V f Y X J 0 X 2 N 1 b G 9 z X 3 B v c l 9 S U S U y M C g y K S 9 F b m N h Y m V 6 Y W R v c y U y M H B y b 2 1 v d m l k b 3 M 8 L 0 l 0 Z W 1 Q Y X R o P j w v S X R l b U x v Y 2 F 0 a W 9 u P j x T d G F i b G V F b n R y a W V z I C 8 + P C 9 J d G V t P j x J d G V t P j x J d G V t T G 9 j Y X R p b 2 4 + P E l 0 Z W 1 U e X B l P k Z v c m 1 1 b G E 8 L 0 l 0 Z W 1 U e X B l P j x J d G V t U G F 0 a D 5 T Z W N 0 a W 9 u M S 9 U Y W J s Y V 9 j b 2 1 w Y X J h d G l 2 Y V 9 k Z V 9 h c n R f Y 3 V s b 3 N f c G 9 y X 1 J R J T I w K D I p L 1 R p c G 8 l M j B j Y W 1 i a W F k b z E 8 L 0 l 0 Z W 1 Q Y X R o P j w v S X R l b U x v Y 2 F 0 a W 9 u P j x T d G F i b G V F b n R y a W V z I C 8 + P C 9 J d G V t P j x J d G V t P j x J d G V t T G 9 j Y X R p b 2 4 + P E l 0 Z W 1 U e X B l P k Z v c m 1 1 b G E 8 L 0 l 0 Z W 1 U e X B l P j x J d G V t U G F 0 a D 5 T Z W N 0 a W 9 u M S 9 U Y W J s Y V 9 j b 2 1 w Y X J h d G l 2 Y V 9 w b 3 J f U l 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N m M z E 1 Y 2 U 2 Z C 0 1 O T E x L T R l O G M t O T V h Z C 0 x Y 2 M 2 M 2 E z M T U 4 Y z Y i I C 8 + P E V u d H J 5 I F R 5 c G U 9 I k 5 h d m l n Y X R p b 2 5 T d G V w T m F t Z S I g V m F s d W U 9 I n N O Y X Z l Z 2 F j a c O z 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N v d W 5 0 I i B W Y W x 1 Z T 0 i b D M i I C 8 + P E V u d H J 5 I F R 5 c G U 9 I k Z p b G x F c n J v c k N v Z G U i I F Z h b H V l P S J z V W 5 r b m 9 3 b i I g L z 4 8 R W 5 0 c n k g V H l w Z T 0 i R m l s b E V y c m 9 y Q 2 9 1 b n Q i I F Z h b H V l P S J s M C I g L z 4 8 R W 5 0 c n k g V H l w Z T 0 i R m l s b E x h c 3 R V c G R h d G V k I i B W Y W x 1 Z T 0 i Z D I w M j U t M D c t M D d U M D A 6 N D k 6 M T c u M D g x N z g 4 M l o i I C 8 + P E V u d H J 5 I F R 5 c G U 9 I k Z p b G x D b 2 x 1 b W 5 U e X B l c y I g V m F s d W U 9 I n N C Z 1 l H Q m d Z R 0 J n W U c i I C 8 + P E V u d H J 5 I F R 5 c G U 9 I k F k Z G V k V G 9 E Y X R h T W 9 k Z W w i I F Z h b H V l P S J s M C I g L z 4 8 R W 5 0 c n k g V H l w Z T 0 i R m l s b E N v b H V t b k 5 h b W V z I i B W Y W x 1 Z T 0 i c 1 s m c X V v d D t G d W V u d G U m c X V v d D s s J n F 1 b 3 Q 7 V M O t d H V s b y B k Z W w g R G 9 j d W 1 l b n R v J n F 1 b 3 Q 7 L C Z x d W 9 0 O 0 F 1 d G 9 y Z X M g Z G V s I E R v Y 3 V t Z W 5 0 b y Z x d W 9 0 O y w m c X V v d D t S U T E m c X V v d D s s J n F 1 b 3 Q 7 U l E y J n F 1 b 3 Q 7 L C Z x d W 9 0 O 1 J R M y Z x d W 9 0 O y w m c X V v d D t S U T Q m c X V v d D s s J n F 1 b 3 Q 7 U l E 1 J n F 1 b 3 Q 7 L C Z x d W 9 0 O 1 J R N i 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1 R h Y m x h X 2 N v b X B h c m F 0 a X Z h X 3 B v c l 9 S U S 9 B d X R v U m V t b 3 Z l Z E N v b H V t b n M x L n t G d W V u d G U s M H 0 m c X V v d D s s J n F 1 b 3 Q 7 U 2 V j d G l v b j E v V G F i b G F f Y 2 9 t c G F y Y X R p d m F f c G 9 y X 1 J R L 0 F 1 d G 9 S Z W 1 v d m V k Q 2 9 s d W 1 u c z E u e 1 T D r X R 1 b G 8 g Z G V s I E R v Y 3 V t Z W 5 0 b y w x f S Z x d W 9 0 O y w m c X V v d D t T Z W N 0 a W 9 u M S 9 U Y W J s Y V 9 j b 2 1 w Y X J h d G l 2 Y V 9 w b 3 J f U l E v Q X V 0 b 1 J l b W 9 2 Z W R D b 2 x 1 b W 5 z M S 5 7 Q X V 0 b 3 J l c y B k Z W w g R G 9 j d W 1 l b n R v L D J 9 J n F 1 b 3 Q 7 L C Z x d W 9 0 O 1 N l Y 3 R p b 2 4 x L 1 R h Y m x h X 2 N v b X B h c m F 0 a X Z h X 3 B v c l 9 S U S 9 B d X R v U m V t b 3 Z l Z E N v b H V t b n M x L n t S U T E s M 3 0 m c X V v d D s s J n F 1 b 3 Q 7 U 2 V j d G l v b j E v V G F i b G F f Y 2 9 t c G F y Y X R p d m F f c G 9 y X 1 J R L 0 F 1 d G 9 S Z W 1 v d m V k Q 2 9 s d W 1 u c z E u e 1 J R M i w 0 f S Z x d W 9 0 O y w m c X V v d D t T Z W N 0 a W 9 u M S 9 U Y W J s Y V 9 j b 2 1 w Y X J h d G l 2 Y V 9 w b 3 J f U l E v Q X V 0 b 1 J l b W 9 2 Z W R D b 2 x 1 b W 5 z M S 5 7 U l E z L D V 9 J n F 1 b 3 Q 7 L C Z x d W 9 0 O 1 N l Y 3 R p b 2 4 x L 1 R h Y m x h X 2 N v b X B h c m F 0 a X Z h X 3 B v c l 9 S U S 9 B d X R v U m V t b 3 Z l Z E N v b H V t b n M x L n t S U T Q s N n 0 m c X V v d D s s J n F 1 b 3 Q 7 U 2 V j d G l v b j E v V G F i b G F f Y 2 9 t c G F y Y X R p d m F f c G 9 y X 1 J R L 0 F 1 d G 9 S Z W 1 v d m V k Q 2 9 s d W 1 u c z E u e 1 J R N S w 3 f S Z x d W 9 0 O y w m c X V v d D t T Z W N 0 a W 9 u M S 9 U Y W J s Y V 9 j b 2 1 w Y X J h d G l 2 Y V 9 w b 3 J f U l E v Q X V 0 b 1 J l b W 9 2 Z W R D b 2 x 1 b W 5 z M S 5 7 U l E 2 L D h 9 J n F 1 b 3 Q 7 X S w m c X V v d D t D b 2 x 1 b W 5 D b 3 V u d C Z x d W 9 0 O z o 5 L C Z x d W 9 0 O 0 t l e U N v b H V t b k 5 h b W V z J n F 1 b 3 Q 7 O l t d L C Z x d W 9 0 O 0 N v b H V t b k l k Z W 5 0 a X R p Z X M m c X V v d D s 6 W y Z x d W 9 0 O 1 N l Y 3 R p b 2 4 x L 1 R h Y m x h X 2 N v b X B h c m F 0 a X Z h X 3 B v c l 9 S U S 9 B d X R v U m V t b 3 Z l Z E N v b H V t b n M x L n t G d W V u d G U s M H 0 m c X V v d D s s J n F 1 b 3 Q 7 U 2 V j d G l v b j E v V G F i b G F f Y 2 9 t c G F y Y X R p d m F f c G 9 y X 1 J R L 0 F 1 d G 9 S Z W 1 v d m V k Q 2 9 s d W 1 u c z E u e 1 T D r X R 1 b G 8 g Z G V s I E R v Y 3 V t Z W 5 0 b y w x f S Z x d W 9 0 O y w m c X V v d D t T Z W N 0 a W 9 u M S 9 U Y W J s Y V 9 j b 2 1 w Y X J h d G l 2 Y V 9 w b 3 J f U l E v Q X V 0 b 1 J l b W 9 2 Z W R D b 2 x 1 b W 5 z M S 5 7 Q X V 0 b 3 J l c y B k Z W w g R G 9 j d W 1 l b n R v L D J 9 J n F 1 b 3 Q 7 L C Z x d W 9 0 O 1 N l Y 3 R p b 2 4 x L 1 R h Y m x h X 2 N v b X B h c m F 0 a X Z h X 3 B v c l 9 S U S 9 B d X R v U m V t b 3 Z l Z E N v b H V t b n M x L n t S U T E s M 3 0 m c X V v d D s s J n F 1 b 3 Q 7 U 2 V j d G l v b j E v V G F i b G F f Y 2 9 t c G F y Y X R p d m F f c G 9 y X 1 J R L 0 F 1 d G 9 S Z W 1 v d m V k Q 2 9 s d W 1 u c z E u e 1 J R M i w 0 f S Z x d W 9 0 O y w m c X V v d D t T Z W N 0 a W 9 u M S 9 U Y W J s Y V 9 j b 2 1 w Y X J h d G l 2 Y V 9 w b 3 J f U l E v Q X V 0 b 1 J l b W 9 2 Z W R D b 2 x 1 b W 5 z M S 5 7 U l E z L D V 9 J n F 1 b 3 Q 7 L C Z x d W 9 0 O 1 N l Y 3 R p b 2 4 x L 1 R h Y m x h X 2 N v b X B h c m F 0 a X Z h X 3 B v c l 9 S U S 9 B d X R v U m V t b 3 Z l Z E N v b H V t b n M x L n t S U T Q s N n 0 m c X V v d D s s J n F 1 b 3 Q 7 U 2 V j d G l v b j E v V G F i b G F f Y 2 9 t c G F y Y X R p d m F f c G 9 y X 1 J R L 0 F 1 d G 9 S Z W 1 v d m V k Q 2 9 s d W 1 u c z E u e 1 J R N S w 3 f S Z x d W 9 0 O y w m c X V v d D t T Z W N 0 a W 9 u M S 9 U Y W J s Y V 9 j b 2 1 w Y X J h d G l 2 Y V 9 w b 3 J f U l E v Q X V 0 b 1 J l b W 9 2 Z W R D b 2 x 1 b W 5 z M S 5 7 U l E 2 L D h 9 J n F 1 b 3 Q 7 X S w m c X V v d D t S Z W x h d G l v b n N o a X B J b m Z v J n F 1 b 3 Q 7 O l t d f S I g L z 4 8 L 1 N 0 Y W J s Z U V u d H J p Z X M + P C 9 J d G V t P j x J d G V t P j x J d G V t T G 9 j Y X R p b 2 4 + P E l 0 Z W 1 U e X B l P k Z v c m 1 1 b G E 8 L 0 l 0 Z W 1 U e X B l P j x J d G V t U G F 0 a D 5 T Z W N 0 a W 9 u M S 9 U Y W J s Y V 9 j b 2 1 w Y X J h d G l 2 Y V 9 w b 3 J f U l E v T 3 J p Z 2 V u P C 9 J d G V t U G F 0 a D 4 8 L 0 l 0 Z W 1 M b 2 N h d G l v b j 4 8 U 3 R h Y m x l R W 5 0 c m l l c y A v P j w v S X R l b T 4 8 S X R l b T 4 8 S X R l b U x v Y 2 F 0 a W 9 u P j x J d G V t V H l w Z T 5 G b 3 J t d W x h P C 9 J d G V t V H l w Z T 4 8 S X R l b V B h d G g + U 2 V j d G l v b j E v V G F i b G F f Y 2 9 t c G F y Y X R p d m F f c G 9 y X 1 J R L 1 R p c G 8 l M j B j Y W 1 i a W F k b z w v S X R l b V B h d G g + P C 9 J d G V t T G 9 j Y X R p b 2 4 + P F N 0 Y W J s Z U V u d H J p Z X M g L z 4 8 L 0 l 0 Z W 0 + P E l 0 Z W 0 + P E l 0 Z W 1 M b 2 N h d G l v b j 4 8 S X R l b V R 5 c G U + R m 9 y b X V s Y T w v S X R l b V R 5 c G U + P E l 0 Z W 1 Q Y X R o P l N l Y 3 R p b 2 4 x L 1 R h Y m x h X 2 N v b X B h c m F 0 a X Z h X 3 B v c l 9 S U S 9 F b m N h Y m V 6 Y W R v c y U y M H B y b 2 1 v d m l k b 3 M 8 L 0 l 0 Z W 1 Q Y X R o P j w v S X R l b U x v Y 2 F 0 a W 9 u P j x T d G F i b G V F b n R y a W V z I C 8 + P C 9 J d G V t P j x J d G V t P j x J d G V t T G 9 j Y X R p b 2 4 + P E l 0 Z W 1 U e X B l P k Z v c m 1 1 b G E 8 L 0 l 0 Z W 1 U e X B l P j x J d G V t U G F 0 a D 5 T Z W N 0 a W 9 u M S 9 U Y W J s Y V 9 j b 2 1 w Y X J h d G l 2 Y V 9 w b 3 J f U l E v V G l w b y U y M G N h b W J p Y W R v M T w v S X R l b V B h d G g + P C 9 J d G V t T G 9 j Y X R p b 2 4 + P F N 0 Y W J s Z U V u d H J p Z X M g L z 4 8 L 0 l 0 Z W 0 + P E l 0 Z W 0 + P E l 0 Z W 1 M b 2 N h d G l v b j 4 8 S X R l b V R 5 c G U + R m 9 y b X V s Y T w v S X R l b V R 5 c G U + P E l 0 Z W 1 Q Y X R o P l N l Y 3 R p b 2 4 x L 0 V 4 d H J h Y 2 N p J U M z J U I z 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F j N z Y z O W Q x L T d l M z c t N D E 5 O C 1 i Z T l l L T I 1 Z j g z Z G V i Z D A 1 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Z p b G x D b 3 V u d C I g V m F s d W U 9 I m w y I i A v P j x F b n R y e S B U e X B l P S J G a W x s R X J y b 3 J D b 2 R l I i B W Y W x 1 Z T 0 i c 1 V u a 2 5 v d 2 4 i I C 8 + P E V u d H J 5 I F R 5 c G U 9 I k Z p b G x F c n J v c k N v d W 5 0 I i B W Y W x 1 Z T 0 i b D A i I C 8 + P E V u d H J 5 I F R 5 c G U 9 I k Z p b G x M Y X N 0 V X B k Y X R l Z C I g V m F s d W U 9 I m Q y M D I 1 L T A 3 L T A 3 V D A w O j Q 5 O j E 3 L j A 5 M z A 2 M T N a I i A v P j x F b n R y e S B U e X B l P S J G a W x s Q 2 9 s d W 1 u V H l w Z X M i I F Z h b H V l P S J z Q m d Z S E J 3 Y 0 c i I C 8 + P E V u d H J 5 I F R 5 c G U 9 I k F k Z G V k V G 9 E Y X R h T W 9 k Z W w i I F Z h b H V l P S J s M C I g L z 4 8 R W 5 0 c n k g V H l w Z T 0 i R m l s b E N v b H V t b k 5 h b W V z I i B W Y W x 1 Z T 0 i c 1 s m c X V v d D t O Y W 1 l J n F 1 b 3 Q 7 L C Z x d W 9 0 O 0 V 4 d G V u c 2 l v b i Z x d W 9 0 O y w m c X V v d D t E Y X R l I G F j Y 2 V z c 2 V k J n F 1 b 3 Q 7 L C Z x d W 9 0 O 0 R h d G U g b W 9 k a W Z p Z W Q m c X V v d D s s J n F 1 b 3 Q 7 R G F 0 Z S B j c m V h d G V k J n F 1 b 3 Q 7 L C Z x d W 9 0 O 0 Z v b G R l c i B Q Y X R o 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X h 0 c m F j Y 2 n D s 2 4 v Q X V 0 b 1 J l b W 9 2 Z W R D b 2 x 1 b W 5 z M S 5 7 T m F t Z S w w f S Z x d W 9 0 O y w m c X V v d D t T Z W N 0 a W 9 u M S 9 F e H R y Y W N j a c O z b i 9 B d X R v U m V t b 3 Z l Z E N v b H V t b n M x L n t F e H R l b n N p b 2 4 s M X 0 m c X V v d D s s J n F 1 b 3 Q 7 U 2 V j d G l v b j E v R X h 0 c m F j Y 2 n D s 2 4 v Q X V 0 b 1 J l b W 9 2 Z W R D b 2 x 1 b W 5 z M S 5 7 R G F 0 Z S B h Y 2 N l c 3 N l Z C w y f S Z x d W 9 0 O y w m c X V v d D t T Z W N 0 a W 9 u M S 9 F e H R y Y W N j a c O z b i 9 B d X R v U m V t b 3 Z l Z E N v b H V t b n M x L n t E Y X R l I G 1 v Z G l m a W V k L D N 9 J n F 1 b 3 Q 7 L C Z x d W 9 0 O 1 N l Y 3 R p b 2 4 x L 0 V 4 d H J h Y 2 N p w 7 N u L 0 F 1 d G 9 S Z W 1 v d m V k Q 2 9 s d W 1 u c z E u e 0 R h d G U g Y 3 J l Y X R l Z C w 0 f S Z x d W 9 0 O y w m c X V v d D t T Z W N 0 a W 9 u M S 9 F e H R y Y W N j a c O z b i 9 B d X R v U m V t b 3 Z l Z E N v b H V t b n M x L n t G b 2 x k Z X I g U G F 0 a C w 1 f S Z x d W 9 0 O 1 0 s J n F 1 b 3 Q 7 Q 2 9 s d W 1 u Q 2 9 1 b n Q m c X V v d D s 6 N i w m c X V v d D t L Z X l D b 2 x 1 b W 5 O Y W 1 l c y Z x d W 9 0 O z p b X S w m c X V v d D t D b 2 x 1 b W 5 J Z G V u d G l 0 a W V z J n F 1 b 3 Q 7 O l s m c X V v d D t T Z W N 0 a W 9 u M S 9 F e H R y Y W N j a c O z b i 9 B d X R v U m V t b 3 Z l Z E N v b H V t b n M x L n t O Y W 1 l L D B 9 J n F 1 b 3 Q 7 L C Z x d W 9 0 O 1 N l Y 3 R p b 2 4 x L 0 V 4 d H J h Y 2 N p w 7 N u L 0 F 1 d G 9 S Z W 1 v d m V k Q 2 9 s d W 1 u c z E u e 0 V 4 d G V u c 2 l v b i w x f S Z x d W 9 0 O y w m c X V v d D t T Z W N 0 a W 9 u M S 9 F e H R y Y W N j a c O z b i 9 B d X R v U m V t b 3 Z l Z E N v b H V t b n M x L n t E Y X R l I G F j Y 2 V z c 2 V k L D J 9 J n F 1 b 3 Q 7 L C Z x d W 9 0 O 1 N l Y 3 R p b 2 4 x L 0 V 4 d H J h Y 2 N p w 7 N u L 0 F 1 d G 9 S Z W 1 v d m V k Q 2 9 s d W 1 u c z E u e 0 R h d G U g b W 9 k a W Z p Z W Q s M 3 0 m c X V v d D s s J n F 1 b 3 Q 7 U 2 V j d G l v b j E v R X h 0 c m F j Y 2 n D s 2 4 v Q X V 0 b 1 J l b W 9 2 Z W R D b 2 x 1 b W 5 z M S 5 7 R G F 0 Z S B j c m V h d G V k L D R 9 J n F 1 b 3 Q 7 L C Z x d W 9 0 O 1 N l Y 3 R p b 2 4 x L 0 V 4 d H J h Y 2 N p w 7 N u L 0 F 1 d G 9 S Z W 1 v d m V k Q 2 9 s d W 1 u c z E u e 0 Z v b G R l c i B Q Y X R o L D V 9 J n F 1 b 3 Q 7 X S w m c X V v d D t S Z W x h d G l v b n N o a X B J b m Z v J n F 1 b 3 Q 7 O l t d f S I g L z 4 8 L 1 N 0 Y W J s Z U V u d H J p Z X M + P C 9 J d G V t P j x J d G V t P j x J d G V t T G 9 j Y X R p b 2 4 + P E l 0 Z W 1 U e X B l P k Z v c m 1 1 b G E 8 L 0 l 0 Z W 1 U e X B l P j x J d G V t U G F 0 a D 5 T Z W N 0 a W 9 u M S 9 F e H R y Y W N j a S V D M y V C M 2 4 v T 3 J p Z 2 V u P C 9 J d G V t U G F 0 a D 4 8 L 0 l 0 Z W 1 M b 2 N h d G l v b j 4 8 U 3 R h Y m x l R W 5 0 c m l l c y A v P j w v S X R l b T 4 8 S X R l b T 4 8 S X R l b U x v Y 2 F 0 a W 9 u P j x J d G V t V H l w Z T 5 G b 3 J t d W x h P C 9 J d G V t V H l w Z T 4 8 S X R l b V B h d G g + U 2 V j d G l v b j E v R X h 0 c m F j Y 2 k l Q z M l Q j N u J T I w K D I p P C 9 J d G V t U G F 0 a D 4 8 L 0 l 0 Z W 1 M b 2 N h d G l v b j 4 8 U 3 R h Y m x l R W 5 0 c m l l c z 4 8 R W 5 0 c n k g V H l w Z T 0 i S X N Q c m l 2 Y X R l I i B W Y W x 1 Z T 0 i b D A i I C 8 + P E V u d H J 5 I F R 5 c G U 9 I l F 1 Z X J 5 S U Q i I F Z h b H V l P S J z N D k x Z D c w M j Q t Z j N m O S 0 0 O D d h L T g 2 N 2 U t Y j R k Y T Q z N z J j Z D E 2 I i A v P j x F b n R y e S B U e X B l P S J G a W x s R W 5 h Y m x l Z C I g V m F s d W U 9 I m w w I i A v P j x F b n R y e S B U e X B l P S J G a W x s T 2 J q Z W N 0 V H l w Z S I g V m F s d W U 9 I n N D b 2 5 u Z W N 0 a W 9 u T 2 5 s e S I g L z 4 8 R W 5 0 c n k g V H l w Z T 0 i R m l s b F R v R G F 0 Y U 1 v Z G V s R W 5 h Y m x l Z C I g V m F s d W U 9 I m w w I i A v P j x F b n R y e S B U e X B l P S J O Y X Z p Z 2 F 0 a W 9 u U 3 R l c E 5 h b W U i I F Z h b H V l P S J z T m F 2 Z W d h Y 2 n D s 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D b 3 V u d C I g V m F s d W U 9 I m w y M S I g L z 4 8 R W 5 0 c n k g V H l w Z T 0 i R m l s b E V y c m 9 y Q 2 9 k Z S I g V m F s d W U 9 I n N V b m t u b 3 d u I i A v P j x F b n R y e S B U e X B l P S J G a W x s R X J y b 3 J D b 3 V u d C I g V m F s d W U 9 I m w w I i A v P j x F b n R y e S B U e X B l P S J G a W x s T G F z d F V w Z G F 0 Z W Q i I F Z h b H V l P S J k M j A y N S 0 w N y 0 w N 1 Q w M D o 0 O T o x N y 4 x M D M z M j M 4 W i I g L z 4 8 R W 5 0 c n k g V H l w Z T 0 i R m l s b E N v b H V t b l R 5 c G V z I i B W Y W x 1 Z T 0 i c 0 J n W U d C Z 1 l H Q m d Z R 0 J n P T 0 i I C 8 + P E V u d H J 5 I F R 5 c G U 9 I k F k Z G V k V G 9 E Y X R h T W 9 k Z W w i I F Z h b H V l P S J s M C I g L z 4 8 R W 5 0 c n k g V H l w Z T 0 i R m l s b E N v b H V t b k 5 h b W V z I i B W Y W x 1 Z T 0 i c 1 s m c X V v d D t U Y W J s Y V 9 j b 2 1 w Y X J h d G l 2 Y V 9 k Z V 9 h c n R f Y 3 V s b 3 N f c G 9 y X 3 B y Z W d 1 b n R h c 1 9 k Z V 9 p b n Z l c 3 R p Z 2 F j a V 9 u X z E u Y 3 N 2 J n F 1 b 3 Q 7 L C Z x d W 9 0 O 0 Z 1 Z W 5 0 Z S Z x d W 9 0 O y w m c X V v d D t U w 6 1 0 d W x v I G R l b C B E b 2 N 1 b W V u d G 8 m c X V v d D s s J n F 1 b 3 Q 7 Q X V 0 b 3 J l c y B k Z W w g R G 9 j d W 1 l b n R v J n F 1 b 3 Q 7 L C Z x d W 9 0 O 1 J R M S Z x d W 9 0 O y w m c X V v d D t S U T I m c X V v d D s s J n F 1 b 3 Q 7 U l E z J n F 1 b 3 Q 7 L C Z x d W 9 0 O 1 J R N C Z x d W 9 0 O y w m c X V v d D t S U T U m c X V v d D s s J n F 1 b 3 Q 7 U l E 2 J n F 1 b 3 Q 7 X S 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0 V 4 d H J h Y 2 N p w 7 N u I C g y K S 9 B d X R v U m V t b 3 Z l Z E N v b H V t b n M x L n t U Y W J s Y V 9 j b 2 1 w Y X J h d G l 2 Y V 9 k Z V 9 h c n R f Y 3 V s b 3 N f c G 9 y X 3 B y Z W d 1 b n R h c 1 9 k Z V 9 p b n Z l c 3 R p Z 2 F j a V 9 u X z E u Y 3 N 2 L D B 9 J n F 1 b 3 Q 7 L C Z x d W 9 0 O 1 N l Y 3 R p b 2 4 x L 0 V 4 d H J h Y 2 N p w 7 N u I C g y K S 9 B d X R v U m V t b 3 Z l Z E N v b H V t b n M x L n t G d W V u d G U s M X 0 m c X V v d D s s J n F 1 b 3 Q 7 U 2 V j d G l v b j E v R X h 0 c m F j Y 2 n D s 2 4 g K D I p L 0 F 1 d G 9 S Z W 1 v d m V k Q 2 9 s d W 1 u c z E u e 1 T D r X R 1 b G 8 g Z G V s I E R v Y 3 V t Z W 5 0 b y w y f S Z x d W 9 0 O y w m c X V v d D t T Z W N 0 a W 9 u M S 9 F e H R y Y W N j a c O z b i A o M i k v Q X V 0 b 1 J l b W 9 2 Z W R D b 2 x 1 b W 5 z M S 5 7 Q X V 0 b 3 J l c y B k Z W w g R G 9 j d W 1 l b n R v L D N 9 J n F 1 b 3 Q 7 L C Z x d W 9 0 O 1 N l Y 3 R p b 2 4 x L 0 V 4 d H J h Y 2 N p w 7 N u I C g y K S 9 B d X R v U m V t b 3 Z l Z E N v b H V t b n M x L n t S U T E s N H 0 m c X V v d D s s J n F 1 b 3 Q 7 U 2 V j d G l v b j E v R X h 0 c m F j Y 2 n D s 2 4 g K D I p L 0 F 1 d G 9 S Z W 1 v d m V k Q 2 9 s d W 1 u c z E u e 1 J R M i w 1 f S Z x d W 9 0 O y w m c X V v d D t T Z W N 0 a W 9 u M S 9 F e H R y Y W N j a c O z b i A o M i k v Q X V 0 b 1 J l b W 9 2 Z W R D b 2 x 1 b W 5 z M S 5 7 U l E z L D Z 9 J n F 1 b 3 Q 7 L C Z x d W 9 0 O 1 N l Y 3 R p b 2 4 x L 0 V 4 d H J h Y 2 N p w 7 N u I C g y K S 9 B d X R v U m V t b 3 Z l Z E N v b H V t b n M x L n t S U T Q s N 3 0 m c X V v d D s s J n F 1 b 3 Q 7 U 2 V j d G l v b j E v R X h 0 c m F j Y 2 n D s 2 4 g K D I p L 0 F 1 d G 9 S Z W 1 v d m V k Q 2 9 s d W 1 u c z E u e 1 J R N S w 4 f S Z x d W 9 0 O y w m c X V v d D t T Z W N 0 a W 9 u M S 9 F e H R y Y W N j a c O z b i A o M i k v Q X V 0 b 1 J l b W 9 2 Z W R D b 2 x 1 b W 5 z M S 5 7 U l E 2 L D l 9 J n F 1 b 3 Q 7 X S w m c X V v d D t D b 2 x 1 b W 5 D b 3 V u d C Z x d W 9 0 O z o x M C w m c X V v d D t L Z X l D b 2 x 1 b W 5 O Y W 1 l c y Z x d W 9 0 O z p b X S w m c X V v d D t D b 2 x 1 b W 5 J Z G V u d G l 0 a W V z J n F 1 b 3 Q 7 O l s m c X V v d D t T Z W N 0 a W 9 u M S 9 F e H R y Y W N j a c O z b i A o M i k v Q X V 0 b 1 J l b W 9 2 Z W R D b 2 x 1 b W 5 z M S 5 7 V G F i b G F f Y 2 9 t c G F y Y X R p d m F f Z G V f Y X J 0 X 2 N 1 b G 9 z X 3 B v c l 9 w c m V n d W 5 0 Y X N f Z G V f a W 5 2 Z X N 0 a W d h Y 2 l f b l 8 x L m N z d i w w f S Z x d W 9 0 O y w m c X V v d D t T Z W N 0 a W 9 u M S 9 F e H R y Y W N j a c O z b i A o M i k v Q X V 0 b 1 J l b W 9 2 Z W R D b 2 x 1 b W 5 z M S 5 7 R n V l b n R l L D F 9 J n F 1 b 3 Q 7 L C Z x d W 9 0 O 1 N l Y 3 R p b 2 4 x L 0 V 4 d H J h Y 2 N p w 7 N u I C g y K S 9 B d X R v U m V t b 3 Z l Z E N v b H V t b n M x L n t U w 6 1 0 d W x v I G R l b C B E b 2 N 1 b W V u d G 8 s M n 0 m c X V v d D s s J n F 1 b 3 Q 7 U 2 V j d G l v b j E v R X h 0 c m F j Y 2 n D s 2 4 g K D I p L 0 F 1 d G 9 S Z W 1 v d m V k Q 2 9 s d W 1 u c z E u e 0 F 1 d G 9 y Z X M g Z G V s I E R v Y 3 V t Z W 5 0 b y w z f S Z x d W 9 0 O y w m c X V v d D t T Z W N 0 a W 9 u M S 9 F e H R y Y W N j a c O z b i A o M i k v Q X V 0 b 1 J l b W 9 2 Z W R D b 2 x 1 b W 5 z M S 5 7 U l E x L D R 9 J n F 1 b 3 Q 7 L C Z x d W 9 0 O 1 N l Y 3 R p b 2 4 x L 0 V 4 d H J h Y 2 N p w 7 N u I C g y K S 9 B d X R v U m V t b 3 Z l Z E N v b H V t b n M x L n t S U T I s N X 0 m c X V v d D s s J n F 1 b 3 Q 7 U 2 V j d G l v b j E v R X h 0 c m F j Y 2 n D s 2 4 g K D I p L 0 F 1 d G 9 S Z W 1 v d m V k Q 2 9 s d W 1 u c z E u e 1 J R M y w 2 f S Z x d W 9 0 O y w m c X V v d D t T Z W N 0 a W 9 u M S 9 F e H R y Y W N j a c O z b i A o M i k v Q X V 0 b 1 J l b W 9 2 Z W R D b 2 x 1 b W 5 z M S 5 7 U l E 0 L D d 9 J n F 1 b 3 Q 7 L C Z x d W 9 0 O 1 N l Y 3 R p b 2 4 x L 0 V 4 d H J h Y 2 N p w 7 N u I C g y K S 9 B d X R v U m V t b 3 Z l Z E N v b H V t b n M x L n t S U T U s O H 0 m c X V v d D s s J n F 1 b 3 Q 7 U 2 V j d G l v b j E v R X h 0 c m F j Y 2 n D s 2 4 g K D I p L 0 F 1 d G 9 S Z W 1 v d m V k Q 2 9 s d W 1 u c z E u e 1 J R N i w 5 f S Z x d W 9 0 O 1 0 s J n F 1 b 3 Q 7 U m V s Y X R p b 2 5 z a G l w S W 5 m b y Z x d W 9 0 O z p b X X 0 i I C 8 + P C 9 T d G F i b G V F b n R y a W V z P j w v S X R l b T 4 8 S X R l b T 4 8 S X R l b U x v Y 2 F 0 a W 9 u P j x J d G V t V H l w Z T 5 G b 3 J t d W x h P C 9 J d G V t V H l w Z T 4 8 S X R l b V B h d G g + U 2 V j d G l v b j E v R X h 0 c m F j Y 2 k l Q z M l Q j N u J T I w K D I p L 0 9 y a W d l b j w v S X R l b V B h d G g + P C 9 J d G V t T G 9 j Y X R p b 2 4 + P F N 0 Y W J s Z U V u d H J p Z X M g L z 4 8 L 0 l 0 Z W 0 + P E l 0 Z W 0 + P E l 0 Z W 1 M b 2 N h d G l v b j 4 8 S X R l b V R 5 c G U + R m 9 y b X V s Y T w v S X R l b V R 5 c G U + P E l 0 Z W 1 Q Y X R o P l N l Y 3 R p b 2 4 x L 0 F y Y 2 h p d m 8 l M j B k Z S U y M G V q Z W 1 w b G 8 l M j A o M y k 8 L 0 l 0 Z W 1 Q Y X R o P j w v S X R l b U x v Y 2 F 0 a W 9 u P j x T d G F i b G V F b n R y a W V z P j x F b n R y e S B U e X B l P S J J c 1 B y a X Z h d G U i I F Z h b H V l P S J s M C I g L z 4 8 R W 5 0 c n k g V H l w Z T 0 i U X V l c n l J R C I g V m F s d W U 9 I n M z N W Q z M D Q 5 N C 0 5 M j M z L T R m N m M t Y W Z l Z i 1 i M j J i N j U 4 N j I y Y z M i I C 8 + P E V u d H J 5 I F R 5 c G U 9 I k x v Y W R l Z F R v Q W 5 h b H l z a X N T Z X J 2 a W N l c y I g V m F s d W U 9 I m w w I i A v P j x F b n R y e S B U e X B l P S J M b 2 F k V G 9 S Z X B v c n R E a X N h Y m x l Z C I g V m F s d W U 9 I m w x I i A v P j x F b n R y e S B U e X B l P S J R d W V y e U d y b 3 V w S U Q i I F Z h b H V l P S J z M z c 0 M j R k N T I t Y 2 Z i M C 0 0 M j k z L W J m O W I t M z c z N T M 3 M G U z O T k 5 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D d U M D A 6 N D k 6 M T c u M T M x O D E 3 M 1 o i I C 8 + P E V u d H J 5 I F R 5 c G U 9 I k Z p b G x T d G F 0 d X M i I F Z h b H V l P S J z Q 2 9 t c G x l d G U i I C 8 + P C 9 T d G F i b G V F b n R y a W V z P j w v S X R l b T 4 8 S X R l b T 4 8 S X R l b U x v Y 2 F 0 a W 9 u P j x J d G V t V H l w Z T 5 G b 3 J t d W x h P C 9 J d G V t V H l w Z T 4 8 S X R l b V B h d G g + U 2 V j d G l v b j E v Q X J j a G l 2 b y U y M G R l J T I w Z W p l b X B s b y U y M C g z K S 9 P c m l n Z W 4 8 L 0 l 0 Z W 1 Q Y X R o P j w v S X R l b U x v Y 2 F 0 a W 9 u P j x T d G F i b G V F b n R y a W V z I C 8 + P C 9 J d G V t P j x J d G V t P j x J d G V t T G 9 j Y X R p b 2 4 + P E l 0 Z W 1 U e X B l P k Z v c m 1 1 b G E 8 L 0 l 0 Z W 1 U e X B l P j x J d G V t U G F 0 a D 5 T Z W N 0 a W 9 u M S 9 B c m N o a X Z v J T I w Z G U l M j B l a m V t c G x v J T I w K D M p L 0 5 h d m V n Y W N p J U M z J U I z b j E 8 L 0 l 0 Z W 1 Q Y X R o P j w v S X R l b U x v Y 2 F 0 a W 9 u P j x T d G F i b G V F b n R y a W V z I C 8 + P C 9 J d G V t P j x J d G V t P j x J d G V t T G 9 j Y X R p b 2 4 + P E l 0 Z W 1 U e X B l P k Z v c m 1 1 b G E 8 L 0 l 0 Z W 1 U e X B l P j x J d G V t U G F 0 a D 5 T Z W N 0 a W 9 u M S 9 Q Y X I l Q z M l Q T F t Z X R y b z M 8 L 0 l 0 Z W 1 Q Y X R o P j w v S X R l b U x v Y 2 F 0 a W 9 u P j x T d G F i b G V F b n R y a W V z P j x F b n R y e S B U e X B l P S J J c 1 B y a X Z h d G U i I F Z h b H V l P S J s M C I g L z 4 8 R W 5 0 c n k g V H l w Z T 0 i U X V l c n l J R C I g V m F s d W U 9 I n N m M G E x M W M x Y i 1 i O D M y L T R i Z j k t O T A 3 O S 1 l Z D d h M j A w Y j c 4 Z D Y i I C 8 + P E V u d H J 5 I F R 5 c G U 9 I k x v Y W R U b 1 J l c G 9 y d E R p c 2 F i b G V k I i B W Y W x 1 Z T 0 i b D E i I C 8 + P E V u d H J 5 I F R 5 c G U 9 I l F 1 Z X J 5 R 3 J v d X B J R C I g V m F s d W U 9 I n M z N z Q y N G Q 1 M i 1 j Z m I w L T Q y O T M t Y m Y 5 Y i 0 z N z M 1 M z c w Z T M 5 O T k 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i 0 w M l Q y M j o 0 O D o w O C 4 4 O T A 0 N D U w W i I g L z 4 8 R W 5 0 c n k g V H l w Z T 0 i R m l s b F N 0 Y X R 1 c y I g V m F s d W U 9 I n N D b 2 1 w b G V 0 Z S I g L z 4 8 L 1 N 0 Y W J s Z U V u d H J p Z X M + P C 9 J d G V t P j x J d G V t P j x J d G V t T G 9 j Y X R p b 2 4 + P E l 0 Z W 1 U e X B l P k Z v c m 1 1 b G E 8 L 0 l 0 Z W 1 U e X B l P j x J d G V t U G F 0 a D 5 T Z W N 0 a W 9 u M S 9 U c m F u c 2 Z v c m 1 h c i U y M G F y Y 2 h p d m 8 l M j B k Z S U y M G V q Z W 1 w b G 8 l M j A o M y k 8 L 0 l 0 Z W 1 Q Y X R o P j w v S X R l b U x v Y 2 F 0 a W 9 u P j x T d G F i b G V F b n R y a W V z P j x F b n R y e S B U e X B l P S J J c 1 B y a X Z h d G U i I F Z h b H V l P S J s M C I g L z 4 8 R W 5 0 c n k g V H l w Z T 0 i U X V l c n l J R C I g V m F s d W U 9 I n M 5 N G Y 2 M j U 3 O C 0 4 M j M y L T Q y N m E t O T N i O C 0 0 O D k 2 Z D g 1 Z j M y Z D g i I C 8 + P E V u d H J 5 I F R 5 c G U 9 I k x v Y W R U b 1 J l c G 9 y d E R p c 2 F i b G V k I i B W Y W x 1 Z T 0 i b D E i I C 8 + P E V u d H J 5 I F R 5 c G U 9 I l F 1 Z X J 5 R 3 J v d X B J R C I g V m F s d W U 9 I n N j N D R k N 2 Y 1 M i 0 w Z W N l L T Q 5 Z W U t O D I x Z i 0 0 M 2 E 0 Z T I y Z G N i Z j g 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A 3 V D A w O j Q 5 O j E 3 L j E 0 M D U y M j Z a I i A v P j x F b n R y e S B U e X B l P S J G a W x s U 3 R h d H V z I i B W Y W x 1 Z T 0 i c 0 N v b X B s Z X R l I i A v P j w v U 3 R h Y m x l R W 5 0 c m l l c z 4 8 L 0 l 0 Z W 0 + P E l 0 Z W 0 + P E l 0 Z W 1 M b 2 N h d G l v b j 4 8 S X R l b V R 5 c G U + R m 9 y b X V s Y T w v S X R l b V R 5 c G U + P E l 0 Z W 1 Q Y X R o P l N l Y 3 R p b 2 4 x L 1 R y Y W 5 z Z m 9 y b W F y J T I w Y X J j a G l 2 b y U y M G R l J T I w Z W p l b X B s b y U y M C g z K S 9 P c m l n Z W 4 8 L 0 l 0 Z W 1 Q Y X R o P j w v S X R l b U x v Y 2 F 0 a W 9 u P j x T d G F i b G V F b n R y a W V z I C 8 + P C 9 J d G V t P j x J d G V t P j x J d G V t T G 9 j Y X R p b 2 4 + P E l 0 Z W 1 U e X B l P k Z v c m 1 1 b G E 8 L 0 l 0 Z W 1 U e X B l P j x J d G V t U G F 0 a D 5 T Z W N 0 a W 9 u M S 9 U c m F u c 2 Z v c m 1 h c i U y M G F y Y 2 h p d m 8 l M j A o M y k 8 L 0 l 0 Z W 1 Q Y X R o P j w v S X R l b U x v Y 2 F 0 a W 9 u P j x T d G F i b G V F b n R y a W V z P j x F b n R y e S B U e X B l P S J M b 2 F k V G 9 S Z X B v c n R E a X N h Y m x l Z C I g V m F s d W U 9 I m w x I i A v P j x F b n R y e S B U e X B l P S J R d W V y e U l E I i B W Y W x 1 Z T 0 i c z U z Y m N h Z D B m L W J i Z W M t N G E x M y 1 i M z Q 5 L T E 3 Y j B h M j N l Z T A 2 Z i I g L z 4 8 R W 5 0 c n k g V H l w Z T 0 i U X V l c n l H c m 9 1 c E l E I i B W Y W x 1 Z T 0 i c z M 3 N D I 0 Z D U y L W N m Y j A t N D I 5 M y 1 i Z j l i L T M 3 M z U z N z B l M z k 5 O S 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2 L T A y V D I y O j Q 4 O j A 4 L j k w M j k 2 O T J a I i A v P j x F b n R y e S B U e X B l P S J G a W x s U 3 R h d H V z I i B W Y W x 1 Z T 0 i c 0 N v b X B s Z X R l I i A v P j w v U 3 R h Y m x l R W 5 0 c m l l c z 4 8 L 0 l 0 Z W 0 + P E l 0 Z W 0 + P E l 0 Z W 1 M b 2 N h d G l v b j 4 8 S X R l b V R 5 c G U + R m 9 y b X V s Y T w v S X R l b V R 5 c G U + P E l 0 Z W 1 Q Y X R o P l N l Y 3 R p b 2 4 x L 1 R y Y W 5 z Z m 9 y b W F y J T I w Y X J j a G l 2 b y U y M C g z K S 9 P c m l n Z W 4 8 L 0 l 0 Z W 1 Q Y X R o P j w v S X R l b U x v Y 2 F 0 a W 9 u P j x T d G F i b G V F b n R y a W V z I C 8 + P C 9 J d G V t P j x J d G V t P j x J d G V t T G 9 j Y X R p b 2 4 + P E l 0 Z W 1 U e X B l P k Z v c m 1 1 b G E 8 L 0 l 0 Z W 1 U e X B l P j x J d G V t U G F 0 a D 5 T Z W N 0 a W 9 u M S 9 F e H R y Y W N j a S V D M y V C M 2 4 l M j A o M i k v Q X J j a G l 2 b 3 M l M j B v Y 3 V s d G 9 z J T I w Z m l s d H J h Z G 9 z M T w v S X R l b V B h d G g + P C 9 J d G V t T G 9 j Y X R p b 2 4 + P F N 0 Y W J s Z U V u d H J p Z X M g L z 4 8 L 0 l 0 Z W 0 + P E l 0 Z W 0 + P E l 0 Z W 1 M b 2 N h d G l v b j 4 8 S X R l b V R 5 c G U + R m 9 y b X V s Y T w v S X R l b V R 5 c G U + P E l 0 Z W 1 Q Y X R o P l N l Y 3 R p b 2 4 x L 0 V 4 d H J h Y 2 N p J U M z J U I z b i U y M C g y K S 9 J b n Z v Y 2 F y J T I w Z n V u Y 2 k l Q z M l Q j N u J T I w c G V y c 2 9 u Y W x p e m F k Y T E 8 L 0 l 0 Z W 1 Q Y X R o P j w v S X R l b U x v Y 2 F 0 a W 9 u P j x T d G F i b G V F b n R y a W V z I C 8 + P C 9 J d G V t P j x J d G V t P j x J d G V t T G 9 j Y X R p b 2 4 + P E l 0 Z W 1 U e X B l P k Z v c m 1 1 b G E 8 L 0 l 0 Z W 1 U e X B l P j x J d G V t U G F 0 a D 5 T Z W N 0 a W 9 u M S 9 F e H R y Y W N j a S V D M y V C M 2 4 l M j A o M i k v Q 2 9 s d W 1 u Y X M l M j B j b 2 4 l M j B u b 2 1 i c m U l M j B j Y W 1 i a W F k b z E 8 L 0 l 0 Z W 1 Q Y X R o P j w v S X R l b U x v Y 2 F 0 a W 9 u P j x T d G F i b G V F b n R y a W V z I C 8 + P C 9 J d G V t P j x J d G V t P j x J d G V t T G 9 j Y X R p b 2 4 + P E l 0 Z W 1 U e X B l P k Z v c m 1 1 b G E 8 L 0 l 0 Z W 1 U e X B l P j x J d G V t U G F 0 a D 5 T Z W N 0 a W 9 u M S 9 F e H R y Y W N j a S V D M y V C M 2 4 l M j A o M i k v T 3 R y Y X M l M j B j b 2 x 1 b W 5 h c y U y M H F 1 a X R h Z G F z M T w v S X R l b V B h d G g + P C 9 J d G V t T G 9 j Y X R p b 2 4 + P F N 0 Y W J s Z U V u d H J p Z X M g L z 4 8 L 0 l 0 Z W 0 + P E l 0 Z W 0 + P E l 0 Z W 1 M b 2 N h d G l v b j 4 8 S X R l b V R 5 c G U + R m 9 y b X V s Y T w v S X R l b V R 5 c G U + P E l 0 Z W 1 Q Y X R o P l N l Y 3 R p b 2 4 x L 0 V 4 d H J h Y 2 N p J U M z J U I z b i U y M C g y K S 9 D b 2 x 1 b W 5 h J T I w Z G U l M j B 0 Y W J s Y S U y M G V 4 c G F u Z G l k Y T E 8 L 0 l 0 Z W 1 Q Y X R o P j w v S X R l b U x v Y 2 F 0 a W 9 u P j x T d G F i b G V F b n R y a W V z I C 8 + P C 9 J d G V t P j x J d G V t P j x J d G V t T G 9 j Y X R p b 2 4 + P E l 0 Z W 1 U e X B l P k Z v c m 1 1 b G E 8 L 0 l 0 Z W 1 U e X B l P j x J d G V t U G F 0 a D 5 T Z W N 0 a W 9 u M S 9 F e H R y Y W N j a S V D M y V C M 2 4 l M j A o M i k v V G l w b y U y M G N h b W J p Y W R v P C 9 J d G V t U G F 0 a D 4 8 L 0 l 0 Z W 1 M b 2 N h d G l v b j 4 8 U 3 R h Y m x l R W 5 0 c m l l c y A v P j w v S X R l b T 4 8 S X R l b T 4 8 S X R l b U x v Y 2 F 0 a W 9 u P j x J d G V t V H l w Z T 5 G b 3 J t d W x h P C 9 J d G V t V H l w Z T 4 8 S X R l b V B h d G g + U 2 V j d G l v b j E v R X h 0 c m F j Y 2 k l Q z M l Q j N u J T I w K D I p L 0 V u Y 2 F i Z X p h Z G 9 z J T I w c H J v b W 9 2 a W R v c z w v S X R l b V B h d G g + P C 9 J d G V t T G 9 j Y X R p b 2 4 + P F N 0 Y W J s Z U V u d H J p Z X M g L z 4 8 L 0 l 0 Z W 0 + P E l 0 Z W 0 + P E l 0 Z W 1 M b 2 N h d G l v b j 4 8 S X R l b V R 5 c G U + R m 9 y b X V s Y T w v S X R l b V R 5 c G U + P E l 0 Z W 1 Q Y X R o P l N l Y 3 R p b 2 4 x L 0 V 4 d H J h Y 2 N p J U M z J U I z b i U y M C g y K S 9 U a X B v J T I w Y 2 F t Y m l h Z G 8 x P C 9 J d G V t U G F 0 a D 4 8 L 0 l 0 Z W 1 M b 2 N h d G l v b j 4 8 U 3 R h Y m x l R W 5 0 c m l l c y A v P j w v S X R l b T 4 8 S X R l b T 4 8 S X R l b U x v Y 2 F 0 a W 9 u P j x J d G V t V H l w Z T 5 G b 3 J t d W x h P C 9 J d G V t V H l w Z T 4 8 S X R l b V B h d G g + U 2 V j d G l v b j E v R X h 0 c m F j Y 2 k l Q z M l Q j N u J T I w K D M p P C 9 J d G V t U G F 0 a D 4 8 L 0 l 0 Z W 1 M b 2 N h d G l v b j 4 8 U 3 R h Y m x l R W 5 0 c m l l c z 4 8 R W 5 0 c n k g V H l w Z T 0 i S X N Q c m l 2 Y X R l I i B W Y W x 1 Z T 0 i b D A i I C 8 + P E V u d H J 5 I F R 5 c G U 9 I l F 1 Z X J 5 S U Q i I F Z h b H V l P S J z M W M z Z W N m N m E t N j Q 2 Y S 0 0 O G U 2 L T l i N j U t O G R k M m U 4 Z W Y x N D c 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V n Y W N p w 7 N u I i A v P j x F b n R y e S B U e X B l P S J G a W x s Z W R D b 2 1 w b G V 0 Z V J l c 3 V s d F R v V 2 9 y a 3 N o Z W V 0 I i B W Y W x 1 Z T 0 i b D E i I C 8 + P E V u d H J 5 I F R 5 c G U 9 I k Z p b G x D b 2 x 1 b W 5 U e X B l c y I g V m F s d W U 9 I n N C Z 1 l H Q m d Z R 0 J n W U d C Z z 0 9 I i A v P j x F b n R y e S B U e X B l P S J G a W x s T G F z d F V w Z G F 0 Z W Q i I F Z h b H V l P S J k M j A y N S 0 w N y 0 w N 1 Q w M D o 0 O T o x N y 4 x N j I 5 N z I 4 W i I g L z 4 8 R W 5 0 c n k g V H l w Z T 0 i R m l s b E V y c m 9 y Q 2 9 1 b n Q i I F Z h b H V l P S J s M C I g L z 4 8 R W 5 0 c n k g V H l w Z T 0 i R m l s b E V y c m 9 y Q 2 9 k Z S I g V m F s d W U 9 I n N V b m t u b 3 d u I i A v P j x F b n R y e S B U e X B l P S J G a W x s Q 2 9 1 b n Q i I F Z h b H V l P S J s M C I g L z 4 8 R W 5 0 c n k g V H l w Z T 0 i Q W R k Z W R U b 0 R h d G F N b 2 R l b C I g V m F s d W U 9 I m w w I i A v P j x F b n R y e S B U e X B l P S J G a W x s Q 2 9 s d W 1 u T m F t Z X M i I F Z h b H V l P S J z W y Z x d W 9 0 O 1 R h Y m x h X 0 N v b X B h c m F 0 a X Z h X 0 N v b X B s Z X R h X 1 J T T F 9 C b G 9 j a 2 N o Y W l u X 0 U t d m 9 0 a W 5 n X z E w L m N z d i Z x d W 9 0 O y w m c X V v d D t G d W V u d G U m c X V v d D s s J n F 1 b 3 Q 7 V M O t d H V s b y B k Z W w g R G 9 j d W 1 l b n R v J n F 1 b 3 Q 7 L C Z x d W 9 0 O 0 F 1 d G 9 y Z X M g Z G V s I E R v Y 3 V t Z W 5 0 b y Z x d W 9 0 O y w m c X V v d D t S U T E m c X V v d D s s J n F 1 b 3 Q 7 U l E y J n F 1 b 3 Q 7 L C Z x d W 9 0 O 1 J R M y Z x d W 9 0 O y w m c X V v d D t S U T Q m c X V v d D s s J n F 1 b 3 Q 7 U l E 1 J n F 1 b 3 Q 7 L C Z x d W 9 0 O 1 J R N i Z x d W 9 0 O 1 0 i I C 8 + P E V u d H J 5 I F R 5 c G U 9 I k Z p b G x T d G F 0 d X M i I F Z h b H V l P S J z V 2 F p d G l u Z 0 Z v c k V 4 Y 2 V s U m V m c m V z a C I g L z 4 8 R W 5 0 c n k g V H l w Z T 0 i U m V s Y X R p b 2 5 z a G l w S W 5 m b 0 N v b n R h a W 5 l c i I g V m F s d W U 9 I n N 7 J n F 1 b 3 Q 7 Y 2 9 s d W 1 u Q 2 9 1 b n Q m c X V v d D s 6 M T A s J n F 1 b 3 Q 7 a 2 V 5 Q 2 9 s d W 1 u T m F t Z X M m c X V v d D s 6 W 1 0 s J n F 1 b 3 Q 7 c X V l c n l S Z W x h d G l v b n N o a X B z J n F 1 b 3 Q 7 O l t d L C Z x d W 9 0 O 2 N v b H V t b k l k Z W 5 0 a X R p Z X M m c X V v d D s 6 W y Z x d W 9 0 O 1 N l Y 3 R p b 2 4 x L 0 V 4 d H J h Y 2 N p w 7 N u I C g z K S 9 B d X R v U m V t b 3 Z l Z E N v b H V t b n M x L n t U Y W J s Y V 9 D b 2 1 w Y X J h d G l 2 Y V 9 D b 2 1 w b G V 0 Y V 9 S U 0 x f Q m x v Y 2 t j a G F p b l 9 F L X Z v d G l u Z 1 8 x M C 5 j c 3 Y s M H 0 m c X V v d D s s J n F 1 b 3 Q 7 U 2 V j d G l v b j E v R X h 0 c m F j Y 2 n D s 2 4 g K D M p L 0 F 1 d G 9 S Z W 1 v d m V k Q 2 9 s d W 1 u c z E u e 0 Z 1 Z W 5 0 Z S w x f S Z x d W 9 0 O y w m c X V v d D t T Z W N 0 a W 9 u M S 9 F e H R y Y W N j a c O z b i A o M y k v Q X V 0 b 1 J l b W 9 2 Z W R D b 2 x 1 b W 5 z M S 5 7 V M O t d H V s b y B k Z W w g R G 9 j d W 1 l b n R v L D J 9 J n F 1 b 3 Q 7 L C Z x d W 9 0 O 1 N l Y 3 R p b 2 4 x L 0 V 4 d H J h Y 2 N p w 7 N u I C g z K S 9 B d X R v U m V t b 3 Z l Z E N v b H V t b n M x L n t B d X R v c m V z I G R l b C B E b 2 N 1 b W V u d G 8 s M 3 0 m c X V v d D s s J n F 1 b 3 Q 7 U 2 V j d G l v b j E v R X h 0 c m F j Y 2 n D s 2 4 g K D M p L 0 F 1 d G 9 S Z W 1 v d m V k Q 2 9 s d W 1 u c z E u e 1 J R M S w 0 f S Z x d W 9 0 O y w m c X V v d D t T Z W N 0 a W 9 u M S 9 F e H R y Y W N j a c O z b i A o M y k v Q X V 0 b 1 J l b W 9 2 Z W R D b 2 x 1 b W 5 z M S 5 7 U l E y L D V 9 J n F 1 b 3 Q 7 L C Z x d W 9 0 O 1 N l Y 3 R p b 2 4 x L 0 V 4 d H J h Y 2 N p w 7 N u I C g z K S 9 B d X R v U m V t b 3 Z l Z E N v b H V t b n M x L n t S U T M s N n 0 m c X V v d D s s J n F 1 b 3 Q 7 U 2 V j d G l v b j E v R X h 0 c m F j Y 2 n D s 2 4 g K D M p L 0 F 1 d G 9 S Z W 1 v d m V k Q 2 9 s d W 1 u c z E u e 1 J R N C w 3 f S Z x d W 9 0 O y w m c X V v d D t T Z W N 0 a W 9 u M S 9 F e H R y Y W N j a c O z b i A o M y k v Q X V 0 b 1 J l b W 9 2 Z W R D b 2 x 1 b W 5 z M S 5 7 U l E 1 L D h 9 J n F 1 b 3 Q 7 L C Z x d W 9 0 O 1 N l Y 3 R p b 2 4 x L 0 V 4 d H J h Y 2 N p w 7 N u I C g z K S 9 B d X R v U m V t b 3 Z l Z E N v b H V t b n M x L n t S U T Y s O X 0 m c X V v d D t d L C Z x d W 9 0 O 0 N v b H V t b k N v d W 5 0 J n F 1 b 3 Q 7 O j E w L C Z x d W 9 0 O 0 t l e U N v b H V t b k 5 h b W V z J n F 1 b 3 Q 7 O l t d L C Z x d W 9 0 O 0 N v b H V t b k l k Z W 5 0 a X R p Z X M m c X V v d D s 6 W y Z x d W 9 0 O 1 N l Y 3 R p b 2 4 x L 0 V 4 d H J h Y 2 N p w 7 N u I C g z K S 9 B d X R v U m V t b 3 Z l Z E N v b H V t b n M x L n t U Y W J s Y V 9 D b 2 1 w Y X J h d G l 2 Y V 9 D b 2 1 w b G V 0 Y V 9 S U 0 x f Q m x v Y 2 t j a G F p b l 9 F L X Z v d G l u Z 1 8 x M C 5 j c 3 Y s M H 0 m c X V v d D s s J n F 1 b 3 Q 7 U 2 V j d G l v b j E v R X h 0 c m F j Y 2 n D s 2 4 g K D M p L 0 F 1 d G 9 S Z W 1 v d m V k Q 2 9 s d W 1 u c z E u e 0 Z 1 Z W 5 0 Z S w x f S Z x d W 9 0 O y w m c X V v d D t T Z W N 0 a W 9 u M S 9 F e H R y Y W N j a c O z b i A o M y k v Q X V 0 b 1 J l b W 9 2 Z W R D b 2 x 1 b W 5 z M S 5 7 V M O t d H V s b y B k Z W w g R G 9 j d W 1 l b n R v L D J 9 J n F 1 b 3 Q 7 L C Z x d W 9 0 O 1 N l Y 3 R p b 2 4 x L 0 V 4 d H J h Y 2 N p w 7 N u I C g z K S 9 B d X R v U m V t b 3 Z l Z E N v b H V t b n M x L n t B d X R v c m V z I G R l b C B E b 2 N 1 b W V u d G 8 s M 3 0 m c X V v d D s s J n F 1 b 3 Q 7 U 2 V j d G l v b j E v R X h 0 c m F j Y 2 n D s 2 4 g K D M p L 0 F 1 d G 9 S Z W 1 v d m V k Q 2 9 s d W 1 u c z E u e 1 J R M S w 0 f S Z x d W 9 0 O y w m c X V v d D t T Z W N 0 a W 9 u M S 9 F e H R y Y W N j a c O z b i A o M y k v Q X V 0 b 1 J l b W 9 2 Z W R D b 2 x 1 b W 5 z M S 5 7 U l E y L D V 9 J n F 1 b 3 Q 7 L C Z x d W 9 0 O 1 N l Y 3 R p b 2 4 x L 0 V 4 d H J h Y 2 N p w 7 N u I C g z K S 9 B d X R v U m V t b 3 Z l Z E N v b H V t b n M x L n t S U T M s N n 0 m c X V v d D s s J n F 1 b 3 Q 7 U 2 V j d G l v b j E v R X h 0 c m F j Y 2 n D s 2 4 g K D M p L 0 F 1 d G 9 S Z W 1 v d m V k Q 2 9 s d W 1 u c z E u e 1 J R N C w 3 f S Z x d W 9 0 O y w m c X V v d D t T Z W N 0 a W 9 u M S 9 F e H R y Y W N j a c O z b i A o M y k v Q X V 0 b 1 J l b W 9 2 Z W R D b 2 x 1 b W 5 z M S 5 7 U l E 1 L D h 9 J n F 1 b 3 Q 7 L C Z x d W 9 0 O 1 N l Y 3 R p b 2 4 x L 0 V 4 d H J h Y 2 N p w 7 N u I C g z K S 9 B d X R v U m V t b 3 Z l Z E N v b H V t b n M x L n t S U T Y s O X 0 m c X V v d D t d L C Z x d W 9 0 O 1 J l b G F 0 a W 9 u c 2 h p c E l u Z m 8 m c X V v d D s 6 W 1 1 9 I i A v P j w v U 3 R h Y m x l R W 5 0 c m l l c z 4 8 L 0 l 0 Z W 0 + P E l 0 Z W 0 + P E l 0 Z W 1 M b 2 N h d G l v b j 4 8 S X R l b V R 5 c G U + R m 9 y b X V s Y T w v S X R l b V R 5 c G U + P E l 0 Z W 1 Q Y X R o P l N l Y 3 R p b 2 4 x L 0 V 4 d H J h Y 2 N p J U M z J U I z b i U y M C g z K S 9 P c m l n Z W 4 8 L 0 l 0 Z W 1 Q Y X R o P j w v S X R l b U x v Y 2 F 0 a W 9 u P j x T d G F i b G V F b n R y a W V z I C 8 + P C 9 J d G V t P j x J d G V t P j x J d G V t T G 9 j Y X R p b 2 4 + P E l 0 Z W 1 U e X B l P k Z v c m 1 1 b G E 8 L 0 l 0 Z W 1 U e X B l P j x J d G V t U G F 0 a D 5 T Z W N 0 a W 9 u M S 9 B c m N o a X Z v J T I w Z G U l M j B l a m V t c G x v J T I w K D Q p P C 9 J d G V t U G F 0 a D 4 8 L 0 l 0 Z W 1 M b 2 N h d G l v b j 4 8 U 3 R h Y m x l R W 5 0 c m l l c z 4 8 R W 5 0 c n k g V H l w Z T 0 i S X N Q c m l 2 Y X R l I i B W Y W x 1 Z T 0 i b D A i I C 8 + P E V u d H J 5 I F R 5 c G U 9 I l F 1 Z X J 5 S U Q i I F Z h b H V l P S J z N m I 0 M 2 Y 3 M T U t M D E 0 N y 0 0 Y T M 0 L W I w N z E t Z T c 0 M D M 0 Z m Z h Y z J k I i A v P j x F b n R y e S B U e X B l P S J M b 2 F k Z W R U b 0 F u Y W x 5 c 2 l z U 2 V y d m l j Z X M i I F Z h b H V l P S J s M C I g L z 4 8 R W 5 0 c n k g V H l w Z T 0 i T G 9 h Z F R v U m V w b 3 J 0 R G l z Y W J s Z W Q i I F Z h b H V l P S J s M S I g L z 4 8 R W 5 0 c n k g V H l w Z T 0 i U X V l c n l H c m 9 1 c E l E I i B W Y W x 1 Z T 0 i c z l k N m Q 3 M D U x L T Y 1 O T U t N G M 2 Y i 1 i N D Y y L W M w N G Q w N G V h O W N m O 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A 3 V D A w O j Q 5 O j E 3 L j I y N D I 1 N z V a I i A v P j x F b n R y e S B U e X B l P S J G a W x s U 3 R h d H V z I i B W Y W x 1 Z T 0 i c 0 N v b X B s Z X R l I i A v P j w v U 3 R h Y m x l R W 5 0 c m l l c z 4 8 L 0 l 0 Z W 0 + P E l 0 Z W 0 + P E l 0 Z W 1 M b 2 N h d G l v b j 4 8 S X R l b V R 5 c G U + R m 9 y b X V s Y T w v S X R l b V R 5 c G U + P E l 0 Z W 1 Q Y X R o P l N l Y 3 R p b 2 4 x L 0 F y Y 2 h p d m 8 l M j B k Z S U y M G V q Z W 1 w b G 8 l M j A o N C k v T 3 J p Z 2 V u P C 9 J d G V t U G F 0 a D 4 8 L 0 l 0 Z W 1 M b 2 N h d G l v b j 4 8 U 3 R h Y m x l R W 5 0 c m l l c y A v P j w v S X R l b T 4 8 S X R l b T 4 8 S X R l b U x v Y 2 F 0 a W 9 u P j x J d G V t V H l w Z T 5 G b 3 J t d W x h P C 9 J d G V t V H l w Z T 4 8 S X R l b V B h d G g + U 2 V j d G l v b j E v Q X J j a G l 2 b y U y M G R l J T I w Z W p l b X B s b y U y M C g 0 K S 9 O Y X Z l Z 2 F j a S V D M y V C M 2 4 x P C 9 J d G V t U G F 0 a D 4 8 L 0 l 0 Z W 1 M b 2 N h d G l v b j 4 8 U 3 R h Y m x l R W 5 0 c m l l c y A v P j w v S X R l b T 4 8 S X R l b T 4 8 S X R l b U x v Y 2 F 0 a W 9 u P j x J d G V t V H l w Z T 5 G b 3 J t d W x h P C 9 J d G V t V H l w Z T 4 8 S X R l b V B h d G g + U 2 V j d G l v b j E v U G F y J U M z J U E x b W V 0 c m 8 0 P C 9 J d G V t U G F 0 a D 4 8 L 0 l 0 Z W 1 M b 2 N h d G l v b j 4 8 U 3 R h Y m x l R W 5 0 c m l l c z 4 8 R W 5 0 c n k g V H l w Z T 0 i S X N Q c m l 2 Y X R l I i B W Y W x 1 Z T 0 i b D A i I C 8 + P E V u d H J 5 I F R 5 c G U 9 I l F 1 Z X J 5 S U Q i I F Z h b H V l P S J z Y W U 3 Z W N k O D k t M G Q 0 N C 0 0 M z d h L W F m Z G I t N D l k N T A z M j R i Y W F l I i A v P j x F b n R y e S B U e X B l P S J M b 2 F k V G 9 S Z X B v c n R E a X N h Y m x l Z C I g V m F s d W U 9 I m w x I i A v P j x F b n R y e S B U e X B l P S J R d W V y e U d y b 3 V w S U Q i I F Z h b H V l P S J z O W Q 2 Z D c w N T E t N j U 5 N S 0 0 Y z Z i L W I 0 N j I t Y z A 0 Z D A 0 Z W E 5 Y 2 Y 5 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Y t M D J U M j I 6 N T E 6 M z Q u N j c 4 N j E w N l o i I C 8 + P E V u d H J 5 I F R 5 c G U 9 I k Z p b G x T d G F 0 d X M i I F Z h b H V l P S J z Q 2 9 t c G x l d G U i I C 8 + P C 9 T d G F i b G V F b n R y a W V z P j w v S X R l b T 4 8 S X R l b T 4 8 S X R l b U x v Y 2 F 0 a W 9 u P j x J d G V t V H l w Z T 5 G b 3 J t d W x h P C 9 J d G V t V H l w Z T 4 8 S X R l b V B h d G g + U 2 V j d G l v b j E v V H J h b n N m b 3 J t Y X I l M j B h c m N o a X Z v J T I w Z G U l M j B l a m V t c G x v J T I w K D Q p P C 9 J d G V t U G F 0 a D 4 8 L 0 l 0 Z W 1 M b 2 N h d G l v b j 4 8 U 3 R h Y m x l R W 5 0 c m l l c z 4 8 R W 5 0 c n k g V H l w Z T 0 i S X N Q c m l 2 Y X R l I i B W Y W x 1 Z T 0 i b D A i I C 8 + P E V u d H J 5 I F R 5 c G U 9 I l F 1 Z X J 5 S U Q i I F Z h b H V l P S J z Z G Q z Y T Y 2 N z Q t Y m U z Y y 0 0 Y m Z l L T h j N D E t Z G J h O D N m O G J j Y z g x I i A v P j x F b n R y e S B U e X B l P S J M b 2 F k V G 9 S Z X B v c n R E a X N h Y m x l Z C I g V m F s d W U 9 I m w x I i A v P j x F b n R y e S B U e X B l P S J R d W V y e U d y b 3 V w S U Q i I F Z h b H V l P S J z Y j I 0 M m Z h N T k t O D h j M i 0 0 Y z k 5 L W J m N W E t M T A 2 O G R k N D E w N z U 4 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y 0 w N 1 Q w M D o 0 O T o x N y 4 y M z M 4 O D E 3 W i I g L z 4 8 R W 5 0 c n k g V H l w Z T 0 i R m l s b F N 0 Y X R 1 c y I g V m F s d W U 9 I n N D b 2 1 w b G V 0 Z S I g L z 4 8 L 1 N 0 Y W J s Z U V u d H J p Z X M + P C 9 J d G V t P j x J d G V t P j x J d G V t T G 9 j Y X R p b 2 4 + P E l 0 Z W 1 U e X B l P k Z v c m 1 1 b G E 8 L 0 l 0 Z W 1 U e X B l P j x J d G V t U G F 0 a D 5 T Z W N 0 a W 9 u M S 9 U c m F u c 2 Z v c m 1 h c i U y M G F y Y 2 h p d m 8 l M j B k Z S U y M G V q Z W 1 w b G 8 l M j A o N C k v T 3 J p Z 2 V u P C 9 J d G V t U G F 0 a D 4 8 L 0 l 0 Z W 1 M b 2 N h d G l v b j 4 8 U 3 R h Y m x l R W 5 0 c m l l c y A v P j w v S X R l b T 4 8 S X R l b T 4 8 S X R l b U x v Y 2 F 0 a W 9 u P j x J d G V t V H l w Z T 5 G b 3 J t d W x h P C 9 J d G V t V H l w Z T 4 8 S X R l b V B h d G g + U 2 V j d G l v b j E v V H J h b n N m b 3 J t Y X I l M j B h c m N o a X Z v J T I w K D Q p P C 9 J d G V t U G F 0 a D 4 8 L 0 l 0 Z W 1 M b 2 N h d G l v b j 4 8 U 3 R h Y m x l R W 5 0 c m l l c z 4 8 R W 5 0 c n k g V H l w Z T 0 i T G 9 h Z F R v U m V w b 3 J 0 R G l z Y W J s Z W Q i I F Z h b H V l P S J s M S I g L z 4 8 R W 5 0 c n k g V H l w Z T 0 i U X V l c n l J R C I g V m F s d W U 9 I n N m N z V h Z D c 4 N C 1 l N 2 M 4 L T R m M T U t Y m F i M C 1 m N T Z h Z T V k N m J k M G U i I C 8 + P E V u d H J 5 I F R 5 c G U 9 I l F 1 Z X J 5 R 3 J v d X B J R C I g V m F s d W U 9 I n M 5 Z D Z k N z A 1 M S 0 2 N T k 1 L T R j N m I t Y j Q 2 M i 1 j M D R k M D R l Y T l j Z j k 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i 0 w M l Q y M j o 1 M T o z N C 4 2 O T M 2 M z g x W i I g L z 4 8 R W 5 0 c n k g V H l w Z T 0 i R m l s b F N 0 Y X R 1 c y I g V m F s d W U 9 I n N D b 2 1 w b G V 0 Z S I g L z 4 8 L 1 N 0 Y W J s Z U V u d H J p Z X M + P C 9 J d G V t P j x J d G V t P j x J d G V t T G 9 j Y X R p b 2 4 + P E l 0 Z W 1 U e X B l P k Z v c m 1 1 b G E 8 L 0 l 0 Z W 1 U e X B l P j x J d G V t U G F 0 a D 5 T Z W N 0 a W 9 u M S 9 U c m F u c 2 Z v c m 1 h c i U y M G F y Y 2 h p d m 8 l M j A o N C k v T 3 J p Z 2 V u P C 9 J d G V t U G F 0 a D 4 8 L 0 l 0 Z W 1 M b 2 N h d G l v b j 4 8 U 3 R h Y m x l R W 5 0 c m l l c y A v P j w v S X R l b T 4 8 S X R l b T 4 8 S X R l b U x v Y 2 F 0 a W 9 u P j x J d G V t V H l w Z T 5 G b 3 J t d W x h P C 9 J d G V t V H l w Z T 4 8 S X R l b V B h d G g + U 2 V j d G l v b j E v R X h 0 c m F j Y 2 k l Q z M l Q j N u J T I w K D M p L 0 F y Y 2 h p d m 9 z J T I w b 2 N 1 b H R v c y U y M G Z p b H R y Y W R v c z E 8 L 0 l 0 Z W 1 Q Y X R o P j w v S X R l b U x v Y 2 F 0 a W 9 u P j x T d G F i b G V F b n R y a W V z I C 8 + P C 9 J d G V t P j x J d G V t P j x J d G V t T G 9 j Y X R p b 2 4 + P E l 0 Z W 1 U e X B l P k Z v c m 1 1 b G E 8 L 0 l 0 Z W 1 U e X B l P j x J d G V t U G F 0 a D 5 T Z W N 0 a W 9 u M S 9 F e H R y Y W N j a S V D M y V C M 2 4 l M j A o M y k v S W 5 2 b 2 N h c i U y M G Z 1 b m N p J U M z J U I z b i U y M H B l c n N v b m F s a X p h Z G E x P C 9 J d G V t U G F 0 a D 4 8 L 0 l 0 Z W 1 M b 2 N h d G l v b j 4 8 U 3 R h Y m x l R W 5 0 c m l l c y A v P j w v S X R l b T 4 8 S X R l b T 4 8 S X R l b U x v Y 2 F 0 a W 9 u P j x J d G V t V H l w Z T 5 G b 3 J t d W x h P C 9 J d G V t V H l w Z T 4 8 S X R l b V B h d G g + U 2 V j d G l v b j E v R X h 0 c m F j Y 2 k l Q z M l Q j N u J T I w K D M p L 0 N v b H V t b m F z J T I w Y 2 9 u J T I w b m 9 t Y n J l J T I w Y 2 F t Y m l h Z G 8 x P C 9 J d G V t U G F 0 a D 4 8 L 0 l 0 Z W 1 M b 2 N h d G l v b j 4 8 U 3 R h Y m x l R W 5 0 c m l l c y A v P j w v S X R l b T 4 8 S X R l b T 4 8 S X R l b U x v Y 2 F 0 a W 9 u P j x J d G V t V H l w Z T 5 G b 3 J t d W x h P C 9 J d G V t V H l w Z T 4 8 S X R l b V B h d G g + U 2 V j d G l v b j E v R X h 0 c m F j Y 2 k l Q z M l Q j N u J T I w K D M p L 0 9 0 c m F z J T I w Y 2 9 s d W 1 u Y X M l M j B x d W l 0 Y W R h c z E 8 L 0 l 0 Z W 1 Q Y X R o P j w v S X R l b U x v Y 2 F 0 a W 9 u P j x T d G F i b G V F b n R y a W V z I C 8 + P C 9 J d G V t P j x J d G V t P j x J d G V t T G 9 j Y X R p b 2 4 + P E l 0 Z W 1 U e X B l P k Z v c m 1 1 b G E 8 L 0 l 0 Z W 1 U e X B l P j x J d G V t U G F 0 a D 5 T Z W N 0 a W 9 u M S 9 F e H R y Y W N j a S V D M y V C M 2 4 l M j A o M y k v Q 2 9 s d W 1 u Y S U y M G R l J T I w d G F i b G E l M j B l e H B h b m R p Z G E x P C 9 J d G V t U G F 0 a D 4 8 L 0 l 0 Z W 1 M b 2 N h d G l v b j 4 8 U 3 R h Y m x l R W 5 0 c m l l c y A v P j w v S X R l b T 4 8 S X R l b T 4 8 S X R l b U x v Y 2 F 0 a W 9 u P j x J d G V t V H l w Z T 5 G b 3 J t d W x h P C 9 J d G V t V H l w Z T 4 8 S X R l b V B h d G g + U 2 V j d G l v b j E v R X h 0 c m F j Y 2 k l Q z M l Q j N u J T I w K D M p L 1 R p c G 8 l M j B j Y W 1 i a W F k b z w v S X R l b V B h d G g + P C 9 J d G V t T G 9 j Y X R p b 2 4 + P F N 0 Y W J s Z U V u d H J p Z X M g L z 4 8 L 0 l 0 Z W 0 + P E l 0 Z W 0 + P E l 0 Z W 1 M b 2 N h d G l v b j 4 8 S X R l b V R 5 c G U + R m 9 y b X V s Y T w v S X R l b V R 5 c G U + P E l 0 Z W 1 Q Y X R o P l N l Y 3 R p b 2 4 x L 0 V 4 d H J h Y 2 N p J U M z J U I z b i U y M C g z K S 9 F b m N h Y m V 6 Y W R v c y U y M H B y b 2 1 v d m l k b 3 M 8 L 0 l 0 Z W 1 Q Y X R o P j w v S X R l b U x v Y 2 F 0 a W 9 u P j x T d G F i b G V F b n R y a W V z I C 8 + P C 9 J d G V t P j x J d G V t P j x J d G V t T G 9 j Y X R p b 2 4 + P E l 0 Z W 1 U e X B l P k Z v c m 1 1 b G E 8 L 0 l 0 Z W 1 U e X B l P j x J d G V t U G F 0 a D 5 T Z W N 0 a W 9 u M S 9 F e H R y Y W N j a S V D M y V C M 2 4 l M j A o M y k v V G l w b y U y M G N h b W J p Y W R v M T w v S X R l b V B h d G g + P C 9 J d G V t T G 9 j Y X R p b 2 4 + P F N 0 Y W J s Z U V u d H J p Z X M g L z 4 8 L 0 l 0 Z W 0 + P E l 0 Z W 0 + P E l 0 Z W 1 M b 2 N h d G l v b j 4 8 S X R l b V R 5 c G U + R m 9 y b X V s Y T w v S X R l b V R 5 c G U + P E l 0 Z W 1 Q Y X R o P l N l Y 3 R p b 2 4 x L 0 V 4 d H J h Y 2 N p J U M z J U I z b i U y M C g z K S 9 G a W x h c y U y M G Z p b H R y Y W R h c z w v S X R l b V B h d G g + P C 9 J d G V t T G 9 j Y X R p b 2 4 + P F N 0 Y W J s Z U V u d H J p Z X M g L z 4 8 L 0 l 0 Z W 0 + P E l 0 Z W 0 + P E l 0 Z W 1 M b 2 N h d G l v b j 4 8 S X R l b V R 5 c G U + R m 9 y b X V s Y T w v S X R l b V R 5 c G U + P E l 0 Z W 1 Q Y X R o P l N l Y 3 R p b 2 4 x L 0 V 4 d H J h Y 2 N p J U M z J U I z b i U y M C g z K S 9 F b m N h Y m V 6 Y W R v c y U y M H B y b 2 1 v d m l k b 3 M x P C 9 J d G V t U G F 0 a D 4 8 L 0 l 0 Z W 1 M b 2 N h d G l v b j 4 8 U 3 R h Y m x l R W 5 0 c m l l c y A v P j w v S X R l b T 4 8 S X R l b T 4 8 S X R l b U x v Y 2 F 0 a W 9 u P j x J d G V t V H l w Z T 5 G b 3 J t d W x h P C 9 J d G V t V H l w Z T 4 8 S X R l b V B h d G g + U 2 V j d G l v b j E v R X h 0 c m F j Y 2 k l Q z M l Q j N u J T I w K D M p L 1 R p c G 8 l M j B j Y W 1 i a W F k b z I 8 L 0 l 0 Z W 1 Q Y X R o P j w v S X R l b U x v Y 2 F 0 a W 9 u P j x T d G F i b G V F b n R y a W V z I C 8 + P C 9 J d G V t P j x J d G V t P j x J d G V t T G 9 j Y X R p b 2 4 + P E l 0 Z W 1 U e X B l P k Z v c m 1 1 b G E 8 L 0 l 0 Z W 1 U e X B l P j x J d G V t U G F 0 a D 5 T Z W N 0 a W 9 u M S 9 F e H R y Y W N j a S V D M y V C M 2 4 l M j A o M y k v R m l s Y X M l M j B m a W x 0 c m F k Y X M x P C 9 J d G V t U G F 0 a D 4 8 L 0 l 0 Z W 1 M b 2 N h d G l v b j 4 8 U 3 R h Y m x l R W 5 0 c m l l c y A v P j w v S X R l b T 4 8 S X R l b T 4 8 S X R l b U x v Y 2 F 0 a W 9 u P j x J d G V t V H l w Z T 5 G b 3 J t d W x h P C 9 J d G V t V H l w Z T 4 8 S X R l b V B h d G g + U 2 V j d G l v b j E v R X h 0 c m F j Y 2 k l Q z M l Q j N u J T I w K D M p L 0 V u Y 2 F i Z X p h Z G 9 z J T I w c H J v b W 9 2 a W R v c z I 8 L 0 l 0 Z W 1 Q Y X R o P j w v S X R l b U x v Y 2 F 0 a W 9 u P j x T d G F i b G V F b n R y a W V z I C 8 + P C 9 J d G V t P j x J d G V t P j x J d G V t T G 9 j Y X R p b 2 4 + P E l 0 Z W 1 U e X B l P k Z v c m 1 1 b G E 8 L 0 l 0 Z W 1 U e X B l P j x J d G V t U G F 0 a D 5 T Z W N 0 a W 9 u M S 9 F e H R y Y W N j a S V D M y V C M 2 4 l M j A o M y k v Q 2 9 s d W 1 u Y X M l M j B x d W l 0 Y W R h c z w v S X R l b V B h d G g + P C 9 J d G V t T G 9 j Y X R p b 2 4 + P F N 0 Y W J s Z U V u d H J p Z X M g L z 4 8 L 0 l 0 Z W 0 + P E l 0 Z W 0 + P E l 0 Z W 1 M b 2 N h d G l v b j 4 8 S X R l b V R 5 c G U + R m 9 y b X V s Y T w v S X R l b V R 5 c G U + P E l 0 Z W 1 Q Y X R o P l N l Y 3 R p b 2 4 x L 0 V 4 d H J h Y 2 N p J U M z J U I z b i U y M C g z K S 9 E d X B s a W N h Z G 9 z J T I w c X V p d G F k b 3 M 8 L 0 l 0 Z W 1 Q Y X R o P j w v S X R l b U x v Y 2 F 0 a W 9 u P j x T d G F i b G V F b n R y a W V z I C 8 + P C 9 J d G V t P j x J d G V t P j x J d G V t T G 9 j Y X R p b 2 4 + P E l 0 Z W 1 U e X B l P k Z v c m 1 1 b G E 8 L 0 l 0 Z W 1 U e X B l P j x J d G V t U G F 0 a D 5 T Z W N 0 a W 9 u M S 9 F e H R y Y W N j a S V D M y V C M 2 4 l M j A o N C k 8 L 0 l 0 Z W 1 Q Y X R o P j w v S X R l b U x v Y 2 F 0 a W 9 u P j x T d G F i b G V F b n R y a W V z P j x F b n R y e S B U e X B l P S J J c 1 B y a X Z h d G U i I F Z h b H V l P S J s M C I g L z 4 8 R W 5 0 c n k g V H l w Z T 0 i U X V l c n l J R C I g V m F s d W U 9 I n M 1 M T Y 1 Z j U y O S 0 y M z k 1 L T Q 2 N 2 E t O G J l Z S 1 i O D I x Z T M 0 M D I z O G Q i I C 8 + P E V u d H J 5 I F R 5 c G U 9 I k Z p b G x F b m F i b G V k I i B W Y W x 1 Z T 0 i b D A i I C 8 + P E V u d H J 5 I F R 5 c G U 9 I k Z p b G x P Y m p l Y 3 R U e X B l I i B W Y W x 1 Z T 0 i c 0 N v b m 5 l Y 3 R p b 2 5 P b m x 5 I i A v P j x F b n R y e S B U e X B l P S J G a W x s V G 9 E Y X R h T W 9 k Z W x F b m F i b G V k I i B W Y W x 1 Z T 0 i b D A i I C 8 + P E V u d H J 5 I F R 5 c G U 9 I k 5 h d m l n Y X R p b 2 5 T d G V w T m F t Z S I g V m F s d W U 9 I n N O Y X Z l Z 2 F j a c O z 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N v d W 5 0 I i B W Y W x 1 Z T 0 i b D M 0 N i I g L z 4 8 R W 5 0 c n k g V H l w Z T 0 i R m l s b E V y c m 9 y Q 2 9 k Z S I g V m F s d W U 9 I n N V b m t u b 3 d u I i A v P j x F b n R y e S B U e X B l P S J G a W x s R X J y b 3 J D b 3 V u d C I g V m F s d W U 9 I m w w I i A v P j x F b n R y e S B U e X B l P S J G a W x s T G F z d F V w Z G F 0 Z W Q i I F Z h b H V l P S J k M j A y N S 0 w N y 0 w N 1 Q w M D o 0 O T o x N y 4 y N D U 5 N T E x W i I g L z 4 8 R W 5 0 c n k g V H l w Z T 0 i R m l s b E N v b H V t b l R 5 c G V z I i B W Y W x 1 Z T 0 i c 0 J n W U d C Z 1 l H Q m d Z R 0 J n P T 0 i I C 8 + P E V u d H J 5 I F R 5 c G U 9 I k F k Z G V k V G 9 E Y X R h T W 9 k Z W w i I F Z h b H V l P S J s M C I g L z 4 8 R W 5 0 c n k g V H l w Z T 0 i R m l s b E N v b H V t b k 5 h b W V z I i B W Y W x 1 Z T 0 i c 1 s m c X V v d D t U Y W J s Y V 9 D b 2 1 w Y X J h d G l 2 Y V 9 D b 2 1 w b G V 0 Y V 9 S U 0 x f Q m x v Y 2 t j a G F p b l 9 F L X Z v d G l u Z 1 8 x L m N z d i Z x d W 9 0 O y w m c X V v d D t G d W V u d G U m c X V v d D s s J n F 1 b 3 Q 7 V M O t d H V s b y B k Z W w g R G 9 j d W 1 l b n R v J n F 1 b 3 Q 7 L C Z x d W 9 0 O 0 F 1 d G 9 y Z X M g Z G V s I E R v Y 3 V t Z W 5 0 b y Z x d W 9 0 O y w m c X V v d D t S U T E m c X V v d D s s J n F 1 b 3 Q 7 U l E y J n F 1 b 3 Q 7 L C Z x d W 9 0 O 1 J R M y Z x d W 9 0 O y w m c X V v d D t S U T Q m c X V v d D s s J n F 1 b 3 Q 7 U l E 1 J n F 1 b 3 Q 7 L C Z x d W 9 0 O 1 J R N i Z x d W 9 0 O 1 0 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F e H R y Y W N j a c O z b i A o N C k v Q X V 0 b 1 J l b W 9 2 Z W R D b 2 x 1 b W 5 z M S 5 7 V G F i b G F f Q 2 9 t c G F y Y X R p d m F f Q 2 9 t c G x l d G F f U l N M X 0 J s b 2 N r Y 2 h h a W 5 f R S 1 2 b 3 R p b m d f M S 5 j c 3 Y s M H 0 m c X V v d D s s J n F 1 b 3 Q 7 U 2 V j d G l v b j E v R X h 0 c m F j Y 2 n D s 2 4 g K D Q p L 0 F 1 d G 9 S Z W 1 v d m V k Q 2 9 s d W 1 u c z E u e 0 Z 1 Z W 5 0 Z S w x f S Z x d W 9 0 O y w m c X V v d D t T Z W N 0 a W 9 u M S 9 F e H R y Y W N j a c O z b i A o N C k v Q X V 0 b 1 J l b W 9 2 Z W R D b 2 x 1 b W 5 z M S 5 7 V M O t d H V s b y B k Z W w g R G 9 j d W 1 l b n R v L D J 9 J n F 1 b 3 Q 7 L C Z x d W 9 0 O 1 N l Y 3 R p b 2 4 x L 0 V 4 d H J h Y 2 N p w 7 N u I C g 0 K S 9 B d X R v U m V t b 3 Z l Z E N v b H V t b n M x L n t B d X R v c m V z I G R l b C B E b 2 N 1 b W V u d G 8 s M 3 0 m c X V v d D s s J n F 1 b 3 Q 7 U 2 V j d G l v b j E v R X h 0 c m F j Y 2 n D s 2 4 g K D Q p L 0 F 1 d G 9 S Z W 1 v d m V k Q 2 9 s d W 1 u c z E u e 1 J R M S w 0 f S Z x d W 9 0 O y w m c X V v d D t T Z W N 0 a W 9 u M S 9 F e H R y Y W N j a c O z b i A o N C k v Q X V 0 b 1 J l b W 9 2 Z W R D b 2 x 1 b W 5 z M S 5 7 U l E y L D V 9 J n F 1 b 3 Q 7 L C Z x d W 9 0 O 1 N l Y 3 R p b 2 4 x L 0 V 4 d H J h Y 2 N p w 7 N u I C g 0 K S 9 B d X R v U m V t b 3 Z l Z E N v b H V t b n M x L n t S U T M s N n 0 m c X V v d D s s J n F 1 b 3 Q 7 U 2 V j d G l v b j E v R X h 0 c m F j Y 2 n D s 2 4 g K D Q p L 0 F 1 d G 9 S Z W 1 v d m V k Q 2 9 s d W 1 u c z E u e 1 J R N C w 3 f S Z x d W 9 0 O y w m c X V v d D t T Z W N 0 a W 9 u M S 9 F e H R y Y W N j a c O z b i A o N C k v Q X V 0 b 1 J l b W 9 2 Z W R D b 2 x 1 b W 5 z M S 5 7 U l E 1 L D h 9 J n F 1 b 3 Q 7 L C Z x d W 9 0 O 1 N l Y 3 R p b 2 4 x L 0 V 4 d H J h Y 2 N p w 7 N u I C g 0 K S 9 B d X R v U m V t b 3 Z l Z E N v b H V t b n M x L n t S U T Y s O X 0 m c X V v d D t d L C Z x d W 9 0 O 0 N v b H V t b k N v d W 5 0 J n F 1 b 3 Q 7 O j E w L C Z x d W 9 0 O 0 t l e U N v b H V t b k 5 h b W V z J n F 1 b 3 Q 7 O l t d L C Z x d W 9 0 O 0 N v b H V t b k l k Z W 5 0 a X R p Z X M m c X V v d D s 6 W y Z x d W 9 0 O 1 N l Y 3 R p b 2 4 x L 0 V 4 d H J h Y 2 N p w 7 N u I C g 0 K S 9 B d X R v U m V t b 3 Z l Z E N v b H V t b n M x L n t U Y W J s Y V 9 D b 2 1 w Y X J h d G l 2 Y V 9 D b 2 1 w b G V 0 Y V 9 S U 0 x f Q m x v Y 2 t j a G F p b l 9 F L X Z v d G l u Z 1 8 x L m N z d i w w f S Z x d W 9 0 O y w m c X V v d D t T Z W N 0 a W 9 u M S 9 F e H R y Y W N j a c O z b i A o N C k v Q X V 0 b 1 J l b W 9 2 Z W R D b 2 x 1 b W 5 z M S 5 7 R n V l b n R l L D F 9 J n F 1 b 3 Q 7 L C Z x d W 9 0 O 1 N l Y 3 R p b 2 4 x L 0 V 4 d H J h Y 2 N p w 7 N u I C g 0 K S 9 B d X R v U m V t b 3 Z l Z E N v b H V t b n M x L n t U w 6 1 0 d W x v I G R l b C B E b 2 N 1 b W V u d G 8 s M n 0 m c X V v d D s s J n F 1 b 3 Q 7 U 2 V j d G l v b j E v R X h 0 c m F j Y 2 n D s 2 4 g K D Q p L 0 F 1 d G 9 S Z W 1 v d m V k Q 2 9 s d W 1 u c z E u e 0 F 1 d G 9 y Z X M g Z G V s I E R v Y 3 V t Z W 5 0 b y w z f S Z x d W 9 0 O y w m c X V v d D t T Z W N 0 a W 9 u M S 9 F e H R y Y W N j a c O z b i A o N C k v Q X V 0 b 1 J l b W 9 2 Z W R D b 2 x 1 b W 5 z M S 5 7 U l E x L D R 9 J n F 1 b 3 Q 7 L C Z x d W 9 0 O 1 N l Y 3 R p b 2 4 x L 0 V 4 d H J h Y 2 N p w 7 N u I C g 0 K S 9 B d X R v U m V t b 3 Z l Z E N v b H V t b n M x L n t S U T I s N X 0 m c X V v d D s s J n F 1 b 3 Q 7 U 2 V j d G l v b j E v R X h 0 c m F j Y 2 n D s 2 4 g K D Q p L 0 F 1 d G 9 S Z W 1 v d m V k Q 2 9 s d W 1 u c z E u e 1 J R M y w 2 f S Z x d W 9 0 O y w m c X V v d D t T Z W N 0 a W 9 u M S 9 F e H R y Y W N j a c O z b i A o N C k v Q X V 0 b 1 J l b W 9 2 Z W R D b 2 x 1 b W 5 z M S 5 7 U l E 0 L D d 9 J n F 1 b 3 Q 7 L C Z x d W 9 0 O 1 N l Y 3 R p b 2 4 x L 0 V 4 d H J h Y 2 N p w 7 N u I C g 0 K S 9 B d X R v U m V t b 3 Z l Z E N v b H V t b n M x L n t S U T U s O H 0 m c X V v d D s s J n F 1 b 3 Q 7 U 2 V j d G l v b j E v R X h 0 c m F j Y 2 n D s 2 4 g K D Q p L 0 F 1 d G 9 S Z W 1 v d m V k Q 2 9 s d W 1 u c z E u e 1 J R N i w 5 f S Z x d W 9 0 O 1 0 s J n F 1 b 3 Q 7 U m V s Y X R p b 2 5 z a G l w S W 5 m b y Z x d W 9 0 O z p b X X 0 i I C 8 + P C 9 T d G F i b G V F b n R y a W V z P j w v S X R l b T 4 8 S X R l b T 4 8 S X R l b U x v Y 2 F 0 a W 9 u P j x J d G V t V H l w Z T 5 G b 3 J t d W x h P C 9 J d G V t V H l w Z T 4 8 S X R l b V B h d G g + U 2 V j d G l v b j E v R X h 0 c m F j Y 2 k l Q z M l Q j N u J T I w K D Q p L 0 9 y a W d l b j w v S X R l b V B h d G g + P C 9 J d G V t T G 9 j Y X R p b 2 4 + P F N 0 Y W J s Z U V u d H J p Z X M g L z 4 8 L 0 l 0 Z W 0 + P E l 0 Z W 0 + P E l 0 Z W 1 M b 2 N h d G l v b j 4 8 S X R l b V R 5 c G U + R m 9 y b X V s Y T w v S X R l b V R 5 c G U + P E l 0 Z W 1 Q Y X R o P l N l Y 3 R p b 2 4 x L 0 F y Y 2 h p d m 8 l M j B k Z S U y M G V q Z W 1 w b G 8 l M j A o N S k 8 L 0 l 0 Z W 1 Q Y X R o P j w v S X R l b U x v Y 2 F 0 a W 9 u P j x T d G F i b G V F b n R y a W V z P j x F b n R y e S B U e X B l P S J J c 1 B y a X Z h d G U i I F Z h b H V l P S J s M C I g L z 4 8 R W 5 0 c n k g V H l w Z T 0 i U X V l c n l J R C I g V m F s d W U 9 I n M 2 Z G J m N j I 0 M C 1 j N 2 I 5 L T Q y Z D g t Y W U 0 Z S 1 i Y T E 1 Y j g 2 M T N m Z T Y i I C 8 + P E V u d H J 5 I F R 5 c G U 9 I k x v Y W R l Z F R v Q W 5 h b H l z a X N T Z X J 2 a W N l c y I g V m F s d W U 9 I m w w I i A v P j x F b n R y e S B U e X B l P S J M b 2 F k V G 9 S Z X B v c n R E a X N h Y m x l Z C I g V m F s d W U 9 I m w x I i A v P j x F b n R y e S B U e X B l P S J R d W V y e U d y b 3 V w S U Q i I F Z h b H V l P S J z N T h h N j U w N W E t N z J j M y 0 0 O G M x L W E w Y W I t M z N i N D A y Y W M x Z T V m 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D d U M D A 6 N D k 6 M T c u M j g 2 M T I 3 M l o i I C 8 + P E V u d H J 5 I F R 5 c G U 9 I k Z p b G x T d G F 0 d X M i I F Z h b H V l P S J z Q 2 9 t c G x l d G U i I C 8 + P C 9 T d G F i b G V F b n R y a W V z P j w v S X R l b T 4 8 S X R l b T 4 8 S X R l b U x v Y 2 F 0 a W 9 u P j x J d G V t V H l w Z T 5 G b 3 J t d W x h P C 9 J d G V t V H l w Z T 4 8 S X R l b V B h d G g + U 2 V j d G l v b j E v Q X J j a G l 2 b y U y M G R l J T I w Z W p l b X B s b y U y M C g 1 K S 9 P c m l n Z W 4 8 L 0 l 0 Z W 1 Q Y X R o P j w v S X R l b U x v Y 2 F 0 a W 9 u P j x T d G F i b G V F b n R y a W V z I C 8 + P C 9 J d G V t P j x J d G V t P j x J d G V t T G 9 j Y X R p b 2 4 + P E l 0 Z W 1 U e X B l P k Z v c m 1 1 b G E 8 L 0 l 0 Z W 1 U e X B l P j x J d G V t U G F 0 a D 5 T Z W N 0 a W 9 u M S 9 B c m N o a X Z v J T I w Z G U l M j B l a m V t c G x v J T I w K D U p L 0 5 h d m V n Y W N p J U M z J U I z b j E 8 L 0 l 0 Z W 1 Q Y X R o P j w v S X R l b U x v Y 2 F 0 a W 9 u P j x T d G F i b G V F b n R y a W V z I C 8 + P C 9 J d G V t P j x J d G V t P j x J d G V t T G 9 j Y X R p b 2 4 + P E l 0 Z W 1 U e X B l P k Z v c m 1 1 b G E 8 L 0 l 0 Z W 1 U e X B l P j x J d G V t U G F 0 a D 5 T Z W N 0 a W 9 u M S 9 Q Y X I l Q z M l Q T F t Z X R y b z U 8 L 0 l 0 Z W 1 Q Y X R o P j w v S X R l b U x v Y 2 F 0 a W 9 u P j x T d G F i b G V F b n R y a W V z P j x F b n R y e S B U e X B l P S J J c 1 B y a X Z h d G U i I F Z h b H V l P S J s M C I g L z 4 8 R W 5 0 c n k g V H l w Z T 0 i U X V l c n l J R C I g V m F s d W U 9 I n M 4 Z T E 3 Y j I 3 M S 0 0 N j I z L T Q x O T A t Y T I 4 Y i 1 h Y 2 Y 1 N j Y 1 Y W E w M 2 Q i I C 8 + P E V u d H J 5 I F R 5 c G U 9 I k x v Y W R U b 1 J l c G 9 y d E R p c 2 F i b G V k I i B W Y W x 1 Z T 0 i b D E i I C 8 + P E V u d H J 5 I F R 5 c G U 9 I l F 1 Z X J 5 R 3 J v d X B J R C I g V m F s d W U 9 I n M 1 O G E 2 N T A 1 Y S 0 3 M m M z L T Q 4 Y z E t Y T B h Y i 0 z M 2 I 0 M D J h Y z F l N W Y 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i 0 w M l Q y M j o 1 O D o y N i 4 2 M j M 5 N T Y z W i I g L z 4 8 R W 5 0 c n k g V H l w Z T 0 i R m l s b F N 0 Y X R 1 c y I g V m F s d W U 9 I n N D b 2 1 w b G V 0 Z S I g L z 4 8 L 1 N 0 Y W J s Z U V u d H J p Z X M + P C 9 J d G V t P j x J d G V t P j x J d G V t T G 9 j Y X R p b 2 4 + P E l 0 Z W 1 U e X B l P k Z v c m 1 1 b G E 8 L 0 l 0 Z W 1 U e X B l P j x J d G V t U G F 0 a D 5 T Z W N 0 a W 9 u M S 9 U c m F u c 2 Z v c m 1 h c i U y M G F y Y 2 h p d m 8 l M j B k Z S U y M G V q Z W 1 w b G 8 l M j A o N S k 8 L 0 l 0 Z W 1 Q Y X R o P j w v S X R l b U x v Y 2 F 0 a W 9 u P j x T d G F i b G V F b n R y a W V z P j x F b n R y e S B U e X B l P S J J c 1 B y a X Z h d G U i I F Z h b H V l P S J s M C I g L z 4 8 R W 5 0 c n k g V H l w Z T 0 i U X V l c n l J R C I g V m F s d W U 9 I n N i M G N j M D h l N C 1 j Z T A 4 L T Q 0 Y j Q t Y W Y 0 Z i 1 h M z Y z Z G Y 4 N T l h Z m Y i I C 8 + P E V u d H J 5 I F R 5 c G U 9 I k x v Y W R U b 1 J l c G 9 y d E R p c 2 F i b G V k I i B W Y W x 1 Z T 0 i b D E i I C 8 + P E V u d H J 5 I F R 5 c G U 9 I l F 1 Z X J 5 R 3 J v d X B J R C I g V m F s d W U 9 I n M 3 M D A 2 M W R l Y S 1 i Y j h m L T Q 2 Z j A t O T N i Y i 1 h O T J l M W I y Y T I 1 M 2 Y 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A 3 V D A w O j Q 5 O j E 3 L j I 5 N j Y 3 N D R a I i A v P j x F b n R y e S B U e X B l P S J G a W x s U 3 R h d H V z I i B W Y W x 1 Z T 0 i c 0 N v b X B s Z X R l I i A v P j w v U 3 R h Y m x l R W 5 0 c m l l c z 4 8 L 0 l 0 Z W 0 + P E l 0 Z W 0 + P E l 0 Z W 1 M b 2 N h d G l v b j 4 8 S X R l b V R 5 c G U + R m 9 y b X V s Y T w v S X R l b V R 5 c G U + P E l 0 Z W 1 Q Y X R o P l N l Y 3 R p b 2 4 x L 1 R y Y W 5 z Z m 9 y b W F y J T I w Y X J j a G l 2 b y U y M G R l J T I w Z W p l b X B s b y U y M C g 1 K S 9 P c m l n Z W 4 8 L 0 l 0 Z W 1 Q Y X R o P j w v S X R l b U x v Y 2 F 0 a W 9 u P j x T d G F i b G V F b n R y a W V z I C 8 + P C 9 J d G V t P j x J d G V t P j x J d G V t T G 9 j Y X R p b 2 4 + P E l 0 Z W 1 U e X B l P k Z v c m 1 1 b G E 8 L 0 l 0 Z W 1 U e X B l P j x J d G V t U G F 0 a D 5 T Z W N 0 a W 9 u M S 9 U c m F u c 2 Z v c m 1 h c i U y M G F y Y 2 h p d m 8 l M j A o N S k 8 L 0 l 0 Z W 1 Q Y X R o P j w v S X R l b U x v Y 2 F 0 a W 9 u P j x T d G F i b G V F b n R y a W V z P j x F b n R y e S B U e X B l P S J M b 2 F k V G 9 S Z X B v c n R E a X N h Y m x l Z C I g V m F s d W U 9 I m w x I i A v P j x F b n R y e S B U e X B l P S J R d W V y e U l E I i B W Y W x 1 Z T 0 i c 2 M y Z T h l N T l j L T U z Y j I t N D U y Z S 0 4 Z j U x L T h j M j E 4 M m Z m N D g 0 M i I g L z 4 8 R W 5 0 c n k g V H l w Z T 0 i U X V l c n l H c m 9 1 c E l E I i B W Y W x 1 Z T 0 i c z U 4 Y T Y 1 M D V h L T c y Y z M t N D h j M S 1 h M G F i L T M z Y j Q w M m F j M W U 1 Z i 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2 L T A y V D I y O j U 4 O j I 2 L j Y 2 M z M 1 M j l a I i A v P j x F b n R y e S B U e X B l P S J G a W x s U 3 R h d H V z I i B W Y W x 1 Z T 0 i c 0 N v b X B s Z X R l I i A v P j w v U 3 R h Y m x l R W 5 0 c m l l c z 4 8 L 0 l 0 Z W 0 + P E l 0 Z W 0 + P E l 0 Z W 1 M b 2 N h d G l v b j 4 8 S X R l b V R 5 c G U + R m 9 y b X V s Y T w v S X R l b V R 5 c G U + P E l 0 Z W 1 Q Y X R o P l N l Y 3 R p b 2 4 x L 1 R y Y W 5 z Z m 9 y b W F y J T I w Y X J j a G l 2 b y U y M C g 1 K S 9 P c m l n Z W 4 8 L 0 l 0 Z W 1 Q Y X R o P j w v S X R l b U x v Y 2 F 0 a W 9 u P j x T d G F i b G V F b n R y a W V z I C 8 + P C 9 J d G V t P j x J d G V t P j x J d G V t T G 9 j Y X R p b 2 4 + P E l 0 Z W 1 U e X B l P k Z v c m 1 1 b G E 8 L 0 l 0 Z W 1 U e X B l P j x J d G V t U G F 0 a D 5 T Z W N 0 a W 9 u M S 9 F e H R y Y W N j a S V D M y V C M 2 4 l M j A o N C k v Q X J j a G l 2 b 3 M l M j B v Y 3 V s d G 9 z J T I w Z m l s d H J h Z G 9 z M T w v S X R l b V B h d G g + P C 9 J d G V t T G 9 j Y X R p b 2 4 + P F N 0 Y W J s Z U V u d H J p Z X M g L z 4 8 L 0 l 0 Z W 0 + P E l 0 Z W 0 + P E l 0 Z W 1 M b 2 N h d G l v b j 4 8 S X R l b V R 5 c G U + R m 9 y b X V s Y T w v S X R l b V R 5 c G U + P E l 0 Z W 1 Q Y X R o P l N l Y 3 R p b 2 4 x L 0 V 4 d H J h Y 2 N p J U M z J U I z b i U y M C g 0 K S 9 J b n Z v Y 2 F y J T I w Z n V u Y 2 k l Q z M l Q j N u J T I w c G V y c 2 9 u Y W x p e m F k Y T E 8 L 0 l 0 Z W 1 Q Y X R o P j w v S X R l b U x v Y 2 F 0 a W 9 u P j x T d G F i b G V F b n R y a W V z I C 8 + P C 9 J d G V t P j x J d G V t P j x J d G V t T G 9 j Y X R p b 2 4 + P E l 0 Z W 1 U e X B l P k Z v c m 1 1 b G E 8 L 0 l 0 Z W 1 U e X B l P j x J d G V t U G F 0 a D 5 T Z W N 0 a W 9 u M S 9 F e H R y Y W N j a S V D M y V C M 2 4 l M j A o N C k v Q 2 9 s d W 1 u Y X M l M j B j b 2 4 l M j B u b 2 1 i c m U l M j B j Y W 1 i a W F k b z E 8 L 0 l 0 Z W 1 Q Y X R o P j w v S X R l b U x v Y 2 F 0 a W 9 u P j x T d G F i b G V F b n R y a W V z I C 8 + P C 9 J d G V t P j x J d G V t P j x J d G V t T G 9 j Y X R p b 2 4 + P E l 0 Z W 1 U e X B l P k Z v c m 1 1 b G E 8 L 0 l 0 Z W 1 U e X B l P j x J d G V t U G F 0 a D 5 T Z W N 0 a W 9 u M S 9 F e H R y Y W N j a S V D M y V C M 2 4 l M j A o N C k v T 3 R y Y X M l M j B j b 2 x 1 b W 5 h c y U y M H F 1 a X R h Z G F z M T w v S X R l b V B h d G g + P C 9 J d G V t T G 9 j Y X R p b 2 4 + P F N 0 Y W J s Z U V u d H J p Z X M g L z 4 8 L 0 l 0 Z W 0 + P E l 0 Z W 0 + P E l 0 Z W 1 M b 2 N h d G l v b j 4 8 S X R l b V R 5 c G U + R m 9 y b X V s Y T w v S X R l b V R 5 c G U + P E l 0 Z W 1 Q Y X R o P l N l Y 3 R p b 2 4 x L 0 V 4 d H J h Y 2 N p J U M z J U I z b i U y M C g 0 K S 9 D b 2 x 1 b W 5 h J T I w Z G U l M j B 0 Y W J s Y S U y M G V 4 c G F u Z G l k Y T E 8 L 0 l 0 Z W 1 Q Y X R o P j w v S X R l b U x v Y 2 F 0 a W 9 u P j x T d G F i b G V F b n R y a W V z I C 8 + P C 9 J d G V t P j x J d G V t P j x J d G V t T G 9 j Y X R p b 2 4 + P E l 0 Z W 1 U e X B l P k Z v c m 1 1 b G E 8 L 0 l 0 Z W 1 U e X B l P j x J d G V t U G F 0 a D 5 T Z W N 0 a W 9 u M S 9 F e H R y Y W N j a S V D M y V C M 2 4 l M j A o N C k v V G l w b y U y M G N h b W J p Y W R v P C 9 J d G V t U G F 0 a D 4 8 L 0 l 0 Z W 1 M b 2 N h d G l v b j 4 8 U 3 R h Y m x l R W 5 0 c m l l c y A v P j w v S X R l b T 4 8 S X R l b T 4 8 S X R l b U x v Y 2 F 0 a W 9 u P j x J d G V t V H l w Z T 5 G b 3 J t d W x h P C 9 J d G V t V H l w Z T 4 8 S X R l b V B h d G g + U 2 V j d G l v b j E v R X h 0 c m F j Y 2 k l Q z M l Q j N u J T I w K D Q p L 0 V u Y 2 F i Z X p h Z G 9 z J T I w c H J v b W 9 2 a W R v c z w v S X R l b V B h d G g + P C 9 J d G V t T G 9 j Y X R p b 2 4 + P F N 0 Y W J s Z U V u d H J p Z X M g L z 4 8 L 0 l 0 Z W 0 + P E l 0 Z W 0 + P E l 0 Z W 1 M b 2 N h d G l v b j 4 8 S X R l b V R 5 c G U + R m 9 y b X V s Y T w v S X R l b V R 5 c G U + P E l 0 Z W 1 Q Y X R o P l N l Y 3 R p b 2 4 x L 0 V 4 d H J h Y 2 N p J U M z J U I z b i U y M C g 0 K S 9 U a X B v J T I w Y 2 F t Y m l h Z G 8 x P C 9 J d G V t U G F 0 a D 4 8 L 0 l 0 Z W 1 M b 2 N h d G l v b j 4 8 U 3 R h Y m x l R W 5 0 c m l l c y A v P j w v S X R l b T 4 8 S X R l b T 4 8 S X R l b U x v Y 2 F 0 a W 9 u P j x J d G V t V H l w Z T 5 G b 3 J t d W x h P C 9 J d G V t V H l w Z T 4 8 S X R l b V B h d G g + U 2 V j d G l v b j E v V G F i b G F f Z G V f U H J v Y 2 V k Z W 5 j a W F f c G 9 y X 2 N j V E x E 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M T c x Z j Q y Y j g t Z D U 1 Z S 0 0 Z W M z L T l k M D k t N W Y y N 2 M 4 M T Y 5 Z D V l 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U e X B l c y I g V m F s d W U 9 I n N C Z 1 l H Q m c 9 P S I g L z 4 8 R W 5 0 c n k g V H l w Z T 0 i R m l s b E x h c 3 R V c G R h d G V k I i B W Y W x 1 Z T 0 i Z D I w M j U t M D c t M D d U M D A 6 N D k 6 M T c u M z I 3 M D E 2 O V o i I C 8 + P E V u d H J 5 I F R 5 c G U 9 I k Z p b G x F c n J v c k N v d W 5 0 I i B W Y W x 1 Z T 0 i b D A i I C 8 + P E V u d H J 5 I F R 5 c G U 9 I k Z p b G x F c n J v c k N v Z G U i I F Z h b H V l P S J z V W 5 r b m 9 3 b i I g L z 4 8 R W 5 0 c n k g V H l w Z T 0 i R m l s b E N v d W 5 0 I i B W Y W x 1 Z T 0 i b D Q i I C 8 + P E V u d H J 5 I F R 5 c G U 9 I k F k Z G V k V G 9 E Y X R h T W 9 k Z W w i I F Z h b H V l P S J s M C I g L z 4 8 R W 5 0 c n k g V H l w Z T 0 i R m l s b E N v b H V t b k 5 h b W V z I i B W Y W x 1 Z T 0 i c 1 s m c X V v d D t D b 2 x 1 b W 4 x J n F 1 b 3 Q 7 L C Z x d W 9 0 O 0 N v b H V t b j I m c X V v d D s s J n F 1 b 3 Q 7 Q 2 9 s d W 1 u M y Z x d W 9 0 O y w m c X V v d D t D b 2 x 1 b W 4 0 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V G F i b G F f Z G V f U H J v Y 2 V k Z W 5 j a W F f c G 9 y X 2 N j V E x E L 0 F 1 d G 9 S Z W 1 v d m V k Q 2 9 s d W 1 u c z E u e 0 N v b H V t b j E s M H 0 m c X V v d D s s J n F 1 b 3 Q 7 U 2 V j d G l v b j E v V G F i b G F f Z G V f U H J v Y 2 V k Z W 5 j a W F f c G 9 y X 2 N j V E x E L 0 F 1 d G 9 S Z W 1 v d m V k Q 2 9 s d W 1 u c z E u e 0 N v b H V t b j I s M X 0 m c X V v d D s s J n F 1 b 3 Q 7 U 2 V j d G l v b j E v V G F i b G F f Z G V f U H J v Y 2 V k Z W 5 j a W F f c G 9 y X 2 N j V E x E L 0 F 1 d G 9 S Z W 1 v d m V k Q 2 9 s d W 1 u c z E u e 0 N v b H V t b j M s M n 0 m c X V v d D s s J n F 1 b 3 Q 7 U 2 V j d G l v b j E v V G F i b G F f Z G V f U H J v Y 2 V k Z W 5 j a W F f c G 9 y X 2 N j V E x E L 0 F 1 d G 9 S Z W 1 v d m V k Q 2 9 s d W 1 u c z E u e 0 N v b H V t b j Q s M 3 0 m c X V v d D t d L C Z x d W 9 0 O 0 N v b H V t b k N v d W 5 0 J n F 1 b 3 Q 7 O j Q s J n F 1 b 3 Q 7 S 2 V 5 Q 2 9 s d W 1 u T m F t Z X M m c X V v d D s 6 W 1 0 s J n F 1 b 3 Q 7 Q 2 9 s d W 1 u S W R l b n R p d G l l c y Z x d W 9 0 O z p b J n F 1 b 3 Q 7 U 2 V j d G l v b j E v V G F i b G F f Z G V f U H J v Y 2 V k Z W 5 j a W F f c G 9 y X 2 N j V E x E L 0 F 1 d G 9 S Z W 1 v d m V k Q 2 9 s d W 1 u c z E u e 0 N v b H V t b j E s M H 0 m c X V v d D s s J n F 1 b 3 Q 7 U 2 V j d G l v b j E v V G F i b G F f Z G V f U H J v Y 2 V k Z W 5 j a W F f c G 9 y X 2 N j V E x E L 0 F 1 d G 9 S Z W 1 v d m V k Q 2 9 s d W 1 u c z E u e 0 N v b H V t b j I s M X 0 m c X V v d D s s J n F 1 b 3 Q 7 U 2 V j d G l v b j E v V G F i b G F f Z G V f U H J v Y 2 V k Z W 5 j a W F f c G 9 y X 2 N j V E x E L 0 F 1 d G 9 S Z W 1 v d m V k Q 2 9 s d W 1 u c z E u e 0 N v b H V t b j M s M n 0 m c X V v d D s s J n F 1 b 3 Q 7 U 2 V j d G l v b j E v V G F i b G F f Z G V f U H J v Y 2 V k Z W 5 j a W F f c G 9 y X 2 N j V E x E L 0 F 1 d G 9 S Z W 1 v d m V k Q 2 9 s d W 1 u c z E u e 0 N v b H V t b j Q s M 3 0 m c X V v d D t d L C Z x d W 9 0 O 1 J l b G F 0 a W 9 u c 2 h p c E l u Z m 8 m c X V v d D s 6 W 1 1 9 I i A v P j w v U 3 R h Y m x l R W 5 0 c m l l c z 4 8 L 0 l 0 Z W 0 + P E l 0 Z W 0 + P E l 0 Z W 1 M b 2 N h d G l v b j 4 8 S X R l b V R 5 c G U + R m 9 y b X V s Y T w v S X R l b V R 5 c G U + P E l 0 Z W 1 Q Y X R o P l N l Y 3 R p b 2 4 x L 1 R h Y m x h X 2 R l X 1 B y b 2 N l Z G V u Y 2 l h X 3 B v c l 9 j Y 1 R M R C 9 P c m l n Z W 4 8 L 0 l 0 Z W 1 Q Y X R o P j w v S X R l b U x v Y 2 F 0 a W 9 u P j x T d G F i b G V F b n R y a W V z I C 8 + P C 9 J d G V t P j x J d G V t P j x J d G V t T G 9 j Y X R p b 2 4 + P E l 0 Z W 1 U e X B l P k Z v c m 1 1 b G E 8 L 0 l 0 Z W 1 U e X B l P j x J d G V t U G F 0 a D 5 T Z W N 0 a W 9 u M S 9 U Y W J s Y V 9 k Z V 9 Q c m 9 j Z W R l b m N p Y V 9 w b 3 J f Y 2 N U T E Q v V G l w b y U y M G N h b W J p Y W R v P C 9 J d G V t U G F 0 a D 4 8 L 0 l 0 Z W 1 M b 2 N h d G l v b j 4 8 U 3 R h Y m x l R W 5 0 c m l l c y A v P j w v S X R l b T 4 8 S X R l b T 4 8 S X R l b U x v Y 2 F 0 a W 9 u P j x J d G V t V H l w Z T 5 G b 3 J t d W x h P C 9 J d G V t V H l w Z T 4 8 S X R l b V B h d G g + U 2 V j d G l v b j E v V G F i b G F f Z G V f U H J v Y 2 V k Z W 5 j a W F f c G 9 y X 2 N j V E x E 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F 1 Z X J 5 S U Q i I F Z h b H V l P S J z O W M 2 N G N j Z T A t Y j g 3 N i 0 0 Z m J l L W F m Y z Y t M T N j O D c 2 N G Z k M z h i 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U Y X J n Z X Q i I F Z h b H V l P S J z V G F i b G F f Z G V f U H J v Y 2 V k Z W 5 j a W F f c G 9 y X 2 N j V E x E X 1 8 y I i A v P j x F b n R y e S B U e X B l P S J G a W x s Z W R D b 2 1 w b G V 0 Z V J l c 3 V s d F R v V 2 9 y a 3 N o Z W V 0 I i B W Y W x 1 Z T 0 i b D E i I C 8 + P E V u d H J 5 I F R 5 c G U 9 I k Z p b G x D b 2 x 1 b W 5 U e X B l c y I g V m F s d W U 9 I n N C Z 1 l H Q m c 9 P S I g L z 4 8 R W 5 0 c n k g V H l w Z T 0 i R m l s b E x h c 3 R V c G R h d G V k I i B W Y W x 1 Z T 0 i Z D I w M j U t M D c t M D d U M D A 6 N D k 6 M T k u M j E w N z g 0 N 1 o i I C 8 + P E V u d H J 5 I F R 5 c G U 9 I k Z p b G x F c n J v c k N v d W 5 0 I i B W Y W x 1 Z T 0 i b D A i I C 8 + P E V u d H J 5 I F R 5 c G U 9 I k Z p b G x F c n J v c k N v Z G U i I F Z h b H V l P S J z V W 5 r b m 9 3 b i I g L z 4 8 R W 5 0 c n k g V H l w Z T 0 i R m l s b E N v d W 5 0 I i B W Y W x 1 Z T 0 i b D M i I C 8 + P E V u d H J 5 I F R 5 c G U 9 I k F k Z G V k V G 9 E Y X R h T W 9 k Z W w i I F Z h b H V l P S J s M C I g L z 4 8 R W 5 0 c n k g V H l w Z T 0 i R m l s b E N v b H V t b k 5 h b W V z I i B W Y W x 1 Z T 0 i c 1 s m c X V v d D t U w 6 1 0 d W x v I G R l b C B k b 2 N 1 b W V u d G 8 m c X V v d D s s J n F 1 b 3 Q 7 Q 8 O z Z G l n b 3 M g Y 2 N U T E R z I G V u Y 2 9 u d H J h Z G 9 z J n F 1 b 3 Q 7 L C Z x d W 9 0 O 1 B h w 6 1 z J n F 1 b 3 Q 7 L C Z x d W 9 0 O 0 9 i c 2 V y d m F j a W 9 u Z X M 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U Y W J s Y V 9 k Z V 9 Q c m 9 j Z W R l b m N p Y V 9 w b 3 J f Y 2 N U T E Q g K D I p L 0 F 1 d G 9 S Z W 1 v d m V k Q 2 9 s d W 1 u c z E u e 1 T D r X R 1 b G 8 g Z G V s I G R v Y 3 V t Z W 5 0 b y w w f S Z x d W 9 0 O y w m c X V v d D t T Z W N 0 a W 9 u M S 9 U Y W J s Y V 9 k Z V 9 Q c m 9 j Z W R l b m N p Y V 9 w b 3 J f Y 2 N U T E Q g K D I p L 0 F 1 d G 9 S Z W 1 v d m V k Q 2 9 s d W 1 u c z E u e 0 P D s 2 R p Z 2 9 z I G N j V E x E c y B l b m N v b n R y Y W R v c y w x f S Z x d W 9 0 O y w m c X V v d D t T Z W N 0 a W 9 u M S 9 U Y W J s Y V 9 k Z V 9 Q c m 9 j Z W R l b m N p Y V 9 w b 3 J f Y 2 N U T E Q g K D I p L 0 F 1 d G 9 S Z W 1 v d m V k Q 2 9 s d W 1 u c z E u e 1 B h w 6 1 z L D J 9 J n F 1 b 3 Q 7 L C Z x d W 9 0 O 1 N l Y 3 R p b 2 4 x L 1 R h Y m x h X 2 R l X 1 B y b 2 N l Z G V u Y 2 l h X 3 B v c l 9 j Y 1 R M R C A o M i k v Q X V 0 b 1 J l b W 9 2 Z W R D b 2 x 1 b W 5 z M S 5 7 T 2 J z Z X J 2 Y W N p b 2 5 l c y w z f S Z x d W 9 0 O 1 0 s J n F 1 b 3 Q 7 Q 2 9 s d W 1 u Q 2 9 1 b n Q m c X V v d D s 6 N C w m c X V v d D t L Z X l D b 2 x 1 b W 5 O Y W 1 l c y Z x d W 9 0 O z p b X S w m c X V v d D t D b 2 x 1 b W 5 J Z G V u d G l 0 a W V z J n F 1 b 3 Q 7 O l s m c X V v d D t T Z W N 0 a W 9 u M S 9 U Y W J s Y V 9 k Z V 9 Q c m 9 j Z W R l b m N p Y V 9 w b 3 J f Y 2 N U T E Q g K D I p L 0 F 1 d G 9 S Z W 1 v d m V k Q 2 9 s d W 1 u c z E u e 1 T D r X R 1 b G 8 g Z G V s I G R v Y 3 V t Z W 5 0 b y w w f S Z x d W 9 0 O y w m c X V v d D t T Z W N 0 a W 9 u M S 9 U Y W J s Y V 9 k Z V 9 Q c m 9 j Z W R l b m N p Y V 9 w b 3 J f Y 2 N U T E Q g K D I p L 0 F 1 d G 9 S Z W 1 v d m V k Q 2 9 s d W 1 u c z E u e 0 P D s 2 R p Z 2 9 z I G N j V E x E c y B l b m N v b n R y Y W R v c y w x f S Z x d W 9 0 O y w m c X V v d D t T Z W N 0 a W 9 u M S 9 U Y W J s Y V 9 k Z V 9 Q c m 9 j Z W R l b m N p Y V 9 w b 3 J f Y 2 N U T E Q g K D I p L 0 F 1 d G 9 S Z W 1 v d m V k Q 2 9 s d W 1 u c z E u e 1 B h w 6 1 z L D J 9 J n F 1 b 3 Q 7 L C Z x d W 9 0 O 1 N l Y 3 R p b 2 4 x L 1 R h Y m x h X 2 R l X 1 B y b 2 N l Z G V u Y 2 l h X 3 B v c l 9 j Y 1 R M R C A o M i k v Q X V 0 b 1 J l b W 9 2 Z W R D b 2 x 1 b W 5 z M S 5 7 T 2 J z Z X J 2 Y W N p b 2 5 l c y w z f S Z x d W 9 0 O 1 0 s J n F 1 b 3 Q 7 U m V s Y X R p b 2 5 z a G l w S W 5 m b y Z x d W 9 0 O z p b X X 0 i I C 8 + P C 9 T d G F i b G V F b n R y a W V z P j w v S X R l b T 4 8 S X R l b T 4 8 S X R l b U x v Y 2 F 0 a W 9 u P j x J d G V t V H l w Z T 5 G b 3 J t d W x h P C 9 J d G V t V H l w Z T 4 8 S X R l b V B h d G g + U 2 V j d G l v b j E v V G F i b G F f Z G V f U H J v Y 2 V k Z W 5 j a W F f c G 9 y X 2 N j V E x E J T I w K D I p L 0 9 y a W d l b j w v S X R l b V B h d G g + P C 9 J d G V t T G 9 j Y X R p b 2 4 + P F N 0 Y W J s Z U V u d H J p Z X M g L z 4 8 L 0 l 0 Z W 0 + P E l 0 Z W 0 + P E l 0 Z W 1 M b 2 N h d G l v b j 4 8 S X R l b V R 5 c G U + R m 9 y b X V s Y T w v S X R l b V R 5 c G U + P E l 0 Z W 1 Q Y X R o P l N l Y 3 R p b 2 4 x L 1 R h Y m x h X 2 R l X 1 B y b 2 N l Z G V u Y 2 l h X 3 B v c l 9 j Y 1 R M R C U y M C g y K S 9 U a X B v J T I w Y 2 F t Y m l h Z G 8 8 L 0 l 0 Z W 1 Q Y X R o P j w v S X R l b U x v Y 2 F 0 a W 9 u P j x T d G F i b G V F b n R y a W V z I C 8 + P C 9 J d G V t P j x J d G V t P j x J d G V t T G 9 j Y X R p b 2 4 + P E l 0 Z W 1 U e X B l P k Z v c m 1 1 b G E 8 L 0 l 0 Z W 1 U e X B l P j x J d G V t U G F 0 a D 5 T Z W N 0 a W 9 u M S 9 U Y W J s Y V 9 k Z V 9 Q c m 9 j Z W R l b m N p Y V 9 w b 3 J f Y 2 N U T E Q l M j A o M i k v R W 5 j Y W J l e m F k b 3 M l M j B w c m 9 t b 3 Z p Z G 9 z P C 9 J d G V t U G F 0 a D 4 8 L 0 l 0 Z W 1 M b 2 N h d G l v b j 4 8 U 3 R h Y m x l R W 5 0 c m l l c y A v P j w v S X R l b T 4 8 S X R l b T 4 8 S X R l b U x v Y 2 F 0 a W 9 u P j x J d G V t V H l w Z T 5 G b 3 J t d W x h P C 9 J d G V t V H l w Z T 4 8 S X R l b V B h d G g + U 2 V j d G l v b j E v V G F i b G F f Z G V f U H J v Y 2 V k Z W 5 j a W F f c G 9 y X 2 N j V E x E J T I w K D I p L 1 R p c G 8 l M j B j Y W 1 i a W F k b z E 8 L 0 l 0 Z W 1 Q Y X R o P j w v S X R l b U x v Y 2 F 0 a W 9 u P j x T d G F i b G V F b n R y a W V z I C 8 + P C 9 J d G V t P j x J d G V t P j x J d G V t T G 9 j Y X R p b 2 4 + P E l 0 Z W 1 U e X B l P k Z v c m 1 1 b G E 8 L 0 l 0 Z W 1 U e X B l P j x J d G V t U G F 0 a D 5 T Z W N 0 a W 9 u M S 9 Q c m 9 j Z W R l b m N p Y V 9 k Z V 9 B d X R v c m V z X 3 B v c l 9 j Y 1 R M R 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R d W V y e U l E I i B W Y W x 1 Z T 0 i c z d l Z j A y Y z d i L T N l Y z U t N D M w N y 0 5 O D I 1 L T k 1 Z D M 4 O D g 0 Z G J i O 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V G F y Z 2 V 0 I i B W Y W x 1 Z T 0 i c 1 B y b 2 N l Z G V u Y 2 l h X 2 R l X 0 F 1 d G 9 y Z X N f c G 9 y X 2 N j V E x E I i A v P j x F b n R y e S B U e X B l P S J G a W x s Z W R D b 2 1 w b G V 0 Z V J l c 3 V s d F R v V 2 9 y a 3 N o Z W V 0 I i B W Y W x 1 Z T 0 i b D E i I C 8 + P E V u d H J 5 I F R 5 c G U 9 I k Z p b G x D b 2 x 1 b W 5 U e X B l c y I g V m F s d W U 9 I n N C Z 1 l H Q m c 9 P S I g L z 4 8 R W 5 0 c n k g V H l w Z T 0 i R m l s b E x h c 3 R V c G R h d G V k I i B W Y W x 1 Z T 0 i Z D I w M j U t M D c t M D d U M D A 6 N D k 6 M T k u M D M 1 N z g 0 M l o i I C 8 + P E V u d H J 5 I F R 5 c G U 9 I k Z p b G x F c n J v c k N v d W 5 0 I i B W Y W x 1 Z T 0 i b D A i I C 8 + P E V u d H J 5 I F R 5 c G U 9 I k Z p b G x F c n J v c k N v Z G U i I F Z h b H V l P S J z V W 5 r b m 9 3 b i I g L z 4 8 R W 5 0 c n k g V H l w Z T 0 i R m l s b E N v d W 5 0 I i B W Y W x 1 Z T 0 i b D M i I C 8 + P E V u d H J 5 I F R 5 c G U 9 I k F k Z G V k V G 9 E Y X R h T W 9 k Z W w i I F Z h b H V l P S J s M C I g L z 4 8 R W 5 0 c n k g V H l w Z T 0 i R m l s b E N v b H V t b k 5 h b W V z I i B W Y W x 1 Z T 0 i c 1 s m c X V v d D t U w 6 1 0 d W x v I G R l b C B k b 2 N 1 b W V u d G 8 m c X V v d D s s J n F 1 b 3 Q 7 Q 8 O z Z G l n b 3 M g Y 2 N U T E R z I G V u Y 2 9 u d H J h Z G 9 z J n F 1 b 3 Q 7 L C Z x d W 9 0 O 1 B h w 6 1 z J n F 1 b 3 Q 7 L C Z x d W 9 0 O 0 9 i c 2 V y d m F j a W 9 u Z X M 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Q c m 9 j Z W R l b m N p Y V 9 k Z V 9 B d X R v c m V z X 3 B v c l 9 j Y 1 R M R C 9 B d X R v U m V t b 3 Z l Z E N v b H V t b n M x L n t U w 6 1 0 d W x v I G R l b C B k b 2 N 1 b W V u d G 8 s M H 0 m c X V v d D s s J n F 1 b 3 Q 7 U 2 V j d G l v b j E v U H J v Y 2 V k Z W 5 j a W F f Z G V f Q X V 0 b 3 J l c 1 9 w b 3 J f Y 2 N U T E Q v Q X V 0 b 1 J l b W 9 2 Z W R D b 2 x 1 b W 5 z M S 5 7 Q 8 O z Z G l n b 3 M g Y 2 N U T E R z I G V u Y 2 9 u d H J h Z G 9 z L D F 9 J n F 1 b 3 Q 7 L C Z x d W 9 0 O 1 N l Y 3 R p b 2 4 x L 1 B y b 2 N l Z G V u Y 2 l h X 2 R l X 0 F 1 d G 9 y Z X N f c G 9 y X 2 N j V E x E L 0 F 1 d G 9 S Z W 1 v d m V k Q 2 9 s d W 1 u c z E u e 1 B h w 6 1 z L D J 9 J n F 1 b 3 Q 7 L C Z x d W 9 0 O 1 N l Y 3 R p b 2 4 x L 1 B y b 2 N l Z G V u Y 2 l h X 2 R l X 0 F 1 d G 9 y Z X N f c G 9 y X 2 N j V E x E L 0 F 1 d G 9 S Z W 1 v d m V k Q 2 9 s d W 1 u c z E u e 0 9 i c 2 V y d m F j a W 9 u Z X M s M 3 0 m c X V v d D t d L C Z x d W 9 0 O 0 N v b H V t b k N v d W 5 0 J n F 1 b 3 Q 7 O j Q s J n F 1 b 3 Q 7 S 2 V 5 Q 2 9 s d W 1 u T m F t Z X M m c X V v d D s 6 W 1 0 s J n F 1 b 3 Q 7 Q 2 9 s d W 1 u S W R l b n R p d G l l c y Z x d W 9 0 O z p b J n F 1 b 3 Q 7 U 2 V j d G l v b j E v U H J v Y 2 V k Z W 5 j a W F f Z G V f Q X V 0 b 3 J l c 1 9 w b 3 J f Y 2 N U T E Q v Q X V 0 b 1 J l b W 9 2 Z W R D b 2 x 1 b W 5 z M S 5 7 V M O t d H V s b y B k Z W w g Z G 9 j d W 1 l b n R v L D B 9 J n F 1 b 3 Q 7 L C Z x d W 9 0 O 1 N l Y 3 R p b 2 4 x L 1 B y b 2 N l Z G V u Y 2 l h X 2 R l X 0 F 1 d G 9 y Z X N f c G 9 y X 2 N j V E x E L 0 F 1 d G 9 S Z W 1 v d m V k Q 2 9 s d W 1 u c z E u e 0 P D s 2 R p Z 2 9 z I G N j V E x E c y B l b m N v b n R y Y W R v c y w x f S Z x d W 9 0 O y w m c X V v d D t T Z W N 0 a W 9 u M S 9 Q c m 9 j Z W R l b m N p Y V 9 k Z V 9 B d X R v c m V z X 3 B v c l 9 j Y 1 R M R C 9 B d X R v U m V t b 3 Z l Z E N v b H V t b n M x L n t Q Y c O t c y w y f S Z x d W 9 0 O y w m c X V v d D t T Z W N 0 a W 9 u M S 9 Q c m 9 j Z W R l b m N p Y V 9 k Z V 9 B d X R v c m V z X 3 B v c l 9 j Y 1 R M R C 9 B d X R v U m V t b 3 Z l Z E N v b H V t b n M x L n t P Y n N l c n Z h Y 2 l v b m V z L D N 9 J n F 1 b 3 Q 7 X S w m c X V v d D t S Z W x h d G l v b n N o a X B J b m Z v J n F 1 b 3 Q 7 O l t d f S I g L z 4 8 L 1 N 0 Y W J s Z U V u d H J p Z X M + P C 9 J d G V t P j x J d G V t P j x J d G V t T G 9 j Y X R p b 2 4 + P E l 0 Z W 1 U e X B l P k Z v c m 1 1 b G E 8 L 0 l 0 Z W 1 U e X B l P j x J d G V t U G F 0 a D 5 T Z W N 0 a W 9 u M S 9 Q c m 9 j Z W R l b m N p Y V 9 k Z V 9 B d X R v c m V z X 3 B v c l 9 j Y 1 R M R C 9 P c m l n Z W 4 8 L 0 l 0 Z W 1 Q Y X R o P j w v S X R l b U x v Y 2 F 0 a W 9 u P j x T d G F i b G V F b n R y a W V z I C 8 + P C 9 J d G V t P j x J d G V t P j x J d G V t T G 9 j Y X R p b 2 4 + P E l 0 Z W 1 U e X B l P k Z v c m 1 1 b G E 8 L 0 l 0 Z W 1 U e X B l P j x J d G V t U G F 0 a D 5 T Z W N 0 a W 9 u M S 9 Q c m 9 j Z W R l b m N p Y V 9 k Z V 9 B d X R v c m V z X 3 B v c l 9 j Y 1 R M R C 9 U a X B v J T I w Y 2 F t Y m l h Z G 8 8 L 0 l 0 Z W 1 Q Y X R o P j w v S X R l b U x v Y 2 F 0 a W 9 u P j x T d G F i b G V F b n R y a W V z I C 8 + P C 9 J d G V t P j x J d G V t P j x J d G V t T G 9 j Y X R p b 2 4 + P E l 0 Z W 1 U e X B l P k Z v c m 1 1 b G E 8 L 0 l 0 Z W 1 U e X B l P j x J d G V t U G F 0 a D 5 T Z W N 0 a W 9 u M S 9 Q c m 9 j Z W R l b m N p Y V 9 k Z V 9 B d X R v c m V z X 3 B v c l 9 j Y 1 R M R C 9 F b m N h Y m V 6 Y W R v c y U y M H B y b 2 1 v d m l k b 3 M 8 L 0 l 0 Z W 1 Q Y X R o P j w v S X R l b U x v Y 2 F 0 a W 9 u P j x T d G F i b G V F b n R y a W V z I C 8 + P C 9 J d G V t P j x J d G V t P j x J d G V t T G 9 j Y X R p b 2 4 + P E l 0 Z W 1 U e X B l P k Z v c m 1 1 b G E 8 L 0 l 0 Z W 1 U e X B l P j x J d G V t U G F 0 a D 5 T Z W N 0 a W 9 u M S 9 Q c m 9 j Z W R l b m N p Y V 9 k Z V 9 B d X R v c m V z X 3 B v c l 9 j Y 1 R M R C 9 U a X B v J T I w Y 2 F t Y m l h Z G 8 x P C 9 J d G V t U G F 0 a D 4 8 L 0 l 0 Z W 1 M b 2 N h d G l v b j 4 8 U 3 R h Y m x l R W 5 0 c m l l c y A v P j w v S X R l b T 4 8 S X R l b T 4 8 S X R l b U x v Y 2 F 0 a W 9 u P j x J d G V t V H l w Z T 5 G b 3 J t d W x h P C 9 J d G V t V H l w Z T 4 8 S X R l b V B h d G g + U 2 V j d G l v b j E v U G F p c 2 V z P C 9 J d G V t U G F 0 a D 4 8 L 0 l 0 Z W 1 M b 2 N h d G l v b j 4 8 U 3 R h Y m x l R W 5 0 c m l l c z 4 8 R W 5 0 c n k g V H l w Z T 0 i S X N Q c m l 2 Y X R l I i B W Y W x 1 Z T 0 i b D A i I C 8 + P E V u d H J 5 I F R 5 c G U 9 I l F 1 Z X J 5 S U Q i I F Z h b H V l P S J z M G M 4 N j J k Y m M t Z T N k N i 0 0 M T A w L T k z O T M t Z D M 5 N 2 Q x N j A 4 M z I 2 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R m l s b E N v b H V t b l R 5 c G V z I i B W Y W x 1 Z T 0 i c 0 J n W U d C Z 1 k 9 I i A v P j x F b n R y e S B U e X B l P S J G a W x s T G F z d F V w Z G F 0 Z W Q i I F Z h b H V l P S J k M j A y N S 0 w N y 0 w N 1 Q w M D o 0 O T o x N y 4 z M z c 1 O T Q w W i I g L z 4 8 R W 5 0 c n k g V H l w Z T 0 i R m l s b E V y c m 9 y Q 2 9 1 b n Q i I F Z h b H V l P S J s M C I g L z 4 8 R W 5 0 c n k g V H l w Z T 0 i R m l s b E V y c m 9 y Q 2 9 k Z S I g V m F s d W U 9 I n N V b m t u b 3 d u I i A v P j x F b n R y e S B U e X B l P S J G a W x s Q 2 9 1 b n Q i I F Z h b H V l P S J s M T Y i I C 8 + P E V u d H J 5 I F R 5 c G U 9 I k F k Z G V k V G 9 E Y X R h T W 9 k Z W w i I F Z h b H V l P S J s M C I g L z 4 8 R W 5 0 c n k g V H l w Z T 0 i R m l s b E N v b H V t b k 5 h b W V z I i B W Y W x 1 Z T 0 i c 1 s m c X V v d D t F e H R y Y W N j a V 9 u X 2 R l X 2 N j V E x E X 3 B v c l 9 k b 2 N 1 b W V u d G 9 f M S 5 j c 3 Y m c X V v d D s s J n F 1 b 3 Q 7 V M O t d H V s b y B k Z W w g Z G 9 j d W 1 l b n R v J n F 1 b 3 Q 7 L C Z x d W 9 0 O 0 P D s 2 R p Z 2 9 z I G N j V E x E c y B l b m N v b n R y Y W R v c y Z x d W 9 0 O y w m c X V v d D t Q Y c O t c y Z x d W 9 0 O y w m c X V v d D t P Y n N l c n Z h Y 2 l v b m V z 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U G F p c 2 V z L 0 F 1 d G 9 S Z W 1 v d m V k Q 2 9 s d W 1 u c z E u e 0 V 4 d H J h Y 2 N p X 2 5 f Z G V f Y 2 N U T E R f c G 9 y X 2 R v Y 3 V t Z W 5 0 b 1 8 x L m N z d i w w f S Z x d W 9 0 O y w m c X V v d D t T Z W N 0 a W 9 u M S 9 Q Y W l z Z X M v Q X V 0 b 1 J l b W 9 2 Z W R D b 2 x 1 b W 5 z M S 5 7 V M O t d H V s b y B k Z W w g Z G 9 j d W 1 l b n R v L D F 9 J n F 1 b 3 Q 7 L C Z x d W 9 0 O 1 N l Y 3 R p b 2 4 x L 1 B h a X N l c y 9 B d X R v U m V t b 3 Z l Z E N v b H V t b n M x L n t D w 7 N k a W d v c y B j Y 1 R M R H M g Z W 5 j b 2 5 0 c m F k b 3 M s M n 0 m c X V v d D s s J n F 1 b 3 Q 7 U 2 V j d G l v b j E v U G F p c 2 V z L 0 F 1 d G 9 S Z W 1 v d m V k Q 2 9 s d W 1 u c z E u e 1 B h w 6 1 z L D N 9 J n F 1 b 3 Q 7 L C Z x d W 9 0 O 1 N l Y 3 R p b 2 4 x L 1 B h a X N l c y 9 B d X R v U m V t b 3 Z l Z E N v b H V t b n M x L n t P Y n N l c n Z h Y 2 l v b m V z L D R 9 J n F 1 b 3 Q 7 X S w m c X V v d D t D b 2 x 1 b W 5 D b 3 V u d C Z x d W 9 0 O z o 1 L C Z x d W 9 0 O 0 t l e U N v b H V t b k 5 h b W V z J n F 1 b 3 Q 7 O l t d L C Z x d W 9 0 O 0 N v b H V t b k l k Z W 5 0 a X R p Z X M m c X V v d D s 6 W y Z x d W 9 0 O 1 N l Y 3 R p b 2 4 x L 1 B h a X N l c y 9 B d X R v U m V t b 3 Z l Z E N v b H V t b n M x L n t F e H R y Y W N j a V 9 u X 2 R l X 2 N j V E x E X 3 B v c l 9 k b 2 N 1 b W V u d G 9 f M S 5 j c 3 Y s M H 0 m c X V v d D s s J n F 1 b 3 Q 7 U 2 V j d G l v b j E v U G F p c 2 V z L 0 F 1 d G 9 S Z W 1 v d m V k Q 2 9 s d W 1 u c z E u e 1 T D r X R 1 b G 8 g Z G V s I G R v Y 3 V t Z W 5 0 b y w x f S Z x d W 9 0 O y w m c X V v d D t T Z W N 0 a W 9 u M S 9 Q Y W l z Z X M v Q X V 0 b 1 J l b W 9 2 Z W R D b 2 x 1 b W 5 z M S 5 7 Q 8 O z Z G l n b 3 M g Y 2 N U T E R z I G V u Y 2 9 u d H J h Z G 9 z L D J 9 J n F 1 b 3 Q 7 L C Z x d W 9 0 O 1 N l Y 3 R p b 2 4 x L 1 B h a X N l c y 9 B d X R v U m V t b 3 Z l Z E N v b H V t b n M x L n t Q Y c O t c y w z f S Z x d W 9 0 O y w m c X V v d D t T Z W N 0 a W 9 u M S 9 Q Y W l z Z X M v Q X V 0 b 1 J l b W 9 2 Z W R D b 2 x 1 b W 5 z M S 5 7 T 2 J z Z X J 2 Y W N p b 2 5 l c y w 0 f S Z x d W 9 0 O 1 0 s J n F 1 b 3 Q 7 U m V s Y X R p b 2 5 z a G l w S W 5 m b y Z x d W 9 0 O z p b X X 0 i I C 8 + P C 9 T d G F i b G V F b n R y a W V z P j w v S X R l b T 4 8 S X R l b T 4 8 S X R l b U x v Y 2 F 0 a W 9 u P j x J d G V t V H l w Z T 5 G b 3 J t d W x h P C 9 J d G V t V H l w Z T 4 8 S X R l b V B h d G g + U 2 V j d G l v b j E v U G F p c 2 V z L 0 9 y a W d l b j w v S X R l b V B h d G g + P C 9 J d G V t T G 9 j Y X R p b 2 4 + P F N 0 Y W J s Z U V u d H J p Z X M g L z 4 8 L 0 l 0 Z W 0 + P E l 0 Z W 0 + P E l 0 Z W 1 M b 2 N h d G l v b j 4 8 S X R l b V R 5 c G U + R m 9 y b X V s Y T w v S X R l b V R 5 c G U + P E l 0 Z W 1 Q Y X R o P l N l Y 3 R p b 2 4 x L 0 F y Y 2 h p d m 8 l M j B k Z S U y M G V q Z W 1 w b G 8 l M j A o N i k 8 L 0 l 0 Z W 1 Q Y X R o P j w v S X R l b U x v Y 2 F 0 a W 9 u P j x T d G F i b G V F b n R y a W V z P j x F b n R y e S B U e X B l P S J J c 1 B y a X Z h d G U i I F Z h b H V l P S J s M C I g L z 4 8 R W 5 0 c n k g V H l w Z T 0 i U X V l c n l J R C I g V m F s d W U 9 I n M x M z J l Y 2 R m M y 0 5 Z j J j L T Q 3 Z T Q t Y j M w O C 1 h Y j h i M j Z j Z j A z M W Y i I C 8 + P E V u d H J 5 I F R 5 c G U 9 I k x v Y W R l Z F R v Q W 5 h b H l z a X N T Z X J 2 a W N l c y I g V m F s d W U 9 I m w w I i A v P j x F b n R y e S B U e X B l P S J M b 2 F k V G 9 S Z X B v c n R E a X N h Y m x l Z C I g V m F s d W U 9 I m w x I i A v P j x F b n R y e S B U e X B l P S J R d W V y e U d y b 3 V w S U Q i I F Z h b H V l P S J z O T U 4 Z D I 2 O D Y t Y 2 F h N S 0 0 N z U 2 L T g 0 N 2 U t Z D l l O W E z M D Z k M T E 1 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D d U M D A 6 N D k 6 M T c u M z Y w N z c w O F o i I C 8 + P E V u d H J 5 I F R 5 c G U 9 I k Z p b G x T d G F 0 d X M i I F Z h b H V l P S J z Q 2 9 t c G x l d G U i I C 8 + P C 9 T d G F i b G V F b n R y a W V z P j w v S X R l b T 4 8 S X R l b T 4 8 S X R l b U x v Y 2 F 0 a W 9 u P j x J d G V t V H l w Z T 5 G b 3 J t d W x h P C 9 J d G V t V H l w Z T 4 8 S X R l b V B h d G g + U 2 V j d G l v b j E v Q X J j a G l 2 b y U y M G R l J T I w Z W p l b X B s b y U y M C g 2 K S 9 P c m l n Z W 4 8 L 0 l 0 Z W 1 Q Y X R o P j w v S X R l b U x v Y 2 F 0 a W 9 u P j x T d G F i b G V F b n R y a W V z I C 8 + P C 9 J d G V t P j x J d G V t P j x J d G V t T G 9 j Y X R p b 2 4 + P E l 0 Z W 1 U e X B l P k Z v c m 1 1 b G E 8 L 0 l 0 Z W 1 U e X B l P j x J d G V t U G F 0 a D 5 T Z W N 0 a W 9 u M S 9 B c m N o a X Z v J T I w Z G U l M j B l a m V t c G x v J T I w K D Y p L 0 5 h d m V n Y W N p J U M z J U I z b j E 8 L 0 l 0 Z W 1 Q Y X R o P j w v S X R l b U x v Y 2 F 0 a W 9 u P j x T d G F i b G V F b n R y a W V z I C 8 + P C 9 J d G V t P j x J d G V t P j x J d G V t T G 9 j Y X R p b 2 4 + P E l 0 Z W 1 U e X B l P k Z v c m 1 1 b G E 8 L 0 l 0 Z W 1 U e X B l P j x J d G V t U G F 0 a D 5 T Z W N 0 a W 9 u M S 9 Q Y X I l Q z M l Q T F t Z X R y b z Y 8 L 0 l 0 Z W 1 Q Y X R o P j w v S X R l b U x v Y 2 F 0 a W 9 u P j x T d G F i b G V F b n R y a W V z P j x F b n R y e S B U e X B l P S J J c 1 B y a X Z h d G U i I F Z h b H V l P S J s M C I g L z 4 8 R W 5 0 c n k g V H l w Z T 0 i U X V l c n l J R C I g V m F s d W U 9 I n M z N G R k Z T Y 3 M S 1 k Z G I 0 L T Q 0 N z Q t O T Q 2 M S 0 z Y W Q z Y 2 U 4 O W Z j N D E i I C 8 + P E V u d H J 5 I F R 5 c G U 9 I k x v Y W R U b 1 J l c G 9 y d E R p c 2 F i b G V k I i B W Y W x 1 Z T 0 i b D E i I C 8 + P E V u d H J 5 I F R 5 c G U 9 I l F 1 Z X J 5 R 3 J v d X B J R C I g V m F s d W U 9 I n M 5 N T h k M j Y 4 N i 1 j Y W E 1 L T Q 3 N T Y t O D Q 3 Z S 1 k O W U 5 Y T M w N m Q x M T U 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i 0 w N F Q x N T o y N T o y O C 4 1 N D U 4 M T E 2 W i I g L z 4 8 R W 5 0 c n k g V H l w Z T 0 i R m l s b F N 0 Y X R 1 c y I g V m F s d W U 9 I n N D b 2 1 w b G V 0 Z S I g L z 4 8 L 1 N 0 Y W J s Z U V u d H J p Z X M + P C 9 J d G V t P j x J d G V t P j x J d G V t T G 9 j Y X R p b 2 4 + P E l 0 Z W 1 U e X B l P k Z v c m 1 1 b G E 8 L 0 l 0 Z W 1 U e X B l P j x J d G V t U G F 0 a D 5 T Z W N 0 a W 9 u M S 9 U c m F u c 2 Z v c m 1 h c i U y M G F y Y 2 h p d m 8 l M j B k Z S U y M G V q Z W 1 w b G 8 l M j A o N i k 8 L 0 l 0 Z W 1 Q Y X R o P j w v S X R l b U x v Y 2 F 0 a W 9 u P j x T d G F i b G V F b n R y a W V z P j x F b n R y e S B U e X B l P S J J c 1 B y a X Z h d G U i I F Z h b H V l P S J s M C I g L z 4 8 R W 5 0 c n k g V H l w Z T 0 i U X V l c n l J R C I g V m F s d W U 9 I n N j N 2 Y 0 Y z M 1 Y i 0 z Z j E 2 L T R l Z T Q t O T c w M i 0 0 O G I 1 Y m E 0 Z D V m N z E i I C 8 + P E V u d H J 5 I F R 5 c G U 9 I k x v Y W R U b 1 J l c G 9 y d E R p c 2 F i b G V k I i B W Y W x 1 Z T 0 i b D E i I C 8 + P E V u d H J 5 I F R 5 c G U 9 I l F 1 Z X J 5 R 3 J v d X B J R C I g V m F s d W U 9 I n M 5 O W Y z Z j F j N i 1 h Y 2 M 0 L T R h Y j Q t Y m F m N y 1 m Y j Z h Y m U z Y T N j O G Y 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A 3 V D A w O j Q 5 O j E 3 L j M 3 M D Q 3 M z h a I i A v P j x F b n R y e S B U e X B l P S J G a W x s U 3 R h d H V z I i B W Y W x 1 Z T 0 i c 0 N v b X B s Z X R l I i A v P j w v U 3 R h Y m x l R W 5 0 c m l l c z 4 8 L 0 l 0 Z W 0 + P E l 0 Z W 0 + P E l 0 Z W 1 M b 2 N h d G l v b j 4 8 S X R l b V R 5 c G U + R m 9 y b X V s Y T w v S X R l b V R 5 c G U + P E l 0 Z W 1 Q Y X R o P l N l Y 3 R p b 2 4 x L 1 R y Y W 5 z Z m 9 y b W F y J T I w Y X J j a G l 2 b y U y M G R l J T I w Z W p l b X B s b y U y M C g 2 K S 9 P c m l n Z W 4 8 L 0 l 0 Z W 1 Q Y X R o P j w v S X R l b U x v Y 2 F 0 a W 9 u P j x T d G F i b G V F b n R y a W V z I C 8 + P C 9 J d G V t P j x J d G V t P j x J d G V t T G 9 j Y X R p b 2 4 + P E l 0 Z W 1 U e X B l P k Z v c m 1 1 b G E 8 L 0 l 0 Z W 1 U e X B l P j x J d G V t U G F 0 a D 5 T Z W N 0 a W 9 u M S 9 U c m F u c 2 Z v c m 1 h c i U y M G F y Y 2 h p d m 8 l M j A o N i k 8 L 0 l 0 Z W 1 Q Y X R o P j w v S X R l b U x v Y 2 F 0 a W 9 u P j x T d G F i b G V F b n R y a W V z P j x F b n R y e S B U e X B l P S J M b 2 F k V G 9 S Z X B v c n R E a X N h Y m x l Z C I g V m F s d W U 9 I m w x I i A v P j x F b n R y e S B U e X B l P S J R d W V y e U l E I i B W Y W x 1 Z T 0 i c z Z h M j Y 5 M m Z m L W R j O G U t N G N j N i 1 i M z Q 0 L W Y z M W N h Z j k y N D c 0 M C I g L z 4 8 R W 5 0 c n k g V H l w Z T 0 i U X V l c n l H c m 9 1 c E l E I i B W Y W x 1 Z T 0 i c z k 1 O G Q y N j g 2 L W N h Y T U t N D c 1 N i 0 4 N D d l L W Q 5 Z T l h M z A 2 Z D E x N S 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2 L T A 0 V D E 1 O j I 1 O j I 4 L j U 5 M T E 1 M z Z a I i A v P j x F b n R y e S B U e X B l P S J G a W x s U 3 R h d H V z I i B W Y W x 1 Z T 0 i c 0 N v b X B s Z X R l I i A v P j w v U 3 R h Y m x l R W 5 0 c m l l c z 4 8 L 0 l 0 Z W 0 + P E l 0 Z W 0 + P E l 0 Z W 1 M b 2 N h d G l v b j 4 8 S X R l b V R 5 c G U + R m 9 y b X V s Y T w v S X R l b V R 5 c G U + P E l 0 Z W 1 Q Y X R o P l N l Y 3 R p b 2 4 x L 1 R y Y W 5 z Z m 9 y b W F y J T I w Y X J j a G l 2 b y U y M C g 2 K S 9 P c m l n Z W 4 8 L 0 l 0 Z W 1 Q Y X R o P j w v S X R l b U x v Y 2 F 0 a W 9 u P j x T d G F i b G V F b n R y a W V z I C 8 + P C 9 J d G V t P j x J d G V t P j x J d G V t T G 9 j Y X R p b 2 4 + P E l 0 Z W 1 U e X B l P k Z v c m 1 1 b G E 8 L 0 l 0 Z W 1 U e X B l P j x J d G V t U G F 0 a D 5 T Z W N 0 a W 9 u M S 9 Q Y W l z Z X M v Q X J j a G l 2 b 3 M l M j B v Y 3 V s d G 9 z J T I w Z m l s d H J h Z G 9 z M T w v S X R l b V B h d G g + P C 9 J d G V t T G 9 j Y X R p b 2 4 + P F N 0 Y W J s Z U V u d H J p Z X M g L z 4 8 L 0 l 0 Z W 0 + P E l 0 Z W 0 + P E l 0 Z W 1 M b 2 N h d G l v b j 4 8 S X R l b V R 5 c G U + R m 9 y b X V s Y T w v S X R l b V R 5 c G U + P E l 0 Z W 1 Q Y X R o P l N l Y 3 R p b 2 4 x L 1 B h a X N l c y 9 J b n Z v Y 2 F y J T I w Z n V u Y 2 k l Q z M l Q j N u J T I w c G V y c 2 9 u Y W x p e m F k Y T E 8 L 0 l 0 Z W 1 Q Y X R o P j w v S X R l b U x v Y 2 F 0 a W 9 u P j x T d G F i b G V F b n R y a W V z I C 8 + P C 9 J d G V t P j x J d G V t P j x J d G V t T G 9 j Y X R p b 2 4 + P E l 0 Z W 1 U e X B l P k Z v c m 1 1 b G E 8 L 0 l 0 Z W 1 U e X B l P j x J d G V t U G F 0 a D 5 T Z W N 0 a W 9 u M S 9 Q Y W l z Z X M v Q 2 9 s d W 1 u Y X M l M j B j b 2 4 l M j B u b 2 1 i c m U l M j B j Y W 1 i a W F k b z E 8 L 0 l 0 Z W 1 Q Y X R o P j w v S X R l b U x v Y 2 F 0 a W 9 u P j x T d G F i b G V F b n R y a W V z I C 8 + P C 9 J d G V t P j x J d G V t P j x J d G V t T G 9 j Y X R p b 2 4 + P E l 0 Z W 1 U e X B l P k Z v c m 1 1 b G E 8 L 0 l 0 Z W 1 U e X B l P j x J d G V t U G F 0 a D 5 T Z W N 0 a W 9 u M S 9 Q Y W l z Z X M v T 3 R y Y X M l M j B j b 2 x 1 b W 5 h c y U y M H F 1 a X R h Z G F z M T w v S X R l b V B h d G g + P C 9 J d G V t T G 9 j Y X R p b 2 4 + P F N 0 Y W J s Z U V u d H J p Z X M g L z 4 8 L 0 l 0 Z W 0 + P E l 0 Z W 0 + P E l 0 Z W 1 M b 2 N h d G l v b j 4 8 S X R l b V R 5 c G U + R m 9 y b X V s Y T w v S X R l b V R 5 c G U + P E l 0 Z W 1 Q Y X R o P l N l Y 3 R p b 2 4 x L 1 B h a X N l c y 9 D b 2 x 1 b W 5 h J T I w Z G U l M j B 0 Y W J s Y S U y M G V 4 c G F u Z G l k Y T E 8 L 0 l 0 Z W 1 Q Y X R o P j w v S X R l b U x v Y 2 F 0 a W 9 u P j x T d G F i b G V F b n R y a W V z I C 8 + P C 9 J d G V t P j x J d G V t P j x J d G V t T G 9 j Y X R p b 2 4 + P E l 0 Z W 1 U e X B l P k Z v c m 1 1 b G E 8 L 0 l 0 Z W 1 U e X B l P j x J d G V t U G F 0 a D 5 T Z W N 0 a W 9 u M S 9 Q Y W l z Z X M v V G l w b y U y M G N h b W J p Y W R v P C 9 J d G V t U G F 0 a D 4 8 L 0 l 0 Z W 1 M b 2 N h d G l v b j 4 8 U 3 R h Y m x l R W 5 0 c m l l c y A v P j w v S X R l b T 4 8 S X R l b T 4 8 S X R l b U x v Y 2 F 0 a W 9 u P j x J d G V t V H l w Z T 5 G b 3 J t d W x h P C 9 J d G V t V H l w Z T 4 8 S X R l b V B h d G g + U 2 V j d G l v b j E v U G F p c 2 V z L 0 V u Y 2 F i Z X p h Z G 9 z J T I w c H J v b W 9 2 a W R v c z w v S X R l b V B h d G g + P C 9 J d G V t T G 9 j Y X R p b 2 4 + P F N 0 Y W J s Z U V u d H J p Z X M g L z 4 8 L 0 l 0 Z W 0 + P E l 0 Z W 0 + P E l 0 Z W 1 M b 2 N h d G l v b j 4 8 S X R l b V R 5 c G U + R m 9 y b X V s Y T w v S X R l b V R 5 c G U + P E l 0 Z W 1 Q Y X R o P l N l Y 3 R p b 2 4 x L 1 B h a X N l c y 9 U a X B v J T I w Y 2 F t Y m l h Z G 8 x P C 9 J d G V t U G F 0 a D 4 8 L 0 l 0 Z W 1 M b 2 N h d G l v b j 4 8 U 3 R h Y m x l R W 5 0 c m l l c y A v P j w v S X R l b T 4 8 S X R l b T 4 8 S X R l b U x v Y 2 F 0 a W 9 u P j x J d G V t V H l w Z T 5 G b 3 J t d W x h P C 9 J d G V t V H l w Z T 4 8 S X R l b V B h d G g + U 2 V j d G l v b j E v U G F p c 2 V z J T I w K D I p P C 9 J d G V t U G F 0 a D 4 8 L 0 l 0 Z W 1 M b 2 N h d G l v b j 4 8 U 3 R h Y m x l R W 5 0 c m l l c z 4 8 R W 5 0 c n k g V H l w Z T 0 i S X N Q c m l 2 Y X R l I i B W Y W x 1 Z T 0 i b D A i I C 8 + P E V u d H J 5 I F R 5 c G U 9 I l F 1 Z X J 5 S U Q i I F Z h b H V l P S J z M z Q 0 Y m R i M T g t Y j k y M S 0 0 Z D Z l L W I 1 Z j E t Y W M 0 Y j U y Z W F h N D Y 3 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U Y X J n Z X Q i I F Z h b H V l P S J z U G F p c 2 V z X 1 8 y I i A v P j x F b n R y e S B U e X B l P S J G a W x s Z W R D b 2 1 w b G V 0 Z V J l c 3 V s d F R v V 2 9 y a 3 N o Z W V 0 I i B W Y W x 1 Z T 0 i b D E i I C 8 + P E V u d H J 5 I F R 5 c G U 9 I k Z p b G x D b 2 x 1 b W 5 U e X B l c y I g V m F s d W U 9 I n N C Z 1 l H Q m d Z P S I g L z 4 8 R W 5 0 c n k g V H l w Z T 0 i R m l s b E x h c 3 R V c G R h d G V k I i B W Y W x 1 Z T 0 i Z D I w M j U t M D c t M D d U M D A 6 N D k 6 M T k u M T A z M T g z M F o i I C 8 + P E V u d H J 5 I F R 5 c G U 9 I k Z p b G x F c n J v c k N v d W 5 0 I i B W Y W x 1 Z T 0 i b D A i I C 8 + P E V u d H J 5 I F R 5 c G U 9 I k Z p b G x F c n J v c k N v Z G U i I F Z h b H V l P S J z V W 5 r b m 9 3 b i I g L z 4 8 R W 5 0 c n k g V H l w Z T 0 i R m l s b E N v d W 5 0 I i B W Y W x 1 Z T 0 i b D I x I i A v P j x F b n R y e S B U e X B l P S J B Z G R l Z F R v R G F 0 Y U 1 v Z G V s I i B W Y W x 1 Z T 0 i b D A i I C 8 + P E V u d H J 5 I F R 5 c G U 9 I k Z p b G x D b 2 x 1 b W 5 O Y W 1 l c y I g V m F s d W U 9 I n N b J n F 1 b 3 Q 7 R X h 0 c m F j Y 2 l f b l 9 k Z V 9 j Y 1 R M R F 9 w b 3 J f Z G 9 j d W 1 l b n R v X z E u Y 3 N 2 J n F 1 b 3 Q 7 L C Z x d W 9 0 O 1 T D r X R 1 b G 8 g Z G V s I G R v Y 3 V t Z W 5 0 b y Z x d W 9 0 O y w m c X V v d D t D w 7 N k a W d v c y B j Y 1 R M R H M g Z W 5 j b 2 5 0 c m F k b 3 M m c X V v d D s s J n F 1 b 3 Q 7 U G H D r X M m c X V v d D s s J n F 1 b 3 Q 7 T 2 J z Z X J 2 Y W N p b 2 5 l c y 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1 B h a X N l c y A o M i k v Q X V 0 b 1 J l b W 9 2 Z W R D b 2 x 1 b W 5 z M S 5 7 R X h 0 c m F j Y 2 l f b l 9 k Z V 9 j Y 1 R M R F 9 w b 3 J f Z G 9 j d W 1 l b n R v X z E u Y 3 N 2 L D B 9 J n F 1 b 3 Q 7 L C Z x d W 9 0 O 1 N l Y 3 R p b 2 4 x L 1 B h a X N l c y A o M i k v Q X V 0 b 1 J l b W 9 2 Z W R D b 2 x 1 b W 5 z M S 5 7 V M O t d H V s b y B k Z W w g Z G 9 j d W 1 l b n R v L D F 9 J n F 1 b 3 Q 7 L C Z x d W 9 0 O 1 N l Y 3 R p b 2 4 x L 1 B h a X N l c y A o M i k v Q X V 0 b 1 J l b W 9 2 Z W R D b 2 x 1 b W 5 z M S 5 7 Q 8 O z Z G l n b 3 M g Y 2 N U T E R z I G V u Y 2 9 u d H J h Z G 9 z L D J 9 J n F 1 b 3 Q 7 L C Z x d W 9 0 O 1 N l Y 3 R p b 2 4 x L 1 B h a X N l c y A o M i k v Q X V 0 b 1 J l b W 9 2 Z W R D b 2 x 1 b W 5 z M S 5 7 U G H D r X M s M 3 0 m c X V v d D s s J n F 1 b 3 Q 7 U 2 V j d G l v b j E v U G F p c 2 V z I C g y K S 9 B d X R v U m V t b 3 Z l Z E N v b H V t b n M x L n t P Y n N l c n Z h Y 2 l v b m V z L D R 9 J n F 1 b 3 Q 7 X S w m c X V v d D t D b 2 x 1 b W 5 D b 3 V u d C Z x d W 9 0 O z o 1 L C Z x d W 9 0 O 0 t l e U N v b H V t b k 5 h b W V z J n F 1 b 3 Q 7 O l t d L C Z x d W 9 0 O 0 N v b H V t b k l k Z W 5 0 a X R p Z X M m c X V v d D s 6 W y Z x d W 9 0 O 1 N l Y 3 R p b 2 4 x L 1 B h a X N l c y A o M i k v Q X V 0 b 1 J l b W 9 2 Z W R D b 2 x 1 b W 5 z M S 5 7 R X h 0 c m F j Y 2 l f b l 9 k Z V 9 j Y 1 R M R F 9 w b 3 J f Z G 9 j d W 1 l b n R v X z E u Y 3 N 2 L D B 9 J n F 1 b 3 Q 7 L C Z x d W 9 0 O 1 N l Y 3 R p b 2 4 x L 1 B h a X N l c y A o M i k v Q X V 0 b 1 J l b W 9 2 Z W R D b 2 x 1 b W 5 z M S 5 7 V M O t d H V s b y B k Z W w g Z G 9 j d W 1 l b n R v L D F 9 J n F 1 b 3 Q 7 L C Z x d W 9 0 O 1 N l Y 3 R p b 2 4 x L 1 B h a X N l c y A o M i k v Q X V 0 b 1 J l b W 9 2 Z W R D b 2 x 1 b W 5 z M S 5 7 Q 8 O z Z G l n b 3 M g Y 2 N U T E R z I G V u Y 2 9 u d H J h Z G 9 z L D J 9 J n F 1 b 3 Q 7 L C Z x d W 9 0 O 1 N l Y 3 R p b 2 4 x L 1 B h a X N l c y A o M i k v Q X V 0 b 1 J l b W 9 2 Z W R D b 2 x 1 b W 5 z M S 5 7 U G H D r X M s M 3 0 m c X V v d D s s J n F 1 b 3 Q 7 U 2 V j d G l v b j E v U G F p c 2 V z I C g y K S 9 B d X R v U m V t b 3 Z l Z E N v b H V t b n M x L n t P Y n N l c n Z h Y 2 l v b m V z L D R 9 J n F 1 b 3 Q 7 X S w m c X V v d D t S Z W x h d G l v b n N o a X B J b m Z v J n F 1 b 3 Q 7 O l t d f S I g L z 4 8 L 1 N 0 Y W J s Z U V u d H J p Z X M + P C 9 J d G V t P j x J d G V t P j x J d G V t T G 9 j Y X R p b 2 4 + P E l 0 Z W 1 U e X B l P k Z v c m 1 1 b G E 8 L 0 l 0 Z W 1 U e X B l P j x J d G V t U G F 0 a D 5 T Z W N 0 a W 9 u M S 9 Q Y W l z Z X M l M j A o M i k v T 3 J p Z 2 V u P C 9 J d G V t U G F 0 a D 4 8 L 0 l 0 Z W 1 M b 2 N h d G l v b j 4 8 U 3 R h Y m x l R W 5 0 c m l l c y A v P j w v S X R l b T 4 8 S X R l b T 4 8 S X R l b U x v Y 2 F 0 a W 9 u P j x J d G V t V H l w Z T 5 G b 3 J t d W x h P C 9 J d G V t V H l w Z T 4 8 S X R l b V B h d G g + U 2 V j d G l v b j E v Q X J j a G l 2 b y U y M G R l J T I w Z W p l b X B s b y U y M C g 3 K T w v S X R l b V B h d G g + P C 9 J d G V t T G 9 j Y X R p b 2 4 + P F N 0 Y W J s Z U V u d H J p Z X M + P E V u d H J 5 I F R 5 c G U 9 I k l z U H J p d m F 0 Z S I g V m F s d W U 9 I m w w I i A v P j x F b n R y e S B U e X B l P S J R d W V y e U l E I i B W Y W x 1 Z T 0 i c 2 R l M D k 5 N D U z L T Q 3 Z D k t N D h k M i 0 5 Y W E 0 L W Q x M m E 1 M z c 3 O W Q 0 Y S I g L z 4 8 R W 5 0 c n k g V H l w Z T 0 i T G 9 h Z G V k V G 9 B b m F s e X N p c 1 N l c n Z p Y 2 V z I i B W Y W x 1 Z T 0 i b D A i I C 8 + P E V u d H J 5 I F R 5 c G U 9 I k x v Y W R U b 1 J l c G 9 y d E R p c 2 F i b G V k I i B W Y W x 1 Z T 0 i b D E i I C 8 + P E V u d H J 5 I F R 5 c G U 9 I l F 1 Z X J 5 R 3 J v d X B J R C I g V m F s d W U 9 I n N m Z G Z h Z G N k Z i 1 l Z j k 5 L T R k O G Y t Y W M 4 O C 0 2 M z E x M T B k O T g x N j Y 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y 0 w N 1 Q w M D o 0 O T o x N y 4 0 M D k w N D c 5 W i I g L z 4 8 R W 5 0 c n k g V H l w Z T 0 i R m l s b F N 0 Y X R 1 c y I g V m F s d W U 9 I n N D b 2 1 w b G V 0 Z S I g L z 4 8 L 1 N 0 Y W J s Z U V u d H J p Z X M + P C 9 J d G V t P j x J d G V t P j x J d G V t T G 9 j Y X R p b 2 4 + P E l 0 Z W 1 U e X B l P k Z v c m 1 1 b G E 8 L 0 l 0 Z W 1 U e X B l P j x J d G V t U G F 0 a D 5 T Z W N 0 a W 9 u M S 9 B c m N o a X Z v J T I w Z G U l M j B l a m V t c G x v J T I w K D c p L 0 9 y a W d l b j w v S X R l b V B h d G g + P C 9 J d G V t T G 9 j Y X R p b 2 4 + P F N 0 Y W J s Z U V u d H J p Z X M g L z 4 8 L 0 l 0 Z W 0 + P E l 0 Z W 0 + P E l 0 Z W 1 M b 2 N h d G l v b j 4 8 S X R l b V R 5 c G U + R m 9 y b X V s Y T w v S X R l b V R 5 c G U + P E l 0 Z W 1 Q Y X R o P l N l Y 3 R p b 2 4 x L 0 F y Y 2 h p d m 8 l M j B k Z S U y M G V q Z W 1 w b G 8 l M j A o N y k v T m F 2 Z W d h Y 2 k l Q z M l Q j N u M T w v S X R l b V B h d G g + P C 9 J d G V t T G 9 j Y X R p b 2 4 + P F N 0 Y W J s Z U V u d H J p Z X M g L z 4 8 L 0 l 0 Z W 0 + P E l 0 Z W 0 + P E l 0 Z W 1 M b 2 N h d G l v b j 4 8 S X R l b V R 5 c G U + R m 9 y b X V s Y T w v S X R l b V R 5 c G U + P E l 0 Z W 1 Q Y X R o P l N l Y 3 R p b 2 4 x L 1 B h c i V D M y V B M W 1 l d H J v N z w v S X R l b V B h d G g + P C 9 J d G V t T G 9 j Y X R p b 2 4 + P F N 0 Y W J s Z U V u d H J p Z X M + P E V u d H J 5 I F R 5 c G U 9 I k l z U H J p d m F 0 Z S I g V m F s d W U 9 I m w w I i A v P j x F b n R y e S B U e X B l P S J R d W V y e U l E I i B W Y W x 1 Z T 0 i c 2 F m N z k 2 M W Q 2 L T R l Z D Y t N G Q 2 Y y 0 5 Y m F l L T A x Y j g 1 Z G I 4 M j h l N y I g L z 4 8 R W 5 0 c n k g V H l w Z T 0 i T G 9 h Z F R v U m V w b 3 J 0 R G l z Y W J s Z W Q i I F Z h b H V l P S J s M S I g L z 4 8 R W 5 0 c n k g V H l w Z T 0 i U X V l c n l H c m 9 1 c E l E I i B W Y W x 1 Z T 0 i c 2 Z k Z m F k Y 2 R m L W V m O T k t N G Q 4 Z i 1 h Y z g 4 L T Y z M T E x M G Q 5 O D E 2 N i 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2 L T A 0 V D E 1 O j M y O j U 5 L j U 3 O D A 2 O T Z a I i A v P j x F b n R y e S B U e X B l P S J G a W x s U 3 R h d H V z I i B W Y W x 1 Z T 0 i c 0 N v b X B s Z X R l I i A v P j w v U 3 R h Y m x l R W 5 0 c m l l c z 4 8 L 0 l 0 Z W 0 + P E l 0 Z W 0 + P E l 0 Z W 1 M b 2 N h d G l v b j 4 8 S X R l b V R 5 c G U + R m 9 y b X V s Y T w v S X R l b V R 5 c G U + P E l 0 Z W 1 Q Y X R o P l N l Y 3 R p b 2 4 x L 1 R y Y W 5 z Z m 9 y b W F y J T I w Y X J j a G l 2 b y U y M G R l J T I w Z W p l b X B s b y U y M C g 3 K T w v S X R l b V B h d G g + P C 9 J d G V t T G 9 j Y X R p b 2 4 + P F N 0 Y W J s Z U V u d H J p Z X M + P E V u d H J 5 I F R 5 c G U 9 I k l z U H J p d m F 0 Z S I g V m F s d W U 9 I m w w I i A v P j x F b n R y e S B U e X B l P S J R d W V y e U l E I i B W Y W x 1 Z T 0 i c 2 F m N W V l Y j c x L T d k Z D k t N D J j Z C 1 h O G I 0 L W M 5 M D l l O D g 5 Y T M 3 Y y I g L z 4 8 R W 5 0 c n k g V H l w Z T 0 i T G 9 h Z F R v U m V w b 3 J 0 R G l z Y W J s Z W Q i I F Z h b H V l P S J s M S I g L z 4 8 R W 5 0 c n k g V H l w Z T 0 i U X V l c n l H c m 9 1 c E l E I i B W Y W x 1 Z T 0 i c z R h Z T B i N m Z i L T A x M j Y t N G M 5 Y i 0 4 Y z h h L T Y z N G F i N m Q x M 2 I 0 N C 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D d U M D A 6 N D k 6 M T c u N D E 4 N T c x O V o i I C 8 + P E V u d H J 5 I F R 5 c G U 9 I k Z p b G x T d G F 0 d X M i I F Z h b H V l P S J z Q 2 9 t c G x l d G U i I C 8 + P C 9 T d G F i b G V F b n R y a W V z P j w v S X R l b T 4 8 S X R l b T 4 8 S X R l b U x v Y 2 F 0 a W 9 u P j x J d G V t V H l w Z T 5 G b 3 J t d W x h P C 9 J d G V t V H l w Z T 4 8 S X R l b V B h d G g + U 2 V j d G l v b j E v V H J h b n N m b 3 J t Y X I l M j B h c m N o a X Z v J T I w Z G U l M j B l a m V t c G x v J T I w K D c p L 0 9 y a W d l b j w v S X R l b V B h d G g + P C 9 J d G V t T G 9 j Y X R p b 2 4 + P F N 0 Y W J s Z U V u d H J p Z X M g L z 4 8 L 0 l 0 Z W 0 + P E l 0 Z W 0 + P E l 0 Z W 1 M b 2 N h d G l v b j 4 8 S X R l b V R 5 c G U + R m 9 y b X V s Y T w v S X R l b V R 5 c G U + P E l 0 Z W 1 Q Y X R o P l N l Y 3 R p b 2 4 x L 1 R y Y W 5 z Z m 9 y b W F y J T I w Y X J j a G l 2 b y U y M C g 3 K T w v S X R l b V B h d G g + P C 9 J d G V t T G 9 j Y X R p b 2 4 + P F N 0 Y W J s Z U V u d H J p Z X M + P E V u d H J 5 I F R 5 c G U 9 I k x v Y W R U b 1 J l c G 9 y d E R p c 2 F i b G V k I i B W Y W x 1 Z T 0 i b D E i I C 8 + P E V u d H J 5 I F R 5 c G U 9 I l F 1 Z X J 5 S U Q i I F Z h b H V l P S J z Y T Z m N G J j N W U t Y m I 1 Y y 0 0 M W E 0 L W F h O T Y t Y T g 2 Y z A z N m U 0 Y j g 0 I i A v P j x F b n R y e S B U e X B l P S J R d W V y e U d y b 3 V w S U Q i I F Z h b H V l P S J z Z m R m Y W R j Z G Y t Z W Y 5 O S 0 0 Z D h m L W F j O D g t N j M x M T E w Z D k 4 M T Y 2 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Y t M D R U M T U 6 M z I 6 N T k u N j A 5 N j E w N 1 o i I C 8 + P E V u d H J 5 I F R 5 c G U 9 I k Z p b G x T d G F 0 d X M i I F Z h b H V l P S J z Q 2 9 t c G x l d G U i I C 8 + P C 9 T d G F i b G V F b n R y a W V z P j w v S X R l b T 4 8 S X R l b T 4 8 S X R l b U x v Y 2 F 0 a W 9 u P j x J d G V t V H l w Z T 5 G b 3 J t d W x h P C 9 J d G V t V H l w Z T 4 8 S X R l b V B h d G g + U 2 V j d G l v b j E v V H J h b n N m b 3 J t Y X I l M j B h c m N o a X Z v J T I w K D c p L 0 9 y a W d l b j w v S X R l b V B h d G g + P C 9 J d G V t T G 9 j Y X R p b 2 4 + P F N 0 Y W J s Z U V u d H J p Z X M g L z 4 8 L 0 l 0 Z W 0 + P E l 0 Z W 0 + P E l 0 Z W 1 M b 2 N h d G l v b j 4 8 S X R l b V R 5 c G U + R m 9 y b X V s Y T w v S X R l b V R 5 c G U + P E l 0 Z W 1 Q Y X R o P l N l Y 3 R p b 2 4 x L 1 B h a X N l c y U y M C g y K S 9 B c m N o a X Z v c y U y M G 9 j d W x 0 b 3 M l M j B m a W x 0 c m F k b 3 M x P C 9 J d G V t U G F 0 a D 4 8 L 0 l 0 Z W 1 M b 2 N h d G l v b j 4 8 U 3 R h Y m x l R W 5 0 c m l l c y A v P j w v S X R l b T 4 8 S X R l b T 4 8 S X R l b U x v Y 2 F 0 a W 9 u P j x J d G V t V H l w Z T 5 G b 3 J t d W x h P C 9 J d G V t V H l w Z T 4 8 S X R l b V B h d G g + U 2 V j d G l v b j E v U G F p c 2 V z J T I w K D I p L 0 l u d m 9 j Y X I l M j B m d W 5 j a S V D M y V C M 2 4 l M j B w Z X J z b 2 5 h b G l 6 Y W R h M T w v S X R l b V B h d G g + P C 9 J d G V t T G 9 j Y X R p b 2 4 + P F N 0 Y W J s Z U V u d H J p Z X M g L z 4 8 L 0 l 0 Z W 0 + P E l 0 Z W 0 + P E l 0 Z W 1 M b 2 N h d G l v b j 4 8 S X R l b V R 5 c G U + R m 9 y b X V s Y T w v S X R l b V R 5 c G U + P E l 0 Z W 1 Q Y X R o P l N l Y 3 R p b 2 4 x L 1 B h a X N l c y U y M C g y K S 9 D b 2 x 1 b W 5 h c y U y M G N v b i U y M G 5 v b W J y Z S U y M G N h b W J p Y W R v M T w v S X R l b V B h d G g + P C 9 J d G V t T G 9 j Y X R p b 2 4 + P F N 0 Y W J s Z U V u d H J p Z X M g L z 4 8 L 0 l 0 Z W 0 + P E l 0 Z W 0 + P E l 0 Z W 1 M b 2 N h d G l v b j 4 8 S X R l b V R 5 c G U + R m 9 y b X V s Y T w v S X R l b V R 5 c G U + P E l 0 Z W 1 Q Y X R o P l N l Y 3 R p b 2 4 x L 1 B h a X N l c y U y M C g y K S 9 P d H J h c y U y M G N v b H V t b m F z J T I w c X V p d G F k Y X M x P C 9 J d G V t U G F 0 a D 4 8 L 0 l 0 Z W 1 M b 2 N h d G l v b j 4 8 U 3 R h Y m x l R W 5 0 c m l l c y A v P j w v S X R l b T 4 8 S X R l b T 4 8 S X R l b U x v Y 2 F 0 a W 9 u P j x J d G V t V H l w Z T 5 G b 3 J t d W x h P C 9 J d G V t V H l w Z T 4 8 S X R l b V B h d G g + U 2 V j d G l v b j E v U G F p c 2 V z J T I w K D I p L 0 N v b H V t b m E l M j B k Z S U y M H R h Y m x h J T I w Z X h w Y W 5 k a W R h M T w v S X R l b V B h d G g + P C 9 J d G V t T G 9 j Y X R p b 2 4 + P F N 0 Y W J s Z U V u d H J p Z X M g L z 4 8 L 0 l 0 Z W 0 + P E l 0 Z W 0 + P E l 0 Z W 1 M b 2 N h d G l v b j 4 8 S X R l b V R 5 c G U + R m 9 y b X V s Y T w v S X R l b V R 5 c G U + P E l 0 Z W 1 Q Y X R o P l N l Y 3 R p b 2 4 x L 1 B h a X N l c y U y M C g y K S 9 U a X B v J T I w Y 2 F t Y m l h Z G 8 8 L 0 l 0 Z W 1 Q Y X R o P j w v S X R l b U x v Y 2 F 0 a W 9 u P j x T d G F i b G V F b n R y a W V z I C 8 + P C 9 J d G V t P j x J d G V t P j x J d G V t T G 9 j Y X R p b 2 4 + P E l 0 Z W 1 U e X B l P k Z v c m 1 1 b G E 8 L 0 l 0 Z W 1 U e X B l P j x J d G V t U G F 0 a D 5 T Z W N 0 a W 9 u M S 9 Q Y W l z Z X M l M j A o M i k v R W 5 j Y W J l e m F k b 3 M l M j B w c m 9 t b 3 Z p Z G 9 z P C 9 J d G V t U G F 0 a D 4 8 L 0 l 0 Z W 1 M b 2 N h d G l v b j 4 8 U 3 R h Y m x l R W 5 0 c m l l c y A v P j w v S X R l b T 4 8 S X R l b T 4 8 S X R l b U x v Y 2 F 0 a W 9 u P j x J d G V t V H l w Z T 5 G b 3 J t d W x h P C 9 J d G V t V H l w Z T 4 8 S X R l b V B h d G g + U 2 V j d G l v b j E v U G F p c 2 V z J T I w K D I p L 1 R p c G 8 l M j B j Y W 1 i a W F k b z E 8 L 0 l 0 Z W 1 Q Y X R o P j w v S X R l b U x v Y 2 F 0 a W 9 u P j x T d G F i b G V F b n R y a W V z I C 8 + P C 9 J d G V t P j x J d G V t P j x J d G V t T G 9 j Y X R p b 2 4 + P E l 0 Z W 1 U e X B l P k Z v c m 1 1 b G E 8 L 0 l 0 Z W 1 U e X B l P j x J d G V t U G F 0 a D 5 T Z W N 0 a W 9 u M S 9 U Y W J s Y V 9 j b 2 1 w Y X J h d G l 2 Y V 9 k Z V 9 h c n R f Y 3 V s b 3 N f c G 9 y X 1 J R J T I w K D M 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F 1 Z X J 5 S U Q i I F Z h b H V l P S J z N 2 M 2 M D R h M 2 E t O D E 1 M i 0 0 Z j M w L W J h M m M t O T c 0 Y z M z M T k 1 Z G F l I i A v P j x F b n R y e S B U e X B l P S J C d W Z m Z X J O Z X h 0 U m V m c m V z a C I g V m F s d W U 9 I m w x I i A v P j x F b n R y e S B U e X B l P S J S Z X N 1 b H R U e X B l I i B W Y W x 1 Z T 0 i c 1 R h Y m x l I i A v P j x F b n R y e S B U e X B l P S J O Y W 1 l V X B k Y X R l Z E F m d G V y R m l s b C I g V m F s d W U 9 I m w w I i A v P j x F b n R y e S B U e X B l P S J G a W x s V G F y Z 2 V 0 I i B W Y W x 1 Z T 0 i c 1 R h Y m x h X 2 N v b X B h c m F 0 a X Z h X 2 R l X 2 F y d F 9 j d W x v c 1 9 w b 3 J f U l F f X z M i I C 8 + P E V u d H J 5 I F R 5 c G U 9 I k Z p b G x l Z E N v b X B s Z X R l U m V z d W x 0 V G 9 X b 3 J r c 2 h l Z X Q i I F Z h b H V l P S J s M S I g L z 4 8 R W 5 0 c n k g V H l w Z T 0 i R m l s b E N v b H V t b k 5 h b W V z I i B W Y W x 1 Z T 0 i c 1 s m c X V v d D t G d W V u d G U m c X V v d D s s J n F 1 b 3 Q 7 V M O t d H V s b y B k Z W w g R G 9 j d W 1 l b n R v J n F 1 b 3 Q 7 L C Z x d W 9 0 O 0 F 1 d G 9 y Z X M g Z G V s I E R v Y 3 V t Z W 5 0 b y Z x d W 9 0 O y w m c X V v d D t B w 7 F v I G R l I H B 1 Y m x p Y 2 F j a c O z b i Z x d W 9 0 O y w m c X V v d D t S U T E m c X V v d D s s J n F 1 b 3 Q 7 U l E y J n F 1 b 3 Q 7 L C Z x d W 9 0 O 1 J R M y Z x d W 9 0 O y w m c X V v d D t S U T Q m c X V v d D s s J n F 1 b 3 Q 7 U l E 1 J n F 1 b 3 Q 7 L C Z x d W 9 0 O 1 J R N i Z x d W 9 0 O 1 0 i I C 8 + P E V u d H J 5 I F R 5 c G U 9 I k Z p b G x D b 2 x 1 b W 5 U e X B l c y I g V m F s d W U 9 I n N C Z 1 l H Q X d Z R 0 J n W U d C Z z 0 9 I i A v P j x F b n R y e S B U e X B l P S J G a W x s T G F z d F V w Z G F 0 Z W Q i I F Z h b H V l P S J k M j A y N S 0 w N y 0 w N 1 Q w M D o 0 O T o x O C 4 3 N j E 5 O D k 0 W i I g L z 4 8 R W 5 0 c n k g V H l w Z T 0 i R m l s b E V y c m 9 y Q 2 9 1 b n Q i I F Z h b H V l P S J s M C I g L z 4 8 R W 5 0 c n k g V H l w Z T 0 i R m l s b E V y c m 9 y Q 2 9 k Z S I g V m F s d W U 9 I n N V b m t u b 3 d u I i A v P j x F b n R y e S B U e X B l P S J G a W x s Q 2 9 1 b n Q i I F Z h b H V l P S J s M y I g L z 4 8 R W 5 0 c n k g V H l w Z T 0 i Q W R k Z W R U b 0 R h d G F N b 2 R l b C I g V m F s d W U 9 I m w w 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V G F i b G F f Y 2 9 t c G F y Y X R p d m F f Z G V f Y X J 0 X 2 N 1 b G 9 z X 3 B v c l 9 S U S A o M y k v Q X V 0 b 1 J l b W 9 2 Z W R D b 2 x 1 b W 5 z M S 5 7 R n V l b n R l L D B 9 J n F 1 b 3 Q 7 L C Z x d W 9 0 O 1 N l Y 3 R p b 2 4 x L 1 R h Y m x h X 2 N v b X B h c m F 0 a X Z h X 2 R l X 2 F y d F 9 j d W x v c 1 9 w b 3 J f U l E g K D M p L 0 F 1 d G 9 S Z W 1 v d m V k Q 2 9 s d W 1 u c z E u e 1 T D r X R 1 b G 8 g Z G V s I E R v Y 3 V t Z W 5 0 b y w x f S Z x d W 9 0 O y w m c X V v d D t T Z W N 0 a W 9 u M S 9 U Y W J s Y V 9 j b 2 1 w Y X J h d G l 2 Y V 9 k Z V 9 h c n R f Y 3 V s b 3 N f c G 9 y X 1 J R I C g z K S 9 B d X R v U m V t b 3 Z l Z E N v b H V t b n M x L n t B d X R v c m V z I G R l b C B E b 2 N 1 b W V u d G 8 s M n 0 m c X V v d D s s J n F 1 b 3 Q 7 U 2 V j d G l v b j E v V G F i b G F f Y 2 9 t c G F y Y X R p d m F f Z G V f Y X J 0 X 2 N 1 b G 9 z X 3 B v c l 9 S U S A o M y k v Q X V 0 b 1 J l b W 9 2 Z W R D b 2 x 1 b W 5 z M S 5 7 Q c O x b y B k Z S B w d W J s a W N h Y 2 n D s 2 4 s M 3 0 m c X V v d D s s J n F 1 b 3 Q 7 U 2 V j d G l v b j E v V G F i b G F f Y 2 9 t c G F y Y X R p d m F f Z G V f Y X J 0 X 2 N 1 b G 9 z X 3 B v c l 9 S U S A o M y k v Q X V 0 b 1 J l b W 9 2 Z W R D b 2 x 1 b W 5 z M S 5 7 U l E x L D R 9 J n F 1 b 3 Q 7 L C Z x d W 9 0 O 1 N l Y 3 R p b 2 4 x L 1 R h Y m x h X 2 N v b X B h c m F 0 a X Z h X 2 R l X 2 F y d F 9 j d W x v c 1 9 w b 3 J f U l E g K D M p L 0 F 1 d G 9 S Z W 1 v d m V k Q 2 9 s d W 1 u c z E u e 1 J R M i w 1 f S Z x d W 9 0 O y w m c X V v d D t T Z W N 0 a W 9 u M S 9 U Y W J s Y V 9 j b 2 1 w Y X J h d G l 2 Y V 9 k Z V 9 h c n R f Y 3 V s b 3 N f c G 9 y X 1 J R I C g z K S 9 B d X R v U m V t b 3 Z l Z E N v b H V t b n M x L n t S U T M s N n 0 m c X V v d D s s J n F 1 b 3 Q 7 U 2 V j d G l v b j E v V G F i b G F f Y 2 9 t c G F y Y X R p d m F f Z G V f Y X J 0 X 2 N 1 b G 9 z X 3 B v c l 9 S U S A o M y k v Q X V 0 b 1 J l b W 9 2 Z W R D b 2 x 1 b W 5 z M S 5 7 U l E 0 L D d 9 J n F 1 b 3 Q 7 L C Z x d W 9 0 O 1 N l Y 3 R p b 2 4 x L 1 R h Y m x h X 2 N v b X B h c m F 0 a X Z h X 2 R l X 2 F y d F 9 j d W x v c 1 9 w b 3 J f U l E g K D M p L 0 F 1 d G 9 S Z W 1 v d m V k Q 2 9 s d W 1 u c z E u e 1 J R N S w 4 f S Z x d W 9 0 O y w m c X V v d D t T Z W N 0 a W 9 u M S 9 U Y W J s Y V 9 j b 2 1 w Y X J h d G l 2 Y V 9 k Z V 9 h c n R f Y 3 V s b 3 N f c G 9 y X 1 J R I C g z K S 9 B d X R v U m V t b 3 Z l Z E N v b H V t b n M x L n t S U T Y s O X 0 m c X V v d D t d L C Z x d W 9 0 O 0 N v b H V t b k N v d W 5 0 J n F 1 b 3 Q 7 O j E w L C Z x d W 9 0 O 0 t l e U N v b H V t b k 5 h b W V z J n F 1 b 3 Q 7 O l t d L C Z x d W 9 0 O 0 N v b H V t b k l k Z W 5 0 a X R p Z X M m c X V v d D s 6 W y Z x d W 9 0 O 1 N l Y 3 R p b 2 4 x L 1 R h Y m x h X 2 N v b X B h c m F 0 a X Z h X 2 R l X 2 F y d F 9 j d W x v c 1 9 w b 3 J f U l E g K D M p L 0 F 1 d G 9 S Z W 1 v d m V k Q 2 9 s d W 1 u c z E u e 0 Z 1 Z W 5 0 Z S w w f S Z x d W 9 0 O y w m c X V v d D t T Z W N 0 a W 9 u M S 9 U Y W J s Y V 9 j b 2 1 w Y X J h d G l 2 Y V 9 k Z V 9 h c n R f Y 3 V s b 3 N f c G 9 y X 1 J R I C g z K S 9 B d X R v U m V t b 3 Z l Z E N v b H V t b n M x L n t U w 6 1 0 d W x v I G R l b C B E b 2 N 1 b W V u d G 8 s M X 0 m c X V v d D s s J n F 1 b 3 Q 7 U 2 V j d G l v b j E v V G F i b G F f Y 2 9 t c G F y Y X R p d m F f Z G V f Y X J 0 X 2 N 1 b G 9 z X 3 B v c l 9 S U S A o M y k v Q X V 0 b 1 J l b W 9 2 Z W R D b 2 x 1 b W 5 z M S 5 7 Q X V 0 b 3 J l c y B k Z W w g R G 9 j d W 1 l b n R v L D J 9 J n F 1 b 3 Q 7 L C Z x d W 9 0 O 1 N l Y 3 R p b 2 4 x L 1 R h Y m x h X 2 N v b X B h c m F 0 a X Z h X 2 R l X 2 F y d F 9 j d W x v c 1 9 w b 3 J f U l E g K D M p L 0 F 1 d G 9 S Z W 1 v d m V k Q 2 9 s d W 1 u c z E u e 0 H D s W 8 g Z G U g c H V i b G l j Y W N p w 7 N u L D N 9 J n F 1 b 3 Q 7 L C Z x d W 9 0 O 1 N l Y 3 R p b 2 4 x L 1 R h Y m x h X 2 N v b X B h c m F 0 a X Z h X 2 R l X 2 F y d F 9 j d W x v c 1 9 w b 3 J f U l E g K D M p L 0 F 1 d G 9 S Z W 1 v d m V k Q 2 9 s d W 1 u c z E u e 1 J R M S w 0 f S Z x d W 9 0 O y w m c X V v d D t T Z W N 0 a W 9 u M S 9 U Y W J s Y V 9 j b 2 1 w Y X J h d G l 2 Y V 9 k Z V 9 h c n R f Y 3 V s b 3 N f c G 9 y X 1 J R I C g z K S 9 B d X R v U m V t b 3 Z l Z E N v b H V t b n M x L n t S U T I s N X 0 m c X V v d D s s J n F 1 b 3 Q 7 U 2 V j d G l v b j E v V G F i b G F f Y 2 9 t c G F y Y X R p d m F f Z G V f Y X J 0 X 2 N 1 b G 9 z X 3 B v c l 9 S U S A o M y k v Q X V 0 b 1 J l b W 9 2 Z W R D b 2 x 1 b W 5 z M S 5 7 U l E z L D Z 9 J n F 1 b 3 Q 7 L C Z x d W 9 0 O 1 N l Y 3 R p b 2 4 x L 1 R h Y m x h X 2 N v b X B h c m F 0 a X Z h X 2 R l X 2 F y d F 9 j d W x v c 1 9 w b 3 J f U l E g K D M p L 0 F 1 d G 9 S Z W 1 v d m V k Q 2 9 s d W 1 u c z E u e 1 J R N C w 3 f S Z x d W 9 0 O y w m c X V v d D t T Z W N 0 a W 9 u M S 9 U Y W J s Y V 9 j b 2 1 w Y X J h d G l 2 Y V 9 k Z V 9 h c n R f Y 3 V s b 3 N f c G 9 y X 1 J R I C g z K S 9 B d X R v U m V t b 3 Z l Z E N v b H V t b n M x L n t S U T U s O H 0 m c X V v d D s s J n F 1 b 3 Q 7 U 2 V j d G l v b j E v V G F i b G F f Y 2 9 t c G F y Y X R p d m F f Z G V f Y X J 0 X 2 N 1 b G 9 z X 3 B v c l 9 S U S A o M y k v Q X V 0 b 1 J l b W 9 2 Z W R D b 2 x 1 b W 5 z M S 5 7 U l E 2 L D l 9 J n F 1 b 3 Q 7 X S w m c X V v d D t S Z W x h d G l v b n N o a X B J b m Z v J n F 1 b 3 Q 7 O l t d f S I g L z 4 8 L 1 N 0 Y W J s Z U V u d H J p Z X M + P C 9 J d G V t P j x J d G V t P j x J d G V t T G 9 j Y X R p b 2 4 + P E l 0 Z W 1 U e X B l P k Z v c m 1 1 b G E 8 L 0 l 0 Z W 1 U e X B l P j x J d G V t U G F 0 a D 5 T Z W N 0 a W 9 u M S 9 U Y W J s Y V 9 j b 2 1 w Y X J h d G l 2 Y V 9 k Z V 9 h c n R f Y 3 V s b 3 N f c G 9 y X 1 J R J T I w K D M p L 0 9 y a W d l b j w v S X R l b V B h d G g + P C 9 J d G V t T G 9 j Y X R p b 2 4 + P F N 0 Y W J s Z U V u d H J p Z X M g L z 4 8 L 0 l 0 Z W 0 + P E l 0 Z W 0 + P E l 0 Z W 1 M b 2 N h d G l v b j 4 8 S X R l b V R 5 c G U + R m 9 y b X V s Y T w v S X R l b V R 5 c G U + P E l 0 Z W 1 Q Y X R o P l N l Y 3 R p b 2 4 x L 1 R h Y m x h X 2 N v b X B h c m F 0 a X Z h X 2 R l X 2 F y d F 9 j d W x v c 1 9 w b 3 J f U l E l M j A o M y k v R W 5 j Y W J l e m F k b 3 M l M j B w c m 9 t b 3 Z p Z G 9 z P C 9 J d G V t U G F 0 a D 4 8 L 0 l 0 Z W 1 M b 2 N h d G l v b j 4 8 U 3 R h Y m x l R W 5 0 c m l l c y A v P j w v S X R l b T 4 8 S X R l b T 4 8 S X R l b U x v Y 2 F 0 a W 9 u P j x J d G V t V H l w Z T 5 G b 3 J t d W x h P C 9 J d G V t V H l w Z T 4 8 S X R l b V B h d G g + U 2 V j d G l v b j E v V G F i b G F f Y 2 9 t c G F y Y X R p d m F f Z G V f Y X J 0 X 2 N 1 b G 9 z X 3 B v c l 9 S U S U y M C g z K S 9 U a X B v J T I w Y 2 F t Y m l h Z G 8 8 L 0 l 0 Z W 1 Q Y X R o P j w v S X R l b U x v Y 2 F 0 a W 9 u P j x T d G F i b G V F b n R y a W V z I C 8 + P C 9 J d G V t P j x J d G V t P j x J d G V t T G 9 j Y X R p b 2 4 + P E l 0 Z W 1 U e X B l P k Z v c m 1 1 b G E 8 L 0 l 0 Z W 1 U e X B l P j x J d G V t U G F 0 a D 5 T Z W N 0 a W 9 u M S 9 U Y W J s Y V 9 j b 2 1 w Y X J h d G l 2 Y V 9 w b 3 J f U l E 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X V l c n l J R C I g V m F s d W U 9 I n M 2 M m U 1 N j Q w Y y 1 j Z D R l L T R k M G U t Y j g 3 M S 0 w Y T M 5 N T F m Y z k y M D Y i I C 8 + P E V u d H J 5 I F R 5 c G U 9 I k J 1 Z m Z l c k 5 l e H R S Z W Z y Z X N o I i B W Y W x 1 Z T 0 i b D E i I C 8 + P E V u d H J 5 I F R 5 c G U 9 I l J l c 3 V s d F R 5 c G U i I F Z h b H V l P S J z V G F i b G U i I C 8 + P E V u d H J 5 I F R 5 c G U 9 I k 5 h b W V V c G R h d G V k Q W Z 0 Z X J G a W x s I i B W Y W x 1 Z T 0 i b D A i I C 8 + P E V u d H J 5 I F R 5 c G U 9 I k Z p b G x U Y X J n Z X Q i I F Z h b H V l P S J z V G F i b G F f Y 2 9 t c G F y Y X R p d m F f c G 9 y X 1 J R X 1 8 y I i A v P j x F b n R y e S B U e X B l P S J G a W x s Z W R D b 2 1 w b G V 0 Z V J l c 3 V s d F R v V 2 9 y a 3 N o Z W V 0 I i B W Y W x 1 Z T 0 i b D E i I C 8 + P E V u d H J 5 I F R 5 c G U 9 I k Z p b G x D b 2 x 1 b W 5 O Y W 1 l c y I g V m F s d W U 9 I n N b J n F 1 b 3 Q 7 R n V l b n R l J n F 1 b 3 Q 7 L C Z x d W 9 0 O 1 T D r X R 1 b G 8 g Z G V s I E R v Y 3 V t Z W 5 0 b y Z x d W 9 0 O y w m c X V v d D t B d X R v c m V z I G R l b C B E b 2 N 1 b W V u d G 8 m c X V v d D s s J n F 1 b 3 Q 7 Q c O x b y B k Z S B w d W J s a W N h Y 2 n D s 2 4 m c X V v d D s s J n F 1 b 3 Q 7 U l E x J n F 1 b 3 Q 7 L C Z x d W 9 0 O 1 J R M i Z x d W 9 0 O y w m c X V v d D t S U T M m c X V v d D s s J n F 1 b 3 Q 7 U l E 0 J n F 1 b 3 Q 7 L C Z x d W 9 0 O 1 J R N S Z x d W 9 0 O y w m c X V v d D t S U T Y m c X V v d D t d I i A v P j x F b n R y e S B U e X B l P S J G a W x s Q 2 9 s d W 1 u V H l w Z X M i I F Z h b H V l P S J z Q m d Z R 0 F 3 W U d C Z 1 l H Q m c 9 P S I g L z 4 8 R W 5 0 c n k g V H l w Z T 0 i R m l s b E x h c 3 R V c G R h d G V k I i B W Y W x 1 Z T 0 i Z D I w M j U t M D c t M D d U M D A 6 N D k 6 M T g u O T Q 4 M D c 5 O V o i I C 8 + P E V u d H J 5 I F R 5 c G U 9 I k Z p b G x F c n J v c k N v d W 5 0 I i B W Y W x 1 Z T 0 i b D A i I C 8 + P E V u d H J 5 I F R 5 c G U 9 I k Z p b G x F c n J v c k N v Z G U i I F Z h b H V l P S J z V W 5 r b m 9 3 b i I g L z 4 8 R W 5 0 c n k g V H l w Z T 0 i R m l s b E N v d W 5 0 I i B W Y W x 1 Z T 0 i b D M i I C 8 + P E V u d H J 5 I F R 5 c G U 9 I k F k Z G V k V G 9 E Y X R h T W 9 k Z W w i I F Z h b H V l P S J s M C 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1 R h Y m x h X 2 N v b X B h c m F 0 a X Z h X 3 B v c l 9 S U S A o M i k v Q X V 0 b 1 J l b W 9 2 Z W R D b 2 x 1 b W 5 z M S 5 7 R n V l b n R l L D B 9 J n F 1 b 3 Q 7 L C Z x d W 9 0 O 1 N l Y 3 R p b 2 4 x L 1 R h Y m x h X 2 N v b X B h c m F 0 a X Z h X 3 B v c l 9 S U S A o M i k v Q X V 0 b 1 J l b W 9 2 Z W R D b 2 x 1 b W 5 z M S 5 7 V M O t d H V s b y B k Z W w g R G 9 j d W 1 l b n R v L D F 9 J n F 1 b 3 Q 7 L C Z x d W 9 0 O 1 N l Y 3 R p b 2 4 x L 1 R h Y m x h X 2 N v b X B h c m F 0 a X Z h X 3 B v c l 9 S U S A o M i k v Q X V 0 b 1 J l b W 9 2 Z W R D b 2 x 1 b W 5 z M S 5 7 Q X V 0 b 3 J l c y B k Z W w g R G 9 j d W 1 l b n R v L D J 9 J n F 1 b 3 Q 7 L C Z x d W 9 0 O 1 N l Y 3 R p b 2 4 x L 1 R h Y m x h X 2 N v b X B h c m F 0 a X Z h X 3 B v c l 9 S U S A o M i k v Q X V 0 b 1 J l b W 9 2 Z W R D b 2 x 1 b W 5 z M S 5 7 Q c O x b y B k Z S B w d W J s a W N h Y 2 n D s 2 4 s M 3 0 m c X V v d D s s J n F 1 b 3 Q 7 U 2 V j d G l v b j E v V G F i b G F f Y 2 9 t c G F y Y X R p d m F f c G 9 y X 1 J R I C g y K S 9 B d X R v U m V t b 3 Z l Z E N v b H V t b n M x L n t S U T E s N H 0 m c X V v d D s s J n F 1 b 3 Q 7 U 2 V j d G l v b j E v V G F i b G F f Y 2 9 t c G F y Y X R p d m F f c G 9 y X 1 J R I C g y K S 9 B d X R v U m V t b 3 Z l Z E N v b H V t b n M x L n t S U T I s N X 0 m c X V v d D s s J n F 1 b 3 Q 7 U 2 V j d G l v b j E v V G F i b G F f Y 2 9 t c G F y Y X R p d m F f c G 9 y X 1 J R I C g y K S 9 B d X R v U m V t b 3 Z l Z E N v b H V t b n M x L n t S U T M s N n 0 m c X V v d D s s J n F 1 b 3 Q 7 U 2 V j d G l v b j E v V G F i b G F f Y 2 9 t c G F y Y X R p d m F f c G 9 y X 1 J R I C g y K S 9 B d X R v U m V t b 3 Z l Z E N v b H V t b n M x L n t S U T Q s N 3 0 m c X V v d D s s J n F 1 b 3 Q 7 U 2 V j d G l v b j E v V G F i b G F f Y 2 9 t c G F y Y X R p d m F f c G 9 y X 1 J R I C g y K S 9 B d X R v U m V t b 3 Z l Z E N v b H V t b n M x L n t S U T U s O H 0 m c X V v d D s s J n F 1 b 3 Q 7 U 2 V j d G l v b j E v V G F i b G F f Y 2 9 t c G F y Y X R p d m F f c G 9 y X 1 J R I C g y K S 9 B d X R v U m V t b 3 Z l Z E N v b H V t b n M x L n t S U T Y s O X 0 m c X V v d D t d L C Z x d W 9 0 O 0 N v b H V t b k N v d W 5 0 J n F 1 b 3 Q 7 O j E w L C Z x d W 9 0 O 0 t l e U N v b H V t b k 5 h b W V z J n F 1 b 3 Q 7 O l t d L C Z x d W 9 0 O 0 N v b H V t b k l k Z W 5 0 a X R p Z X M m c X V v d D s 6 W y Z x d W 9 0 O 1 N l Y 3 R p b 2 4 x L 1 R h Y m x h X 2 N v b X B h c m F 0 a X Z h X 3 B v c l 9 S U S A o M i k v Q X V 0 b 1 J l b W 9 2 Z W R D b 2 x 1 b W 5 z M S 5 7 R n V l b n R l L D B 9 J n F 1 b 3 Q 7 L C Z x d W 9 0 O 1 N l Y 3 R p b 2 4 x L 1 R h Y m x h X 2 N v b X B h c m F 0 a X Z h X 3 B v c l 9 S U S A o M i k v Q X V 0 b 1 J l b W 9 2 Z W R D b 2 x 1 b W 5 z M S 5 7 V M O t d H V s b y B k Z W w g R G 9 j d W 1 l b n R v L D F 9 J n F 1 b 3 Q 7 L C Z x d W 9 0 O 1 N l Y 3 R p b 2 4 x L 1 R h Y m x h X 2 N v b X B h c m F 0 a X Z h X 3 B v c l 9 S U S A o M i k v Q X V 0 b 1 J l b W 9 2 Z W R D b 2 x 1 b W 5 z M S 5 7 Q X V 0 b 3 J l c y B k Z W w g R G 9 j d W 1 l b n R v L D J 9 J n F 1 b 3 Q 7 L C Z x d W 9 0 O 1 N l Y 3 R p b 2 4 x L 1 R h Y m x h X 2 N v b X B h c m F 0 a X Z h X 3 B v c l 9 S U S A o M i k v Q X V 0 b 1 J l b W 9 2 Z W R D b 2 x 1 b W 5 z M S 5 7 Q c O x b y B k Z S B w d W J s a W N h Y 2 n D s 2 4 s M 3 0 m c X V v d D s s J n F 1 b 3 Q 7 U 2 V j d G l v b j E v V G F i b G F f Y 2 9 t c G F y Y X R p d m F f c G 9 y X 1 J R I C g y K S 9 B d X R v U m V t b 3 Z l Z E N v b H V t b n M x L n t S U T E s N H 0 m c X V v d D s s J n F 1 b 3 Q 7 U 2 V j d G l v b j E v V G F i b G F f Y 2 9 t c G F y Y X R p d m F f c G 9 y X 1 J R I C g y K S 9 B d X R v U m V t b 3 Z l Z E N v b H V t b n M x L n t S U T I s N X 0 m c X V v d D s s J n F 1 b 3 Q 7 U 2 V j d G l v b j E v V G F i b G F f Y 2 9 t c G F y Y X R p d m F f c G 9 y X 1 J R I C g y K S 9 B d X R v U m V t b 3 Z l Z E N v b H V t b n M x L n t S U T M s N n 0 m c X V v d D s s J n F 1 b 3 Q 7 U 2 V j d G l v b j E v V G F i b G F f Y 2 9 t c G F y Y X R p d m F f c G 9 y X 1 J R I C g y K S 9 B d X R v U m V t b 3 Z l Z E N v b H V t b n M x L n t S U T Q s N 3 0 m c X V v d D s s J n F 1 b 3 Q 7 U 2 V j d G l v b j E v V G F i b G F f Y 2 9 t c G F y Y X R p d m F f c G 9 y X 1 J R I C g y K S 9 B d X R v U m V t b 3 Z l Z E N v b H V t b n M x L n t S U T U s O H 0 m c X V v d D s s J n F 1 b 3 Q 7 U 2 V j d G l v b j E v V G F i b G F f Y 2 9 t c G F y Y X R p d m F f c G 9 y X 1 J R I C g y K S 9 B d X R v U m V t b 3 Z l Z E N v b H V t b n M x L n t S U T Y s O X 0 m c X V v d D t d L C Z x d W 9 0 O 1 J l b G F 0 a W 9 u c 2 h p c E l u Z m 8 m c X V v d D s 6 W 1 1 9 I i A v P j w v U 3 R h Y m x l R W 5 0 c m l l c z 4 8 L 0 l 0 Z W 0 + P E l 0 Z W 0 + P E l 0 Z W 1 M b 2 N h d G l v b j 4 8 S X R l b V R 5 c G U + R m 9 y b X V s Y T w v S X R l b V R 5 c G U + P E l 0 Z W 1 Q Y X R o P l N l Y 3 R p b 2 4 x L 1 R h Y m x h X 2 N v b X B h c m F 0 a X Z h X 3 B v c l 9 S U S U y M C g y K S 9 P c m l n Z W 4 8 L 0 l 0 Z W 1 Q Y X R o P j w v S X R l b U x v Y 2 F 0 a W 9 u P j x T d G F i b G V F b n R y a W V z I C 8 + P C 9 J d G V t P j x J d G V t P j x J d G V t T G 9 j Y X R p b 2 4 + P E l 0 Z W 1 U e X B l P k Z v c m 1 1 b G E 8 L 0 l 0 Z W 1 U e X B l P j x J d G V t U G F 0 a D 5 T Z W N 0 a W 9 u M S 9 U Y W J s Y V 9 j b 2 1 w Y X J h d G l 2 Y V 9 w b 3 J f U l E l M j A o M i k v R W 5 j Y W J l e m F k b 3 M l M j B w c m 9 t b 3 Z p Z G 9 z P C 9 J d G V t U G F 0 a D 4 8 L 0 l 0 Z W 1 M b 2 N h d G l v b j 4 8 U 3 R h Y m x l R W 5 0 c m l l c y A v P j w v S X R l b T 4 8 S X R l b T 4 8 S X R l b U x v Y 2 F 0 a W 9 u P j x J d G V t V H l w Z T 5 G b 3 J t d W x h P C 9 J d G V t V H l w Z T 4 8 S X R l b V B h d G g + U 2 V j d G l v b j E v V G F i b G F f Y 2 9 t c G F y Y X R p d m F f c G 9 y X 1 J R J T I w K D I p L 1 R p c G 8 l M j B j Y W 1 i a W F k b z w v S X R l b V B h d G g + P C 9 J d G V t T G 9 j Y X R p b 2 4 + P F N 0 Y W J s Z U V u d H J p Z X M g L z 4 8 L 0 l 0 Z W 0 + P E l 0 Z W 0 + P E l 0 Z W 1 M b 2 N h d G l v b j 4 8 S X R l b V R 5 c G U + R m 9 y b X V s Y T w v S X R l b V R 5 c G U + P E l 0 Z W 1 Q Y X R o P l N l Y 3 R p b 2 4 x L 0 V 4 d H J h Y 2 N p J U M z J U I z b i U y M C g 1 K T w v S X R l b V B h d G g + P C 9 J d G V t T G 9 j Y X R p b 2 4 + P F N 0 Y W J s Z U V u d H J p Z X M + P E V u d H J 5 I F R 5 c G U 9 I k l z U H J p d m F 0 Z S I g V m F s d W U 9 I m w w I i A v P j x F b n R y e S B U e X B l P S J R d W V y e U l E I i B W Y W x 1 Z T 0 i c z M x Z j A w Y W I z L T k w N T A t N D E 4 O C 0 4 O T A w L W M 5 N W I 2 M 2 Y 1 N W Y y N 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V G F y Z 2 V 0 I i B W Y W x 1 Z T 0 i c 0 V 4 d H J h Y 2 N p w 7 N u X 1 8 1 I i A v P j x F b n R y e S B U e X B l P S J G a W x s Z W R D b 2 1 w b G V 0 Z V J l c 3 V s d F R v V 2 9 y a 3 N o Z W V 0 I i B W Y W x 1 Z T 0 i b D E i I C 8 + P E V u d H J 5 I F R 5 c G U 9 I k Z p b G x D b 2 x 1 b W 5 O Y W 1 l c y I g V m F s d W U 9 I n N b J n F 1 b 3 Q 7 R n V l b n R l J n F 1 b 3 Q 7 L C Z x d W 9 0 O 1 T D r X R 1 b G 8 g Z G V s I E R v Y 3 V t Z W 5 0 b y Z x d W 9 0 O y w m c X V v d D t B d X R v c m V z I G R l b C B E b 2 N 1 b W V u d G 8 m c X V v d D s s J n F 1 b 3 Q 7 Q c O x b y B k Z S B w d W J s a W N h Y 2 n D s 2 4 m c X V v d D s s J n F 1 b 3 Q 7 U l E x J n F 1 b 3 Q 7 L C Z x d W 9 0 O 1 J R M i Z x d W 9 0 O y w m c X V v d D t S U T M m c X V v d D s s J n F 1 b 3 Q 7 U l E 0 J n F 1 b 3 Q 7 L C Z x d W 9 0 O 1 J R N S Z x d W 9 0 O y w m c X V v d D t S U T Y m c X V v d D t d I i A v P j x F b n R y e S B U e X B l P S J G a W x s Q 2 9 s d W 1 u V H l w Z X M i I F Z h b H V l P S J z Q m d Z R 0 F 3 W U d C Z 1 l H Q m c 9 P S I g L z 4 8 R W 5 0 c n k g V H l w Z T 0 i R m l s b E x h c 3 R V c G R h d G V k I i B W Y W x 1 Z T 0 i Z D I w M j U t M D c t M D d U M D A 6 N D k 6 M T g u N z k y N D M x O V o i I C 8 + P E V u d H J 5 I F R 5 c G U 9 I k Z p b G x F c n J v c k N v d W 5 0 I i B W Y W x 1 Z T 0 i b D A i I C 8 + P E V u d H J 5 I F R 5 c G U 9 I k Z p b G x F c n J v c k N v Z G U i I F Z h b H V l P S J z V W 5 r b m 9 3 b i I g L z 4 8 R W 5 0 c n k g V H l w Z T 0 i R m l s b E N v d W 5 0 I i B W Y W x 1 Z T 0 i b D I w I i A v P j x F b n R y e S B U e X B l P S J B Z G R l Z F R v R G F 0 Y U 1 v Z G V s I i B W Y W x 1 Z T 0 i b D A 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F e H R y Y W N j a c O z b i A o N S k v Q X V 0 b 1 J l b W 9 2 Z W R D b 2 x 1 b W 5 z M S 5 7 R n V l b n R l L D B 9 J n F 1 b 3 Q 7 L C Z x d W 9 0 O 1 N l Y 3 R p b 2 4 x L 0 V 4 d H J h Y 2 N p w 7 N u I C g 1 K S 9 B d X R v U m V t b 3 Z l Z E N v b H V t b n M x L n t U w 6 1 0 d W x v I G R l b C B E b 2 N 1 b W V u d G 8 s M X 0 m c X V v d D s s J n F 1 b 3 Q 7 U 2 V j d G l v b j E v R X h 0 c m F j Y 2 n D s 2 4 g K D U p L 0 F 1 d G 9 S Z W 1 v d m V k Q 2 9 s d W 1 u c z E u e 0 F 1 d G 9 y Z X M g Z G V s I E R v Y 3 V t Z W 5 0 b y w y f S Z x d W 9 0 O y w m c X V v d D t T Z W N 0 a W 9 u M S 9 F e H R y Y W N j a c O z b i A o N S k v Q X V 0 b 1 J l b W 9 2 Z W R D b 2 x 1 b W 5 z M S 5 7 Q c O x b y B k Z S B w d W J s a W N h Y 2 n D s 2 4 s M 3 0 m c X V v d D s s J n F 1 b 3 Q 7 U 2 V j d G l v b j E v R X h 0 c m F j Y 2 n D s 2 4 g K D U p L 0 F 1 d G 9 S Z W 1 v d m V k Q 2 9 s d W 1 u c z E u e 1 J R M S w 0 f S Z x d W 9 0 O y w m c X V v d D t T Z W N 0 a W 9 u M S 9 F e H R y Y W N j a c O z b i A o N S k v Q X V 0 b 1 J l b W 9 2 Z W R D b 2 x 1 b W 5 z M S 5 7 U l E y L D V 9 J n F 1 b 3 Q 7 L C Z x d W 9 0 O 1 N l Y 3 R p b 2 4 x L 0 V 4 d H J h Y 2 N p w 7 N u I C g 1 K S 9 B d X R v U m V t b 3 Z l Z E N v b H V t b n M x L n t S U T M s N n 0 m c X V v d D s s J n F 1 b 3 Q 7 U 2 V j d G l v b j E v R X h 0 c m F j Y 2 n D s 2 4 g K D U p L 0 F 1 d G 9 S Z W 1 v d m V k Q 2 9 s d W 1 u c z E u e 1 J R N C w 3 f S Z x d W 9 0 O y w m c X V v d D t T Z W N 0 a W 9 u M S 9 F e H R y Y W N j a c O z b i A o N S k v Q X V 0 b 1 J l b W 9 2 Z W R D b 2 x 1 b W 5 z M S 5 7 U l E 1 L D h 9 J n F 1 b 3 Q 7 L C Z x d W 9 0 O 1 N l Y 3 R p b 2 4 x L 0 V 4 d H J h Y 2 N p w 7 N u I C g 1 K S 9 B d X R v U m V t b 3 Z l Z E N v b H V t b n M x L n t S U T Y s O X 0 m c X V v d D t d L C Z x d W 9 0 O 0 N v b H V t b k N v d W 5 0 J n F 1 b 3 Q 7 O j E w L C Z x d W 9 0 O 0 t l e U N v b H V t b k 5 h b W V z J n F 1 b 3 Q 7 O l t d L C Z x d W 9 0 O 0 N v b H V t b k l k Z W 5 0 a X R p Z X M m c X V v d D s 6 W y Z x d W 9 0 O 1 N l Y 3 R p b 2 4 x L 0 V 4 d H J h Y 2 N p w 7 N u I C g 1 K S 9 B d X R v U m V t b 3 Z l Z E N v b H V t b n M x L n t G d W V u d G U s M H 0 m c X V v d D s s J n F 1 b 3 Q 7 U 2 V j d G l v b j E v R X h 0 c m F j Y 2 n D s 2 4 g K D U p L 0 F 1 d G 9 S Z W 1 v d m V k Q 2 9 s d W 1 u c z E u e 1 T D r X R 1 b G 8 g Z G V s I E R v Y 3 V t Z W 5 0 b y w x f S Z x d W 9 0 O y w m c X V v d D t T Z W N 0 a W 9 u M S 9 F e H R y Y W N j a c O z b i A o N S k v Q X V 0 b 1 J l b W 9 2 Z W R D b 2 x 1 b W 5 z M S 5 7 Q X V 0 b 3 J l c y B k Z W w g R G 9 j d W 1 l b n R v L D J 9 J n F 1 b 3 Q 7 L C Z x d W 9 0 O 1 N l Y 3 R p b 2 4 x L 0 V 4 d H J h Y 2 N p w 7 N u I C g 1 K S 9 B d X R v U m V t b 3 Z l Z E N v b H V t b n M x L n t B w 7 F v I G R l I H B 1 Y m x p Y 2 F j a c O z b i w z f S Z x d W 9 0 O y w m c X V v d D t T Z W N 0 a W 9 u M S 9 F e H R y Y W N j a c O z b i A o N S k v Q X V 0 b 1 J l b W 9 2 Z W R D b 2 x 1 b W 5 z M S 5 7 U l E x L D R 9 J n F 1 b 3 Q 7 L C Z x d W 9 0 O 1 N l Y 3 R p b 2 4 x L 0 V 4 d H J h Y 2 N p w 7 N u I C g 1 K S 9 B d X R v U m V t b 3 Z l Z E N v b H V t b n M x L n t S U T I s N X 0 m c X V v d D s s J n F 1 b 3 Q 7 U 2 V j d G l v b j E v R X h 0 c m F j Y 2 n D s 2 4 g K D U p L 0 F 1 d G 9 S Z W 1 v d m V k Q 2 9 s d W 1 u c z E u e 1 J R M y w 2 f S Z x d W 9 0 O y w m c X V v d D t T Z W N 0 a W 9 u M S 9 F e H R y Y W N j a c O z b i A o N S k v Q X V 0 b 1 J l b W 9 2 Z W R D b 2 x 1 b W 5 z M S 5 7 U l E 0 L D d 9 J n F 1 b 3 Q 7 L C Z x d W 9 0 O 1 N l Y 3 R p b 2 4 x L 0 V 4 d H J h Y 2 N p w 7 N u I C g 1 K S 9 B d X R v U m V t b 3 Z l Z E N v b H V t b n M x L n t S U T U s O H 0 m c X V v d D s s J n F 1 b 3 Q 7 U 2 V j d G l v b j E v R X h 0 c m F j Y 2 n D s 2 4 g K D U p L 0 F 1 d G 9 S Z W 1 v d m V k Q 2 9 s d W 1 u c z E u e 1 J R N i w 5 f S Z x d W 9 0 O 1 0 s J n F 1 b 3 Q 7 U m V s Y X R p b 2 5 z a G l w S W 5 m b y Z x d W 9 0 O z p b X X 0 i I C 8 + P C 9 T d G F i b G V F b n R y a W V z P j w v S X R l b T 4 8 S X R l b T 4 8 S X R l b U x v Y 2 F 0 a W 9 u P j x J d G V t V H l w Z T 5 G b 3 J t d W x h P C 9 J d G V t V H l w Z T 4 8 S X R l b V B h d G g + U 2 V j d G l v b j E v R X h 0 c m F j Y 2 k l Q z M l Q j N u J T I w K D U p L 0 9 y a W d l b j w v S X R l b V B h d G g + P C 9 J d G V t T G 9 j Y X R p b 2 4 + P F N 0 Y W J s Z U V u d H J p Z X M g L z 4 8 L 0 l 0 Z W 0 + P E l 0 Z W 0 + P E l 0 Z W 1 M b 2 N h d G l v b j 4 8 S X R l b V R 5 c G U + R m 9 y b X V s Y T w v S X R l b V R 5 c G U + P E l 0 Z W 1 Q Y X R o P l N l Y 3 R p b 2 4 x L 1 B h c i V D M y V B M W 1 l d H J v O D w v S X R l b V B h d G g + P C 9 J d G V t T G 9 j Y X R p b 2 4 + P F N 0 Y W J s Z U V u d H J p Z X M + P E V u d H J 5 I F R 5 c G U 9 I k l z U H J p d m F 0 Z S I g V m F s d W U 9 I m w w I i A v P j x F b n R y e S B U e X B l P S J R d W V y e U l E I i B W Y W x 1 Z T 0 i c 2 U 5 Z D g 4 Y T A 0 L W Y 1 N D Q t N D k y M i 0 4 Y W R i L T g x M D M 5 N D U 3 M j h k M y I g L z 4 8 R W 5 0 c n k g V H l w Z T 0 i T G 9 h Z F R v U m V w b 3 J 0 R G l z Y W J s Z W Q i I F Z h b H V l P S J s M S I g L z 4 8 R W 5 0 c n k g V H l w Z T 0 i U X V l c n l H c m 9 1 c E l E I i B W Y W x 1 Z T 0 i c 2 I 3 N z Y y Y m I 5 L T l h N j I t N G Q 1 Z i 0 4 N z Z h L T h l Z D A 5 Z j R h M m F j O 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A 2 V D A w O j E 2 O j E 1 L j I y M T Y z M D F a I i A v P j x F b n R y e S B U e X B l P S J G a W x s U 3 R h d H V z I i B W Y W x 1 Z T 0 i c 0 N v b X B s Z X R l I i A v P j w v U 3 R h Y m x l R W 5 0 c m l l c z 4 8 L 0 l 0 Z W 0 + P E l 0 Z W 0 + P E l 0 Z W 1 M b 2 N h d G l v b j 4 8 S X R l b V R 5 c G U + R m 9 y b X V s Y T w v S X R l b V R 5 c G U + P E l 0 Z W 1 Q Y X R o P l N l Y 3 R p b 2 4 x L 0 F y Y 2 h p d m 8 l M j B k Z S U y M G V q Z W 1 w b G 8 l M j A o O C k 8 L 0 l 0 Z W 1 Q Y X R o P j w v S X R l b U x v Y 2 F 0 a W 9 u P j x T d G F i b G V F b n R y a W V z P j x F b n R y e S B U e X B l P S J J c 1 B y a X Z h d G U i I F Z h b H V l P S J s M C I g L z 4 8 R W 5 0 c n k g V H l w Z T 0 i U X V l c n l J R C I g V m F s d W U 9 I n M z Z G M 4 N T F l M S 0 z N D Q 1 L T Q 0 Z T I t Y T N l Y i 0 x O G E 4 Z j J m Z T E 5 Y 2 I i I C 8 + P E V u d H J 5 I F R 5 c G U 9 I k x v Y W R U b 1 J l c G 9 y d E R p c 2 F i b G V k I i B W Y W x 1 Z T 0 i b D E i I C 8 + P E V u d H J 5 I F R 5 c G U 9 I l F 1 Z X J 5 R 3 J v d X B J R C I g V m F s d W U 9 I n N i N z c 2 M m J i O S 0 5 Y T Y y L T R k N W Y t O D c 2 Y S 0 4 Z W Q w O W Y 0 Y T J h Y z g 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y 0 w N 1 Q w M D o 0 O T o x N y 4 0 N j k x N z g w W i I g L z 4 8 R W 5 0 c n k g V H l w Z T 0 i R m l s b F N 0 Y X R 1 c y I g V m F s d W U 9 I n N D b 2 1 w b G V 0 Z S I g L z 4 8 L 1 N 0 Y W J s Z U V u d H J p Z X M + P C 9 J d G V t P j x J d G V t P j x J d G V t T G 9 j Y X R p b 2 4 + P E l 0 Z W 1 U e X B l P k Z v c m 1 1 b G E 8 L 0 l 0 Z W 1 U e X B l P j x J d G V t U G F 0 a D 5 T Z W N 0 a W 9 u M S 9 B c m N o a X Z v J T I w Z G U l M j B l a m V t c G x v J T I w K D g p L 0 9 y a W d l b j w v S X R l b V B h d G g + P C 9 J d G V t T G 9 j Y X R p b 2 4 + P F N 0 Y W J s Z U V u d H J p Z X M g L z 4 8 L 0 l 0 Z W 0 + P E l 0 Z W 0 + P E l 0 Z W 1 M b 2 N h d G l v b j 4 8 S X R l b V R 5 c G U + R m 9 y b X V s Y T w v S X R l b V R 5 c G U + P E l 0 Z W 1 Q Y X R o P l N l Y 3 R p b 2 4 x L 0 F y Y 2 h p d m 8 l M j B k Z S U y M G V q Z W 1 w b G 8 l M j A o O C k v Q y U z Q S U 1 Q 1 V z Z X J z J T V D b 3 N j Y X I l N U N P b m V E c m l 2 Z S U y M C 0 l M j B V b m l 2 Z X J z a W R h Z C U y M G R l J T I w T m F y a S V D M y V C M W 8 l N U N E b 2 N 1 b W V u d G 9 z J T V D T W l z J T I w R G 9 j d W 1 l b n R v c y U 1 Q 2 l u d m V z d G l n Y W N p J U M z J U I z b i U y M H V k Z W 5 h c i U 1 Q z I w M j Q l N U N S Z X Z p Z X c l N U N J R U V F J T V D R X h 0 c m F j Y 2 k l Q z M l Q j N u J T V D X 1 R h Y m x h X 2 N v b X B h c m F 0 a X Z h X 2 R l X 2 F y d F 9 j d W x v c 1 9 w b 3 J f c H J l Z 3 V u d G F z X 2 R l X 2 l u d m V z d G l n Y W N p X 2 5 f N C U y M G N z d j w v S X R l b V B h d G g + P C 9 J d G V t T G 9 j Y X R p b 2 4 + P F N 0 Y W J s Z U V u d H J p Z X M g L z 4 8 L 0 l 0 Z W 0 + P E l 0 Z W 0 + P E l 0 Z W 1 M b 2 N h d G l v b j 4 8 S X R l b V R 5 c G U + R m 9 y b X V s Y T w v S X R l b V R 5 c G U + P E l 0 Z W 1 Q Y X R o P l N l Y 3 R p b 2 4 x L 1 R y Y W 5 z Z m 9 y b W F y J T I w Y X J j a G l 2 b y U y M G R l J T I w Z W p l b X B s b y U y M C g 4 K T w v S X R l b V B h d G g + P C 9 J d G V t T G 9 j Y X R p b 2 4 + P F N 0 Y W J s Z U V u d H J p Z X M + P E V u d H J 5 I F R 5 c G U 9 I k l z U H J p d m F 0 Z S I g V m F s d W U 9 I m w w I i A v P j x F b n R y e S B U e X B l P S J R d W V y e U l E I i B W Y W x 1 Z T 0 i c z g 0 Z j E 3 Z j A y L T c w N j c t N D I 3 M C 0 4 Y j U w L T c 3 N D U 1 N j d m O W Z l N y I g L z 4 8 R W 5 0 c n k g V H l w Z T 0 i T G 9 h Z F R v U m V w b 3 J 0 R G l z Y W J s Z W Q i I F Z h b H V l P S J s M S I g L z 4 8 R W 5 0 c n k g V H l w Z T 0 i U X V l c n l H c m 9 1 c E l E I i B W Y W x 1 Z T 0 i c 2 E 0 Z j B h Z T g 0 L T J k Y m U t N G E z M y 1 h N j J j L W V h N j l i Y z E 1 Z T U y N y 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D d U M D A 6 N D k 6 M T c u N D U 5 M T I 1 M V o i I C 8 + P E V u d H J 5 I F R 5 c G U 9 I k Z p b G x T d G F 0 d X M i I F Z h b H V l P S J z Q 2 9 t c G x l d G U i I C 8 + P C 9 T d G F i b G V F b n R y a W V z P j w v S X R l b T 4 8 S X R l b T 4 8 S X R l b U x v Y 2 F 0 a W 9 u P j x J d G V t V H l w Z T 5 G b 3 J t d W x h P C 9 J d G V t V H l w Z T 4 8 S X R l b V B h d G g + U 2 V j d G l v b j E v V H J h b n N m b 3 J t Y X I l M j B h c m N o a X Z v J T I w Z G U l M j B l a m V t c G x v J T I w K D g p L 0 9 y a W d l b j w v S X R l b V B h d G g + P C 9 J d G V t T G 9 j Y X R p b 2 4 + P F N 0 Y W J s Z U V u d H J p Z X M g L z 4 8 L 0 l 0 Z W 0 + P E l 0 Z W 0 + P E l 0 Z W 1 M b 2 N h d G l v b j 4 8 S X R l b V R 5 c G U + R m 9 y b X V s Y T w v S X R l b V R 5 c G U + P E l 0 Z W 1 Q Y X R o P l N l Y 3 R p b 2 4 x L 1 R y Y W 5 z Z m 9 y b W F y J T I w Y X J j a G l 2 b y U y M G R l J T I w Z W p l b X B s b y U y M C g 4 K S 9 F b m N h Y m V 6 Y W R v c y U y M H B y b 2 1 v d m l k b 3 M 8 L 0 l 0 Z W 1 Q Y X R o P j w v S X R l b U x v Y 2 F 0 a W 9 u P j x T d G F i b G V F b n R y a W V z I C 8 + P C 9 J d G V t P j x J d G V t P j x J d G V t T G 9 j Y X R p b 2 4 + P E l 0 Z W 1 U e X B l P k Z v c m 1 1 b G E 8 L 0 l 0 Z W 1 U e X B l P j x J d G V t U G F 0 a D 5 T Z W N 0 a W 9 u M S 9 U c m F u c 2 Z v c m 1 h c i U y M G F y Y 2 h p d m 8 l M j A o O C k 8 L 0 l 0 Z W 1 Q Y X R o P j w v S X R l b U x v Y 2 F 0 a W 9 u P j x T d G F i b G V F b n R y a W V z P j x F b n R y e S B U e X B l P S J M b 2 F k V G 9 S Z X B v c n R E a X N h Y m x l Z C I g V m F s d W U 9 I m w x I i A v P j x F b n R y e S B U e X B l P S J R d W V y e U l E I i B W Y W x 1 Z T 0 i c 2 Q y N m Y 5 Y T R j L T F m M T E t N D k 4 N i 1 i Y z M 4 L W E 2 Y z c 3 O W E 5 M 2 V k Y S I g L z 4 8 R W 5 0 c n k g V H l w Z T 0 i U X V l c n l H c m 9 1 c E l E I i B W Y W x 1 Z T 0 i c 2 I 3 N z Y y Y m I 5 L T l h N j I t N G Q 1 Z i 0 4 N z Z h L T h l Z D A 5 Z j R h M m F j O 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A 2 V D A w O j E 2 O j E 1 L j I 4 O D Q 2 O D N a I i A v P j x F b n R y e S B U e X B l P S J G a W x s U 3 R h d H V z I i B W Y W x 1 Z T 0 i c 0 N v b X B s Z X R l I i A v P j w v U 3 R h Y m x l R W 5 0 c m l l c z 4 8 L 0 l 0 Z W 0 + P E l 0 Z W 0 + P E l 0 Z W 1 M b 2 N h d G l v b j 4 8 S X R l b V R 5 c G U + R m 9 y b X V s Y T w v S X R l b V R 5 c G U + P E l 0 Z W 1 Q Y X R o P l N l Y 3 R p b 2 4 x L 1 R y Y W 5 z Z m 9 y b W F y J T I w Y X J j a G l 2 b y U y M C g 4 K S 9 P c m l n Z W 4 8 L 0 l 0 Z W 1 Q Y X R o P j w v S X R l b U x v Y 2 F 0 a W 9 u P j x T d G F i b G V F b n R y a W V z I C 8 + P C 9 J d G V t P j x J d G V t P j x J d G V t T G 9 j Y X R p b 2 4 + P E l 0 Z W 1 U e X B l P k Z v c m 1 1 b G E 8 L 0 l 0 Z W 1 U e X B l P j x J d G V t U G F 0 a D 5 T Z W N 0 a W 9 u M S 9 F e H R y Y W N j a S V D M y V C M 2 4 l M j A o N S k v Q X J j a G l 2 b 3 M l M j B v Y 3 V s d G 9 z J T I w Z m l s d H J h Z G 9 z M T w v S X R l b V B h d G g + P C 9 J d G V t T G 9 j Y X R p b 2 4 + P F N 0 Y W J s Z U V u d H J p Z X M g L z 4 8 L 0 l 0 Z W 0 + P E l 0 Z W 0 + P E l 0 Z W 1 M b 2 N h d G l v b j 4 8 S X R l b V R 5 c G U + R m 9 y b X V s Y T w v S X R l b V R 5 c G U + P E l 0 Z W 1 Q Y X R o P l N l Y 3 R p b 2 4 x L 0 V 4 d H J h Y 2 N p J U M z J U I z b i U y M C g 1 K S 9 J b n Z v Y 2 F y J T I w Z n V u Y 2 k l Q z M l Q j N u J T I w c G V y c 2 9 u Y W x p e m F k Y T E 8 L 0 l 0 Z W 1 Q Y X R o P j w v S X R l b U x v Y 2 F 0 a W 9 u P j x T d G F i b G V F b n R y a W V z I C 8 + P C 9 J d G V t P j x J d G V t P j x J d G V t T G 9 j Y X R p b 2 4 + P E l 0 Z W 1 U e X B l P k Z v c m 1 1 b G E 8 L 0 l 0 Z W 1 U e X B l P j x J d G V t U G F 0 a D 5 T Z W N 0 a W 9 u M S 9 F e H R y Y W N j a S V D M y V C M 2 4 l M j A o N S k v Q 2 9 s d W 1 u Y X M l M j B j b 2 4 l M j B u b 2 1 i c m U l M j B j Y W 1 i a W F k b z E 8 L 0 l 0 Z W 1 Q Y X R o P j w v S X R l b U x v Y 2 F 0 a W 9 u P j x T d G F i b G V F b n R y a W V z I C 8 + P C 9 J d G V t P j x J d G V t P j x J d G V t T G 9 j Y X R p b 2 4 + P E l 0 Z W 1 U e X B l P k Z v c m 1 1 b G E 8 L 0 l 0 Z W 1 U e X B l P j x J d G V t U G F 0 a D 5 T Z W N 0 a W 9 u M S 9 F e H R y Y W N j a S V D M y V C M 2 4 l M j A o N S k v T 3 R y Y X M l M j B j b 2 x 1 b W 5 h c y U y M H F 1 a X R h Z G F z M T w v S X R l b V B h d G g + P C 9 J d G V t T G 9 j Y X R p b 2 4 + P F N 0 Y W J s Z U V u d H J p Z X M g L z 4 8 L 0 l 0 Z W 0 + P E l 0 Z W 0 + P E l 0 Z W 1 M b 2 N h d G l v b j 4 8 S X R l b V R 5 c G U + R m 9 y b X V s Y T w v S X R l b V R 5 c G U + P E l 0 Z W 1 Q Y X R o P l N l Y 3 R p b 2 4 x L 0 V 4 d H J h Y 2 N p J U M z J U I z b i U y M C g 1 K S 9 D b 2 x 1 b W 5 h J T I w Z G U l M j B 0 Y W J s Y S U y M G V 4 c G F u Z G l k Y T E 8 L 0 l 0 Z W 1 Q Y X R o P j w v S X R l b U x v Y 2 F 0 a W 9 u P j x T d G F i b G V F b n R y a W V z I C 8 + P C 9 J d G V t P j x J d G V t P j x J d G V t T G 9 j Y X R p b 2 4 + P E l 0 Z W 1 U e X B l P k Z v c m 1 1 b G E 8 L 0 l 0 Z W 1 U e X B l P j x J d G V t U G F 0 a D 5 T Z W N 0 a W 9 u M S 9 F e H R y Y W N j a S V D M y V C M 2 4 l M j A o N S k v V G l w b y U y M G N h b W J p Y W R v P C 9 J d G V t U G F 0 a D 4 8 L 0 l 0 Z W 1 M b 2 N h d G l v b j 4 8 U 3 R h Y m x l R W 5 0 c m l l c y A v P j w v S X R l b T 4 8 S X R l b T 4 8 S X R l b U x v Y 2 F 0 a W 9 u P j x J d G V t V H l w Z T 5 G b 3 J t d W x h P C 9 J d G V t V H l w Z T 4 8 S X R l b V B h d G g + U 2 V j d G l v b j E v R X h 0 c m F j Y 2 k l Q z M l Q j N u J T I w K D U p L 0 N v b H V t b m F z J T I w c X V p d G F k Y X M 8 L 0 l 0 Z W 1 Q Y X R o P j w v S X R l b U x v Y 2 F 0 a W 9 u P j x T d G F i b G V F b n R y a W V z I C 8 + P C 9 J d G V t P j x J d G V t P j x J d G V t T G 9 j Y X R p b 2 4 + P E l 0 Z W 1 U e X B l P k Z v c m 1 1 b G E 8 L 0 l 0 Z W 1 U e X B l P j x J d G V t U G F 0 a D 5 T Z W N 0 a W 9 u M S 9 F e H R y Y W N j a S V D M y V C M 2 4 l M j A o N i k 8 L 0 l 0 Z W 1 Q Y X R o P j w v S X R l b U x v Y 2 F 0 a W 9 u P j x T d G F i b G V F b n R y a W V z P j x F b n R y e S B U e X B l P S J J c 1 B y a X Z h d G U i I F Z h b H V l P S J s M C I g L z 4 8 R W 5 0 c n k g V H l w Z T 0 i U X V l c n l J R C I g V m F s d W U 9 I n N j Z m R k Z D d m Y S 1 k M j E 3 L T Q 0 Y W M t Y W M 2 N i 0 2 Y z A 1 Y m Q w N z A 4 Z m M 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F R h c m d l d C I g V m F s d W U 9 I n N F e H R y Y W N j a c O z b l 9 f N i I g L z 4 8 R W 5 0 c n k g V H l w Z T 0 i R m l s b G V k Q 2 9 t c G x l d G V S Z X N 1 b H R U b 1 d v c m t z a G V l d C I g V m F s d W U 9 I m w x I i A v P j x F b n R y e S B U e X B l P S J G a W x s Q 2 9 s d W 1 u T m F t Z X M i I F Z h b H V l P S J z W y Z x d W 9 0 O 0 Z 1 Z W 5 0 Z S Z x d W 9 0 O y w m c X V v d D t U w 6 1 0 d W x v I G R l b C B E b 2 N 1 b W V u d G 8 m c X V v d D s s J n F 1 b 3 Q 7 Q X V 0 b 3 J l c y B k Z W w g R G 9 j d W 1 l b n R v J n F 1 b 3 Q 7 L C Z x d W 9 0 O 0 H D s W 8 g Z G U g c H V i b G l j Y W N p w 7 N u J n F 1 b 3 Q 7 L C Z x d W 9 0 O 1 J R M S Z x d W 9 0 O y w m c X V v d D t S U T I m c X V v d D s s J n F 1 b 3 Q 7 U l E z J n F 1 b 3 Q 7 L C Z x d W 9 0 O 1 J R N C Z x d W 9 0 O y w m c X V v d D t S U T U m c X V v d D s s J n F 1 b 3 Q 7 U l E 2 J n F 1 b 3 Q 7 X S I g L z 4 8 R W 5 0 c n k g V H l w Z T 0 i R m l s b E N v b H V t b l R 5 c G V z I i B W Y W x 1 Z T 0 i c 0 J n W U d C Z 1 l H Q m d Z R 0 J n P T 0 i I C 8 + P E V u d H J 5 I F R 5 c G U 9 I k Z p b G x M Y X N 0 V X B k Y X R l Z C I g V m F s d W U 9 I m Q y M D I 1 L T A 3 L T A 3 V D A w O j Q 5 O j E 4 L j g 0 M T k 4 N T d a I i A v P j x F b n R y e S B U e X B l P S J G a W x s R X J y b 3 J D b 3 V u d C I g V m F s d W U 9 I m w w I i A v P j x F b n R y e S B U e X B l P S J G a W x s R X J y b 3 J D b 2 R l I i B W Y W x 1 Z T 0 i c 1 V u a 2 5 v d 2 4 i I C 8 + P E V u d H J 5 I F R 5 c G U 9 I k Z p b G x D b 3 V u d C I g V m F s d W U 9 I m w z M T U i I C 8 + P E V u d H J 5 I F R 5 c G U 9 I k F k Z G V k V G 9 E Y X R h T W 9 k Z W w i I F Z h b H V l P S J s M C 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0 V 4 d H J h Y 2 N p w 7 N u I C g 2 K S 9 B d X R v U m V t b 3 Z l Z E N v b H V t b n M x L n t G d W V u d G U s M H 0 m c X V v d D s s J n F 1 b 3 Q 7 U 2 V j d G l v b j E v R X h 0 c m F j Y 2 n D s 2 4 g K D Y p L 0 F 1 d G 9 S Z W 1 v d m V k Q 2 9 s d W 1 u c z E u e 1 T D r X R 1 b G 8 g Z G V s I E R v Y 3 V t Z W 5 0 b y w x f S Z x d W 9 0 O y w m c X V v d D t T Z W N 0 a W 9 u M S 9 F e H R y Y W N j a c O z b i A o N i k v Q X V 0 b 1 J l b W 9 2 Z W R D b 2 x 1 b W 5 z M S 5 7 Q X V 0 b 3 J l c y B k Z W w g R G 9 j d W 1 l b n R v L D J 9 J n F 1 b 3 Q 7 L C Z x d W 9 0 O 1 N l Y 3 R p b 2 4 x L 0 V 4 d H J h Y 2 N p w 7 N u I C g 2 K S 9 B d X R v U m V t b 3 Z l Z E N v b H V t b n M x L n t B w 7 F v I G R l I H B 1 Y m x p Y 2 F j a c O z b i w z f S Z x d W 9 0 O y w m c X V v d D t T Z W N 0 a W 9 u M S 9 F e H R y Y W N j a c O z b i A o N i k v Q X V 0 b 1 J l b W 9 2 Z W R D b 2 x 1 b W 5 z M S 5 7 U l E x L D R 9 J n F 1 b 3 Q 7 L C Z x d W 9 0 O 1 N l Y 3 R p b 2 4 x L 0 V 4 d H J h Y 2 N p w 7 N u I C g 2 K S 9 B d X R v U m V t b 3 Z l Z E N v b H V t b n M x L n t S U T I s N X 0 m c X V v d D s s J n F 1 b 3 Q 7 U 2 V j d G l v b j E v R X h 0 c m F j Y 2 n D s 2 4 g K D Y p L 0 F 1 d G 9 S Z W 1 v d m V k Q 2 9 s d W 1 u c z E u e 1 J R M y w 2 f S Z x d W 9 0 O y w m c X V v d D t T Z W N 0 a W 9 u M S 9 F e H R y Y W N j a c O z b i A o N i k v Q X V 0 b 1 J l b W 9 2 Z W R D b 2 x 1 b W 5 z M S 5 7 U l E 0 L D d 9 J n F 1 b 3 Q 7 L C Z x d W 9 0 O 1 N l Y 3 R p b 2 4 x L 0 V 4 d H J h Y 2 N p w 7 N u I C g 2 K S 9 B d X R v U m V t b 3 Z l Z E N v b H V t b n M x L n t S U T U s O H 0 m c X V v d D s s J n F 1 b 3 Q 7 U 2 V j d G l v b j E v R X h 0 c m F j Y 2 n D s 2 4 g K D Y p L 0 F 1 d G 9 S Z W 1 v d m V k Q 2 9 s d W 1 u c z E u e 1 J R N i w 5 f S Z x d W 9 0 O 1 0 s J n F 1 b 3 Q 7 Q 2 9 s d W 1 u Q 2 9 1 b n Q m c X V v d D s 6 M T A s J n F 1 b 3 Q 7 S 2 V 5 Q 2 9 s d W 1 u T m F t Z X M m c X V v d D s 6 W 1 0 s J n F 1 b 3 Q 7 Q 2 9 s d W 1 u S W R l b n R p d G l l c y Z x d W 9 0 O z p b J n F 1 b 3 Q 7 U 2 V j d G l v b j E v R X h 0 c m F j Y 2 n D s 2 4 g K D Y p L 0 F 1 d G 9 S Z W 1 v d m V k Q 2 9 s d W 1 u c z E u e 0 Z 1 Z W 5 0 Z S w w f S Z x d W 9 0 O y w m c X V v d D t T Z W N 0 a W 9 u M S 9 F e H R y Y W N j a c O z b i A o N i k v Q X V 0 b 1 J l b W 9 2 Z W R D b 2 x 1 b W 5 z M S 5 7 V M O t d H V s b y B k Z W w g R G 9 j d W 1 l b n R v L D F 9 J n F 1 b 3 Q 7 L C Z x d W 9 0 O 1 N l Y 3 R p b 2 4 x L 0 V 4 d H J h Y 2 N p w 7 N u I C g 2 K S 9 B d X R v U m V t b 3 Z l Z E N v b H V t b n M x L n t B d X R v c m V z I G R l b C B E b 2 N 1 b W V u d G 8 s M n 0 m c X V v d D s s J n F 1 b 3 Q 7 U 2 V j d G l v b j E v R X h 0 c m F j Y 2 n D s 2 4 g K D Y p L 0 F 1 d G 9 S Z W 1 v d m V k Q 2 9 s d W 1 u c z E u e 0 H D s W 8 g Z G U g c H V i b G l j Y W N p w 7 N u L D N 9 J n F 1 b 3 Q 7 L C Z x d W 9 0 O 1 N l Y 3 R p b 2 4 x L 0 V 4 d H J h Y 2 N p w 7 N u I C g 2 K S 9 B d X R v U m V t b 3 Z l Z E N v b H V t b n M x L n t S U T E s N H 0 m c X V v d D s s J n F 1 b 3 Q 7 U 2 V j d G l v b j E v R X h 0 c m F j Y 2 n D s 2 4 g K D Y p L 0 F 1 d G 9 S Z W 1 v d m V k Q 2 9 s d W 1 u c z E u e 1 J R M i w 1 f S Z x d W 9 0 O y w m c X V v d D t T Z W N 0 a W 9 u M S 9 F e H R y Y W N j a c O z b i A o N i k v Q X V 0 b 1 J l b W 9 2 Z W R D b 2 x 1 b W 5 z M S 5 7 U l E z L D Z 9 J n F 1 b 3 Q 7 L C Z x d W 9 0 O 1 N l Y 3 R p b 2 4 x L 0 V 4 d H J h Y 2 N p w 7 N u I C g 2 K S 9 B d X R v U m V t b 3 Z l Z E N v b H V t b n M x L n t S U T Q s N 3 0 m c X V v d D s s J n F 1 b 3 Q 7 U 2 V j d G l v b j E v R X h 0 c m F j Y 2 n D s 2 4 g K D Y p L 0 F 1 d G 9 S Z W 1 v d m V k Q 2 9 s d W 1 u c z E u e 1 J R N S w 4 f S Z x d W 9 0 O y w m c X V v d D t T Z W N 0 a W 9 u M S 9 F e H R y Y W N j a c O z b i A o N i k v Q X V 0 b 1 J l b W 9 2 Z W R D b 2 x 1 b W 5 z M S 5 7 U l E 2 L D l 9 J n F 1 b 3 Q 7 X S w m c X V v d D t S Z W x h d G l v b n N o a X B J b m Z v J n F 1 b 3 Q 7 O l t d f S I g L z 4 8 L 1 N 0 Y W J s Z U V u d H J p Z X M + P C 9 J d G V t P j x J d G V t P j x J d G V t T G 9 j Y X R p b 2 4 + P E l 0 Z W 1 U e X B l P k Z v c m 1 1 b G E 8 L 0 l 0 Z W 1 U e X B l P j x J d G V t U G F 0 a D 5 T Z W N 0 a W 9 u M S 9 F e H R y Y W N j a S V D M y V C M 2 4 l M j A o N i k v T 3 J p Z 2 V u P C 9 J d G V t U G F 0 a D 4 8 L 0 l 0 Z W 1 M b 2 N h d G l v b j 4 8 U 3 R h Y m x l R W 5 0 c m l l c y A v P j w v S X R l b T 4 8 S X R l b T 4 8 S X R l b U x v Y 2 F 0 a W 9 u P j x J d G V t V H l w Z T 5 G b 3 J t d W x h P C 9 J d G V t V H l w Z T 4 8 S X R l b V B h d G g + U 2 V j d G l v b j E v Q X J j a G l 2 b y U y M G R l J T I w Z W p l b X B s b y U y M C g 5 K T w v S X R l b V B h d G g + P C 9 J d G V t T G 9 j Y X R p b 2 4 + P F N 0 Y W J s Z U V u d H J p Z X M + P E V u d H J 5 I F R 5 c G U 9 I k l z U H J p d m F 0 Z S I g V m F s d W U 9 I m w w I i A v P j x F b n R y e S B U e X B l P S J R d W V y e U l E I i B W Y W x 1 Z T 0 i c 2 E 4 Y j E 5 Y 2 Y z L T J i Y T Y t N D Y 5 Y S 1 i Y T Y x L T c 0 M D l i M D Y 0 N D Q 3 O S I g L z 4 8 R W 5 0 c n k g V H l w Z T 0 i T G 9 h Z G V k V G 9 B b m F s e X N p c 1 N l c n Z p Y 2 V z I i B W Y W x 1 Z T 0 i b D A i I C 8 + P E V u d H J 5 I F R 5 c G U 9 I k F k Z G V k V G 9 E Y X R h T W 9 k Z W w i I F Z h b H V l P S J s M C I g L z 4 8 R W 5 0 c n k g V H l w Z T 0 i T G 9 h Z F R v U m V w b 3 J 0 R G l z Y W J s Z W Q i I F Z h b H V l P S J s M S I g L z 4 8 R W 5 0 c n k g V H l w Z T 0 i U X V l c n l H c m 9 1 c E l E I i B W Y W x 1 Z T 0 i c z V l Z D I 0 Z D M x L T Q 1 Y m Y t N G Q z M i 1 h N D I 2 L T Z k M D d k M 2 N k Y W E w 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C a W 5 h c n k i I C 8 + P E V u d H J 5 I F R 5 c G U 9 I k J 1 Z m Z l c k 5 l e H R S Z W Z y Z X N o I i B W Y W x 1 Z T 0 i b D E i I C 8 + P E V u d H J 5 I F R 5 c G U 9 I k Z p b G x l Z E N v b X B s Z X R l U m V z d W x 0 V G 9 X b 3 J r c 2 h l Z X Q i I F Z h b H V l P S J s M C I g L z 4 8 R W 5 0 c n k g V H l w Z T 0 i R m l s b E V y c m 9 y Q 2 9 k Z S I g V m F s d W U 9 I n N V b m t u b 3 d u I i A v P j x F b n R y e S B U e X B l P S J G a W x s T G F z d F V w Z G F 0 Z W Q i I F Z h b H V l P S J k M j A y N S 0 w N y 0 w N 1 Q w M D o 0 O T o x N y 4 1 M T A y O T Q 4 W i I g L z 4 8 R W 5 0 c n k g V H l w Z T 0 i R m l s b F N 0 Y X R 1 c y I g V m F s d W U 9 I n N D b 2 1 w b G V 0 Z S I g L z 4 8 L 1 N 0 Y W J s Z U V u d H J p Z X M + P C 9 J d G V t P j x J d G V t P j x J d G V t T G 9 j Y X R p b 2 4 + P E l 0 Z W 1 U e X B l P k Z v c m 1 1 b G E 8 L 0 l 0 Z W 1 U e X B l P j x J d G V t U G F 0 a D 5 T Z W N 0 a W 9 u M S 9 B c m N o a X Z v J T I w Z G U l M j B l a m V t c G x v J T I w K D k p L 0 9 y a W d l b j w v S X R l b V B h d G g + P C 9 J d G V t T G 9 j Y X R p b 2 4 + P F N 0 Y W J s Z U V u d H J p Z X M g L z 4 8 L 0 l 0 Z W 0 + P E l 0 Z W 0 + P E l 0 Z W 1 M b 2 N h d G l v b j 4 8 S X R l b V R 5 c G U + R m 9 y b X V s Y T w v S X R l b V R 5 c G U + P E l 0 Z W 1 Q Y X R o P l N l Y 3 R p b 2 4 x L 0 F y Y 2 h p d m 8 l M j B k Z S U y M G V q Z W 1 w b G 8 l M j A o O S k v T m F 2 Z W d h Y 2 k l Q z M l Q j N u M T w v S X R l b V B h d G g + P C 9 J d G V t T G 9 j Y X R p b 2 4 + P F N 0 Y W J s Z U V u d H J p Z X M g L z 4 8 L 0 l 0 Z W 0 + P E l 0 Z W 0 + P E l 0 Z W 1 M b 2 N h d G l v b j 4 8 S X R l b V R 5 c G U + R m 9 y b X V s Y T w v S X R l b V R 5 c G U + P E l 0 Z W 1 Q Y X R o P l N l Y 3 R p b 2 4 x L 1 B h c i V D M y V B M W 1 l d H J v O T w v S X R l b V B h d G g + P C 9 J d G V t T G 9 j Y X R p b 2 4 + P F N 0 Y W J s Z U V u d H J p Z X M + P E V u d H J 5 I F R 5 c G U 9 I k l z U H J p d m F 0 Z S I g V m F s d W U 9 I m w w I i A v P j x F b n R y e S B U e X B l P S J R d W V y e U l E I i B W Y W x 1 Z T 0 i c z g 3 O W N j N T c x L T E 4 M z U t N D l k M S 0 4 Z T Y x L T g 3 M T Z l Y T k 1 Z G F l N S I g L z 4 8 R W 5 0 c n k g V H l w Z T 0 i T G 9 h Z F R v U m V w b 3 J 0 R G l z Y W J s Z W Q i I F Z h b H V l P S J s M S I g L z 4 8 R W 5 0 c n k g V H l w Z T 0 i U X V l c n l H c m 9 1 c E l E I i B W Y W x 1 Z T 0 i c z V l Z D I 0 Z D M x L T Q 1 Y m Y t N G Q z M i 1 h N D I 2 L T Z k M D d k M 2 N k Y W E w M 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A 2 V D A w O j I 1 O j U 3 L j E 3 M D Y y N z J a I i A v P j x F b n R y e S B U e X B l P S J G a W x s U 3 R h d H V z I i B W Y W x 1 Z T 0 i c 0 N v b X B s Z X R l I i A v P j w v U 3 R h Y m x l R W 5 0 c m l l c z 4 8 L 0 l 0 Z W 0 + P E l 0 Z W 0 + P E l 0 Z W 1 M b 2 N h d G l v b j 4 8 S X R l b V R 5 c G U + R m 9 y b X V s Y T w v S X R l b V R 5 c G U + P E l 0 Z W 1 Q Y X R o P l N l Y 3 R p b 2 4 x L 1 R y Y W 5 z Z m 9 y b W F y J T I w Y X J j a G l 2 b y U y M G R l J T I w Z W p l b X B s b y U y M C g 5 K T w v S X R l b V B h d G g + P C 9 J d G V t T G 9 j Y X R p b 2 4 + P F N 0 Y W J s Z U V u d H J p Z X M + P E V u d H J 5 I F R 5 c G U 9 I k l z U H J p d m F 0 Z S I g V m F s d W U 9 I m w w I i A v P j x F b n R y e S B U e X B l P S J R d W V y e U l E I i B W Y W x 1 Z T 0 i c z l k M z J l M m E 0 L W M x Y T E t N D E w N i 0 5 Y 2 U 2 L W Y z Z j Q z N z E 5 N z I 2 M C I g L z 4 8 R W 5 0 c n k g V H l w Z T 0 i T G 9 h Z F R v U m V w b 3 J 0 R G l z Y W J s Z W Q i I F Z h b H V l P S J s M S I g L z 4 8 R W 5 0 c n k g V H l w Z T 0 i U X V l c n l H c m 9 1 c E l E I i B W Y W x 1 Z T 0 i c z F j N W Q y N G I 1 L W F h M z Y t N D N h O S 1 h N j J h L W M 0 Y z V j Z T A z N D c 1 N 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D d U M D A 6 N D k 6 M T c u N T I w O D g 3 N l o i I C 8 + P E V u d H J 5 I F R 5 c G U 9 I k Z p b G x T d G F 0 d X M i I F Z h b H V l P S J z Q 2 9 t c G x l d G U i I C 8 + P C 9 T d G F i b G V F b n R y a W V z P j w v S X R l b T 4 8 S X R l b T 4 8 S X R l b U x v Y 2 F 0 a W 9 u P j x J d G V t V H l w Z T 5 G b 3 J t d W x h P C 9 J d G V t V H l w Z T 4 8 S X R l b V B h d G g + U 2 V j d G l v b j E v V H J h b n N m b 3 J t Y X I l M j B h c m N o a X Z v J T I w Z G U l M j B l a m V t c G x v J T I w K D k p L 0 9 y a W d l b j w v S X R l b V B h d G g + P C 9 J d G V t T G 9 j Y X R p b 2 4 + P F N 0 Y W J s Z U V u d H J p Z X M g L z 4 8 L 0 l 0 Z W 0 + P E l 0 Z W 0 + P E l 0 Z W 1 M b 2 N h d G l v b j 4 8 S X R l b V R 5 c G U + R m 9 y b X V s Y T w v S X R l b V R 5 c G U + P E l 0 Z W 1 Q Y X R o P l N l Y 3 R p b 2 4 x L 1 R y Y W 5 z Z m 9 y b W F y J T I w Y X J j a G l 2 b y U y M G R l J T I w Z W p l b X B s b y U y M C g 5 K S 9 F b m N h Y m V 6 Y W R v c y U y M H B y b 2 1 v d m l k b 3 M 8 L 0 l 0 Z W 1 Q Y X R o P j w v S X R l b U x v Y 2 F 0 a W 9 u P j x T d G F i b G V F b n R y a W V z I C 8 + P C 9 J d G V t P j x J d G V t P j x J d G V t T G 9 j Y X R p b 2 4 + P E l 0 Z W 1 U e X B l P k Z v c m 1 1 b G E 8 L 0 l 0 Z W 1 U e X B l P j x J d G V t U G F 0 a D 5 T Z W N 0 a W 9 u M S 9 U c m F u c 2 Z v c m 1 h c i U y M G F y Y 2 h p d m 8 l M j A o O S k 8 L 0 l 0 Z W 1 Q Y X R o P j w v S X R l b U x v Y 2 F 0 a W 9 u P j x T d G F i b G V F b n R y a W V z P j x F b n R y e S B U e X B l P S J M b 2 F k V G 9 S Z X B v c n R E a X N h Y m x l Z C I g V m F s d W U 9 I m w x I i A v P j x F b n R y e S B U e X B l P S J R d W V y e U l E I i B W Y W x 1 Z T 0 i c 2 I y N D E 2 M j B h L T l l N D c t N D c 4 Y S 1 i M G E 0 L T E w M 2 V j N m R m Y 2 Q z M i I g L z 4 8 R W 5 0 c n k g V H l w Z T 0 i U X V l c n l H c m 9 1 c E l E I i B W Y W x 1 Z T 0 i c z V l Z D I 0 Z D M x L T Q 1 Y m Y t N G Q z M i 1 h N D I 2 L T Z k M D d k M 2 N k Y W E w M S 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A 2 V D A w O j I 1 O j U 3 L j E 5 M T M x N T F a I i A v P j x F b n R y e S B U e X B l P S J G a W x s U 3 R h d H V z I i B W Y W x 1 Z T 0 i c 0 N v b X B s Z X R l I i A v P j w v U 3 R h Y m x l R W 5 0 c m l l c z 4 8 L 0 l 0 Z W 0 + P E l 0 Z W 0 + P E l 0 Z W 1 M b 2 N h d G l v b j 4 8 S X R l b V R 5 c G U + R m 9 y b X V s Y T w v S X R l b V R 5 c G U + P E l 0 Z W 1 Q Y X R o P l N l Y 3 R p b 2 4 x L 1 R y Y W 5 z Z m 9 y b W F y J T I w Y X J j a G l 2 b y U y M C g 5 K S 9 P c m l n Z W 4 8 L 0 l 0 Z W 1 Q Y X R o P j w v S X R l b U x v Y 2 F 0 a W 9 u P j x T d G F i b G V F b n R y a W V z I C 8 + P C 9 J d G V t P j x J d G V t P j x J d G V t T G 9 j Y X R p b 2 4 + P E l 0 Z W 1 U e X B l P k Z v c m 1 1 b G E 8 L 0 l 0 Z W 1 U e X B l P j x J d G V t U G F 0 a D 5 T Z W N 0 a W 9 u M S 9 F e H R y Y W N j a S V D M y V C M 2 4 l M j A o N i k v Q X J j a G l 2 b 3 M l M j B v Y 3 V s d G 9 z J T I w Z m l s d H J h Z G 9 z M T w v S X R l b V B h d G g + P C 9 J d G V t T G 9 j Y X R p b 2 4 + P F N 0 Y W J s Z U V u d H J p Z X M g L z 4 8 L 0 l 0 Z W 0 + P E l 0 Z W 0 + P E l 0 Z W 1 M b 2 N h d G l v b j 4 8 S X R l b V R 5 c G U + R m 9 y b X V s Y T w v S X R l b V R 5 c G U + P E l 0 Z W 1 Q Y X R o P l N l Y 3 R p b 2 4 x L 0 V 4 d H J h Y 2 N p J U M z J U I z b i U y M C g 2 K S 9 J b n Z v Y 2 F y J T I w Z n V u Y 2 k l Q z M l Q j N u J T I w c G V y c 2 9 u Y W x p e m F k Y T E 8 L 0 l 0 Z W 1 Q Y X R o P j w v S X R l b U x v Y 2 F 0 a W 9 u P j x T d G F i b G V F b n R y a W V z I C 8 + P C 9 J d G V t P j x J d G V t P j x J d G V t T G 9 j Y X R p b 2 4 + P E l 0 Z W 1 U e X B l P k Z v c m 1 1 b G E 8 L 0 l 0 Z W 1 U e X B l P j x J d G V t U G F 0 a D 5 T Z W N 0 a W 9 u M S 9 F e H R y Y W N j a S V D M y V C M 2 4 l M j A o N i k v Q 2 9 s d W 1 u Y X M l M j B j b 2 4 l M j B u b 2 1 i c m U l M j B j Y W 1 i a W F k b z E 8 L 0 l 0 Z W 1 Q Y X R o P j w v S X R l b U x v Y 2 F 0 a W 9 u P j x T d G F i b G V F b n R y a W V z I C 8 + P C 9 J d G V t P j x J d G V t P j x J d G V t T G 9 j Y X R p b 2 4 + P E l 0 Z W 1 U e X B l P k Z v c m 1 1 b G E 8 L 0 l 0 Z W 1 U e X B l P j x J d G V t U G F 0 a D 5 T Z W N 0 a W 9 u M S 9 F e H R y Y W N j a S V D M y V C M 2 4 l M j A o N i k v T 3 R y Y X M l M j B j b 2 x 1 b W 5 h c y U y M H F 1 a X R h Z G F z M T w v S X R l b V B h d G g + P C 9 J d G V t T G 9 j Y X R p b 2 4 + P F N 0 Y W J s Z U V u d H J p Z X M g L z 4 8 L 0 l 0 Z W 0 + P E l 0 Z W 0 + P E l 0 Z W 1 M b 2 N h d G l v b j 4 8 S X R l b V R 5 c G U + R m 9 y b X V s Y T w v S X R l b V R 5 c G U + P E l 0 Z W 1 Q Y X R o P l N l Y 3 R p b 2 4 x L 0 V 4 d H J h Y 2 N p J U M z J U I z b i U y M C g 2 K S 9 D b 2 x 1 b W 5 h J T I w Z G U l M j B 0 Y W J s Y S U y M G V 4 c G F u Z G l k Y T E 8 L 0 l 0 Z W 1 Q Y X R o P j w v S X R l b U x v Y 2 F 0 a W 9 u P j x T d G F i b G V F b n R y a W V z I C 8 + P C 9 J d G V t P j x J d G V t P j x J d G V t T G 9 j Y X R p b 2 4 + P E l 0 Z W 1 U e X B l P k Z v c m 1 1 b G E 8 L 0 l 0 Z W 1 U e X B l P j x J d G V t U G F 0 a D 5 T Z W N 0 a W 9 u M S 9 F e H R y Y W N j a S V D M y V C M 2 4 l M j A o N i k v V G l w b y U y M G N h b W J p Y W R v P C 9 J d G V t U G F 0 a D 4 8 L 0 l 0 Z W 1 M b 2 N h d G l v b j 4 8 U 3 R h Y m x l R W 5 0 c m l l c y A v P j w v S X R l b T 4 8 S X R l b T 4 8 S X R l b U x v Y 2 F 0 a W 9 u P j x J d G V t V H l w Z T 5 G b 3 J t d W x h P C 9 J d G V t V H l w Z T 4 8 S X R l b V B h d G g + U 2 V j d G l v b j E v R X h 0 c m F j Y 2 k l Q z M l Q j N u J T I w K D Y p L 0 N v b H V t b m F z J T I w c X V p d G F k Y X M 8 L 0 l 0 Z W 1 Q Y X R o P j w v S X R l b U x v Y 2 F 0 a W 9 u P j x T d G F i b G V F b n R y a W V z I C 8 + P C 9 J d G V t P j x J d G V t P j x J d G V t T G 9 j Y X R p b 2 4 + P E l 0 Z W 1 U e X B l P k Z v c m 1 1 b G E 8 L 0 l 0 Z W 1 U e X B l P j x J d G V t U G F 0 a D 5 T Z W N 0 a W 9 u M S 9 U Y W J s Y T E 2 P C 9 J d G V t U G F 0 a D 4 8 L 0 l 0 Z W 1 M b 2 N h d G l v b j 4 8 U 3 R h Y m x l R W 5 0 c m l l c z 4 8 R W 5 0 c n k g V H l w Z T 0 i S X N Q c m l 2 Y X R l I i B W Y W x 1 Z T 0 i b D A i I C 8 + P E V u d H J 5 I F R 5 c G U 9 I l F 1 Z X J 5 S U Q i I F Z h b H V l P S J z Y T c 3 Y z Q 5 O T A t N W I z M S 0 0 O G M w L W E 4 Z W U t Y m M 5 O T l j N z M w Z j B l I i A v P j x F b n R y e S B U e X B l P S J G a W x s R W 5 h Y m x l Z C I g V m F s d W U 9 I m w w I i A v P j x F b n R y e S B U e X B l P S J G a W x s T 2 J q Z W N 0 V H l w Z S I g V m F s d W U 9 I n N D b 2 5 u Z W N 0 a W 9 u T 2 5 s e S I g L z 4 8 R W 5 0 c n k g V H l w Z T 0 i R m l s b F R v R G F 0 Y U 1 v Z G V s R W 5 h Y m x l Z C I g V m F s d W U 9 I m w w I i A v P j x F b n R y e S B U e X B l P S J O Y X Z p Z 2 F 0 a W 9 u U 3 R l c E 5 h b W U i I F Z h b H V l P S J z T m F 2 Z W d h Y 2 n D s 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A 3 V D A w O j Q 5 O j E 3 L j U z M D Q x N T h a I i A v P j x F b n R y e S B U e X B l P S J G a W x s U 3 R h d H V z I i B W Y W x 1 Z T 0 i c 0 N v b X B s Z X R l I i A v P j w v U 3 R h Y m x l R W 5 0 c m l l c z 4 8 L 0 l 0 Z W 0 + P E l 0 Z W 0 + P E l 0 Z W 1 M b 2 N h d G l v b j 4 8 S X R l b V R 5 c G U + R m 9 y b X V s Y T w v S X R l b V R 5 c G U + P E l 0 Z W 1 Q Y X R o P l N l Y 3 R p b 2 4 x L 1 R h Y m x h M T Y v T 3 J p Z 2 V u P C 9 J d G V t U G F 0 a D 4 8 L 0 l 0 Z W 1 M b 2 N h d G l v b j 4 8 U 3 R h Y m x l R W 5 0 c m l l c y A v P j w v S X R l b T 4 8 S X R l b T 4 8 S X R l b U x v Y 2 F 0 a W 9 u P j x J d G V t V H l w Z T 5 G b 3 J t d W x h P C 9 J d G V t V H l w Z T 4 8 S X R l b V B h d G g + U 2 V j d G l v b j E v V G F i b G E x N i 9 U a X B v J T I w Y 2 F t Y m l h Z G 8 8 L 0 l 0 Z W 1 Q Y X R o P j w v S X R l b U x v Y 2 F 0 a W 9 u P j x T d G F i b G V F b n R y a W V z I C 8 + P C 9 J d G V t P j x J d G V t P j x J d G V t T G 9 j Y X R p b 2 4 + P E l 0 Z W 1 U e X B l P k Z v c m 1 1 b G E 8 L 0 l 0 Z W 1 U e X B l P j x J d G V t U G F 0 a D 5 T Z W N 0 a W 9 u M S 9 U Y W J s Y T E 2 L 0 Z p b G F z J T I w Z m l s d H J h Z G F z P C 9 J d G V t U G F 0 a D 4 8 L 0 l 0 Z W 1 M b 2 N h d G l v b j 4 8 U 3 R h Y m x l R W 5 0 c m l l c y A v P j w v S X R l b T 4 8 S X R l b T 4 8 S X R l b U x v Y 2 F 0 a W 9 u P j x J d G V t V H l w Z T 5 G b 3 J t d W x h P C 9 J d G V t V H l w Z T 4 8 S X R l b V B h d G g + U 2 V j d G l v b j E v V G F i b G E x N i U y M C g y K T w v S X R l b V B h d G g + P C 9 J d G V t T G 9 j Y X R p b 2 4 + P F N 0 Y W J s Z U V u d H J p Z X M + P E V u d H J 5 I F R 5 c G U 9 I k l z U H J p d m F 0 Z S I g V m F s d W U 9 I m w w I i A v P j x F b n R y e S B U e X B l P S J R d W V y e U l E I i B W Y W x 1 Z T 0 i c z Y x N j I 4 N j Q z L W I x N D Q t N D U 4 N S 0 5 N W J m L T N j O G I 2 Z G Q 1 N W M y M 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F k Z G V k V G 9 E Y X R h T W 9 k Z W w i I F Z h b H V l P S J s M C I g L z 4 8 R W 5 0 c n k g V H l w Z T 0 i R m l s b E N v d W 5 0 I i B W Y W x 1 Z T 0 i b D M 0 M S I g L z 4 8 R W 5 0 c n k g V H l w Z T 0 i R m l s b E V y c m 9 y Q 2 9 k Z S I g V m F s d W U 9 I n N V b m t u b 3 d u I i A v P j x F b n R y e S B U e X B l P S J G a W x s R X J y b 3 J D b 3 V u d C I g V m F s d W U 9 I m w w I i A v P j x F b n R y e S B U e X B l P S J G a W x s T G F z d F V w Z G F 0 Z W Q i I F Z h b H V l P S J k M j A y N S 0 w N y 0 w N 1 Q w M D o 0 O T o x N y 4 1 N j Q 0 M D U 1 W i I g L z 4 8 R W 5 0 c n k g V H l w Z T 0 i R m l s b E N v b H V t b l R 5 c G V z I i B W Y W x 1 Z T 0 i c 0 J n W U R B d 0 1 E Q X d N R E F 3 T U R B d 0 1 E I i A v P j x F b n R y e S B U e X B l P S J G a W x s Q 2 9 s d W 1 u T m F t Z X M i I F Z h b H V l P S J z W y Z x d W 9 0 O 0 Z 1 Z W 5 0 Z S Z x d W 9 0 O y w m c X V v d D t U w 6 1 0 d W x v I G R l b C B E b 2 N 1 b W V u d G 8 m c X V v d D s s J n F 1 b 3 Q 7 Q c O x b y Z x d W 9 0 O y w m c X V v d D s x L i B P Y m p l d G l 2 b 3 M g Q 2 x h c m 9 z J n F 1 b 3 Q 7 L C Z x d W 9 0 O z I u I E N v b n R l e H R v I G R l b C B F c 3 R 1 Z G l v J n F 1 b 3 Q 7 L C Z x d W 9 0 O z M u I E p 1 c 3 R p Z m l j Y W N p w 7 N u I G R l b C B N w 6 l 0 b 2 R v J n F 1 b 3 Q 7 L C Z x d W 9 0 O z Q u I E R p c 2 X D s W 8 g V M O p Y 2 5 p Y 2 8 g R G V 0 Y W x s Y W R v J n F 1 b 3 Q 7 L C Z x d W 9 0 O z U u I E l t c G x l b W V u d G F j a c O z b i Z x d W 9 0 O y w m c X V v d D s 2 L i B F d m F s d W F j a c O z b i B F b X D D r X J p Y 2 E m c X V v d D s s J n F 1 b 3 Q 7 N y 4 g Q W 7 D o W x p c 2 l z I G R l I F J l c 3 V s d G F k b 3 M m c X V v d D s s J n F 1 b 3 Q 7 O C 4 g V m F s a W R l e i B F e H R l c m 5 h J n F 1 b 3 Q 7 L C Z x d W 9 0 O z k u I E x p b W l 0 Y W N p b 2 5 l c y Z x d W 9 0 O y w m c X V v d D s x M C 4 g Q 2 9 u d H J p Y n V j a c O z b i Z x d W 9 0 O y w m c X V v d D t U b 3 R h b C B k Z S B Q d W 5 0 b 3 M m c X V v d D s s J n F 1 b 3 Q 7 R X N j Y W x h I D E t N S 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U Y W J s Y T E 2 I C g y K S 9 B d X R v U m V t b 3 Z l Z E N v b H V t b n M x L n t G d W V u d G U s M H 0 m c X V v d D s s J n F 1 b 3 Q 7 U 2 V j d G l v b j E v V G F i b G E x N i A o M i k v Q X V 0 b 1 J l b W 9 2 Z W R D b 2 x 1 b W 5 z M S 5 7 V M O t d H V s b y B k Z W w g R G 9 j d W 1 l b n R v L D F 9 J n F 1 b 3 Q 7 L C Z x d W 9 0 O 1 N l Y 3 R p b 2 4 x L 1 R h Y m x h M T Y g K D I p L 0 F 1 d G 9 S Z W 1 v d m V k Q 2 9 s d W 1 u c z E u e 0 H D s W 8 s M n 0 m c X V v d D s s J n F 1 b 3 Q 7 U 2 V j d G l v b j E v V G F i b G E x N i A o M i k v Q X V 0 b 1 J l b W 9 2 Z W R D b 2 x 1 b W 5 z M S 5 7 M S 4 g T 2 J q Z X R p d m 9 z I E N s Y X J v c y w z f S Z x d W 9 0 O y w m c X V v d D t T Z W N 0 a W 9 u M S 9 U Y W J s Y T E 2 I C g y K S 9 B d X R v U m V t b 3 Z l Z E N v b H V t b n M x L n s y L i B D b 2 5 0 Z X h 0 b y B k Z W w g R X N 0 d W R p b y w 0 f S Z x d W 9 0 O y w m c X V v d D t T Z W N 0 a W 9 u M S 9 U Y W J s Y T E 2 I C g y K S 9 B d X R v U m V t b 3 Z l Z E N v b H V t b n M x L n s z L i B K d X N 0 a W Z p Y 2 F j a c O z b i B k Z W w g T c O p d G 9 k b y w 1 f S Z x d W 9 0 O y w m c X V v d D t T Z W N 0 a W 9 u M S 9 U Y W J s Y T E 2 I C g y K S 9 B d X R v U m V t b 3 Z l Z E N v b H V t b n M x L n s 0 L i B E a X N l w 7 F v I F T D q W N u a W N v I E R l d G F s b G F k b y w 2 f S Z x d W 9 0 O y w m c X V v d D t T Z W N 0 a W 9 u M S 9 U Y W J s Y T E 2 I C g y K S 9 B d X R v U m V t b 3 Z l Z E N v b H V t b n M x L n s 1 L i B J b X B s Z W 1 l b n R h Y 2 n D s 2 4 s N 3 0 m c X V v d D s s J n F 1 b 3 Q 7 U 2 V j d G l v b j E v V G F i b G E x N i A o M i k v Q X V 0 b 1 J l b W 9 2 Z W R D b 2 x 1 b W 5 z M S 5 7 N i 4 g R X Z h b H V h Y 2 n D s 2 4 g R W 1 w w 6 1 y a W N h L D h 9 J n F 1 b 3 Q 7 L C Z x d W 9 0 O 1 N l Y 3 R p b 2 4 x L 1 R h Y m x h M T Y g K D I p L 0 F 1 d G 9 S Z W 1 v d m V k Q 2 9 s d W 1 u c z E u e z c u I E F u w 6 F s a X N p c y B k Z S B S Z X N 1 b H R h Z G 9 z L D l 9 J n F 1 b 3 Q 7 L C Z x d W 9 0 O 1 N l Y 3 R p b 2 4 x L 1 R h Y m x h M T Y g K D I p L 0 F 1 d G 9 S Z W 1 v d m V k Q 2 9 s d W 1 u c z E u e z g u I F Z h b G l k Z X o g R X h 0 Z X J u Y S w x M H 0 m c X V v d D s s J n F 1 b 3 Q 7 U 2 V j d G l v b j E v V G F i b G E x N i A o M i k v Q X V 0 b 1 J l b W 9 2 Z W R D b 2 x 1 b W 5 z M S 5 7 O S 4 g T G l t a X R h Y 2 l v b m V z L D E x f S Z x d W 9 0 O y w m c X V v d D t T Z W N 0 a W 9 u M S 9 U Y W J s Y T E 2 I C g y K S 9 B d X R v U m V t b 3 Z l Z E N v b H V t b n M x L n s x M C 4 g Q 2 9 u d H J p Y n V j a c O z b i w x M n 0 m c X V v d D s s J n F 1 b 3 Q 7 U 2 V j d G l v b j E v V G F i b G E x N i A o M i k v Q X V 0 b 1 J l b W 9 2 Z W R D b 2 x 1 b W 5 z M S 5 7 V G 9 0 Y W w g Z G U g U H V u d G 9 z L D E z f S Z x d W 9 0 O y w m c X V v d D t T Z W N 0 a W 9 u M S 9 U Y W J s Y T E 2 I C g y K S 9 B d X R v U m V t b 3 Z l Z E N v b H V t b n M x L n t F c 2 N h b G E g M S 0 1 L D E 0 f S Z x d W 9 0 O 1 0 s J n F 1 b 3 Q 7 Q 2 9 s d W 1 u Q 2 9 1 b n Q m c X V v d D s 6 M T U s J n F 1 b 3 Q 7 S 2 V 5 Q 2 9 s d W 1 u T m F t Z X M m c X V v d D s 6 W 1 0 s J n F 1 b 3 Q 7 Q 2 9 s d W 1 u S W R l b n R p d G l l c y Z x d W 9 0 O z p b J n F 1 b 3 Q 7 U 2 V j d G l v b j E v V G F i b G E x N i A o M i k v Q X V 0 b 1 J l b W 9 2 Z W R D b 2 x 1 b W 5 z M S 5 7 R n V l b n R l L D B 9 J n F 1 b 3 Q 7 L C Z x d W 9 0 O 1 N l Y 3 R p b 2 4 x L 1 R h Y m x h M T Y g K D I p L 0 F 1 d G 9 S Z W 1 v d m V k Q 2 9 s d W 1 u c z E u e 1 T D r X R 1 b G 8 g Z G V s I E R v Y 3 V t Z W 5 0 b y w x f S Z x d W 9 0 O y w m c X V v d D t T Z W N 0 a W 9 u M S 9 U Y W J s Y T E 2 I C g y K S 9 B d X R v U m V t b 3 Z l Z E N v b H V t b n M x L n t B w 7 F v L D J 9 J n F 1 b 3 Q 7 L C Z x d W 9 0 O 1 N l Y 3 R p b 2 4 x L 1 R h Y m x h M T Y g K D I p L 0 F 1 d G 9 S Z W 1 v d m V k Q 2 9 s d W 1 u c z E u e z E u I E 9 i a m V 0 a X Z v c y B D b G F y b 3 M s M 3 0 m c X V v d D s s J n F 1 b 3 Q 7 U 2 V j d G l v b j E v V G F i b G E x N i A o M i k v Q X V 0 b 1 J l b W 9 2 Z W R D b 2 x 1 b W 5 z M S 5 7 M i 4 g Q 2 9 u d G V 4 d G 8 g Z G V s I E V z d H V k a W 8 s N H 0 m c X V v d D s s J n F 1 b 3 Q 7 U 2 V j d G l v b j E v V G F i b G E x N i A o M i k v Q X V 0 b 1 J l b W 9 2 Z W R D b 2 x 1 b W 5 z M S 5 7 M y 4 g S n V z d G l m a W N h Y 2 n D s 2 4 g Z G V s I E 3 D q X R v Z G 8 s N X 0 m c X V v d D s s J n F 1 b 3 Q 7 U 2 V j d G l v b j E v V G F i b G E x N i A o M i k v Q X V 0 b 1 J l b W 9 2 Z W R D b 2 x 1 b W 5 z M S 5 7 N C 4 g R G l z Z c O x b y B U w 6 l j b m l j b y B E Z X R h b G x h Z G 8 s N n 0 m c X V v d D s s J n F 1 b 3 Q 7 U 2 V j d G l v b j E v V G F i b G E x N i A o M i k v Q X V 0 b 1 J l b W 9 2 Z W R D b 2 x 1 b W 5 z M S 5 7 N S 4 g S W 1 w b G V t Z W 5 0 Y W N p w 7 N u L D d 9 J n F 1 b 3 Q 7 L C Z x d W 9 0 O 1 N l Y 3 R p b 2 4 x L 1 R h Y m x h M T Y g K D I p L 0 F 1 d G 9 S Z W 1 v d m V k Q 2 9 s d W 1 u c z E u e z Y u I E V 2 Y W x 1 Y W N p w 7 N u I E V t c M O t c m l j Y S w 4 f S Z x d W 9 0 O y w m c X V v d D t T Z W N 0 a W 9 u M S 9 U Y W J s Y T E 2 I C g y K S 9 B d X R v U m V t b 3 Z l Z E N v b H V t b n M x L n s 3 L i B B b s O h b G l z a X M g Z G U g U m V z d W x 0 Y W R v c y w 5 f S Z x d W 9 0 O y w m c X V v d D t T Z W N 0 a W 9 u M S 9 U Y W J s Y T E 2 I C g y K S 9 B d X R v U m V t b 3 Z l Z E N v b H V t b n M x L n s 4 L i B W Y W x p Z G V 6 I E V 4 d G V y b m E s M T B 9 J n F 1 b 3 Q 7 L C Z x d W 9 0 O 1 N l Y 3 R p b 2 4 x L 1 R h Y m x h M T Y g K D I p L 0 F 1 d G 9 S Z W 1 v d m V k Q 2 9 s d W 1 u c z E u e z k u I E x p b W l 0 Y W N p b 2 5 l c y w x M X 0 m c X V v d D s s J n F 1 b 3 Q 7 U 2 V j d G l v b j E v V G F i b G E x N i A o M i k v Q X V 0 b 1 J l b W 9 2 Z W R D b 2 x 1 b W 5 z M S 5 7 M T A u I E N v b n R y a W J 1 Y 2 n D s 2 4 s M T J 9 J n F 1 b 3 Q 7 L C Z x d W 9 0 O 1 N l Y 3 R p b 2 4 x L 1 R h Y m x h M T Y g K D I p L 0 F 1 d G 9 S Z W 1 v d m V k Q 2 9 s d W 1 u c z E u e 1 R v d G F s I G R l I F B 1 b n R v c y w x M 3 0 m c X V v d D s s J n F 1 b 3 Q 7 U 2 V j d G l v b j E v V G F i b G E x N i A o M i k v Q X V 0 b 1 J l b W 9 2 Z W R D b 2 x 1 b W 5 z M S 5 7 R X N j Y W x h I D E t N S w x N H 0 m c X V v d D t d L C Z x d W 9 0 O 1 J l b G F 0 a W 9 u c 2 h p c E l u Z m 8 m c X V v d D s 6 W 1 1 9 I i A v P j w v U 3 R h Y m x l R W 5 0 c m l l c z 4 8 L 0 l 0 Z W 0 + P E l 0 Z W 0 + P E l 0 Z W 1 M b 2 N h d G l v b j 4 8 S X R l b V R 5 c G U + R m 9 y b X V s Y T w v S X R l b V R 5 c G U + P E l 0 Z W 1 Q Y X R o P l N l Y 3 R p b 2 4 x L 1 R h Y m x h M T Y l M j A o M i k v T 3 J p Z 2 V u P C 9 J d G V t U G F 0 a D 4 8 L 0 l 0 Z W 1 M b 2 N h d G l v b j 4 8 U 3 R h Y m x l R W 5 0 c m l l c y A v P j w v S X R l b T 4 8 S X R l b T 4 8 S X R l b U x v Y 2 F 0 a W 9 u P j x J d G V t V H l w Z T 5 G b 3 J t d W x h P C 9 J d G V t V H l w Z T 4 8 S X R l b V B h d G g + U 2 V j d G l v b j E v V G F i b G E x N i U y M C g y K S 9 U a X B v J T I w Y 2 F t Y m l h Z G 8 8 L 0 l 0 Z W 1 Q Y X R o P j w v S X R l b U x v Y 2 F 0 a W 9 u P j x T d G F i b G V F b n R y a W V z I C 8 + P C 9 J d G V t P j x J d G V t P j x J d G V t T G 9 j Y X R p b 2 4 + P E l 0 Z W 1 U e X B l P k Z v c m 1 1 b G E 8 L 0 l 0 Z W 1 U e X B l P j x J d G V t U G F 0 a D 5 T Z W N 0 a W 9 u M S 9 U Y W J s Y T E 2 J T I w K D I p L 0 Z p b G F z J T I w Z m l s d H J h Z G F z P C 9 J d G V t U G F 0 a D 4 8 L 0 l 0 Z W 1 M b 2 N h d G l v b j 4 8 U 3 R h Y m x l R W 5 0 c m l l c y A v P j w v S X R l b T 4 8 S X R l b T 4 8 S X R l b U x v Y 2 F 0 a W 9 u P j x J d G V t V H l w Z T 5 G b 3 J t d W x h P C 9 J d G V t V H l w Z T 4 8 S X R l b V B h d G g + U 2 V j d G l v b j E v V G F i b G E x N i U y M C g z K T w v S X R l b V B h d G g + P C 9 J d G V t T G 9 j Y X R p b 2 4 + P F N 0 Y W J s Z U V u d H J p Z X M + P E V u d H J 5 I F R 5 c G U 9 I k l z U H J p d m F 0 Z S I g V m F s d W U 9 I m w w I i A v P j x F b n R y e S B U e X B l P S J R d W V y e U l E I i B W Y W x 1 Z T 0 i c 2 F i O W U 2 O T l m L T A w Z G U t N D A x Y y 1 h M m Q 4 L T Q 3 Y z c y Y z V i Z T I 0 O S I g L z 4 8 R W 5 0 c n k g V H l w Z T 0 i R m l s b E V u Y W J s Z W Q i I F Z h b H V l P S J s M C I g L z 4 8 R W 5 0 c n k g V H l w Z T 0 i R m l s b E 9 i a m V j d F R 5 c G U i I F Z h b H V l P S J z Q 2 9 u b m V j d G l v b k 9 u b H k 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N v d W 5 0 I i B W Y W x 1 Z T 0 i b D M 0 M S I g L z 4 8 R W 5 0 c n k g V H l w Z T 0 i R m l s b E V y c m 9 y Q 2 9 k Z S I g V m F s d W U 9 I n N V b m t u b 3 d u I i A v P j x F b n R y e S B U e X B l P S J G a W x s R X J y b 3 J D b 3 V u d C I g V m F s d W U 9 I m w w I i A v P j x F b n R y e S B U e X B l P S J G a W x s T G F z d F V w Z G F 0 Z W Q i I F Z h b H V l P S J k M j A y N S 0 w N y 0 w N 1 Q w M D o 0 O T o x N y 4 1 N z Y 5 N j I 4 W i I g L z 4 8 R W 5 0 c n k g V H l w Z T 0 i R m l s b E N v b H V t b l R 5 c G V z I i B W Y W x 1 Z T 0 i c 0 J n W U R B d 0 1 E Q X d N R E F 3 T U R B d 0 1 E I i A v P j x F b n R y e S B U e X B l P S J G a W x s Q 2 9 s d W 1 u T m F t Z X M i I F Z h b H V l P S J z W y Z x d W 9 0 O 0 Z 1 Z W 5 0 Z S Z x d W 9 0 O y w m c X V v d D t U w 6 1 0 d W x v I G R l b C B E b 2 N 1 b W V u d G 8 m c X V v d D s s J n F 1 b 3 Q 7 Q c O x b y Z x d W 9 0 O y w m c X V v d D s x L i B P Y m p l d G l 2 b 3 M g Q 2 x h c m 9 z J n F 1 b 3 Q 7 L C Z x d W 9 0 O z I u I E N v b n R l e H R v I G R l b C B F c 3 R 1 Z G l v J n F 1 b 3 Q 7 L C Z x d W 9 0 O z M u I E p 1 c 3 R p Z m l j Y W N p w 7 N u I G R l b C B N w 6 l 0 b 2 R v J n F 1 b 3 Q 7 L C Z x d W 9 0 O z Q u I E R p c 2 X D s W 8 g V M O p Y 2 5 p Y 2 8 g R G V 0 Y W x s Y W R v J n F 1 b 3 Q 7 L C Z x d W 9 0 O z U u I E l t c G x l b W V u d G F j a c O z b i Z x d W 9 0 O y w m c X V v d D s 2 L i B F d m F s d W F j a c O z b i B F b X D D r X J p Y 2 E m c X V v d D s s J n F 1 b 3 Q 7 N y 4 g Q W 7 D o W x p c 2 l z I G R l I F J l c 3 V s d G F k b 3 M m c X V v d D s s J n F 1 b 3 Q 7 O C 4 g V m F s a W R l e i B F e H R l c m 5 h J n F 1 b 3 Q 7 L C Z x d W 9 0 O z k u I E x p b W l 0 Y W N p b 2 5 l c y Z x d W 9 0 O y w m c X V v d D s x M C 4 g Q 2 9 u d H J p Y n V j a c O z b i Z x d W 9 0 O y w m c X V v d D t U b 3 R h b C B k Z S B Q d W 5 0 b 3 M m c X V v d D s s J n F 1 b 3 Q 7 R X N j Y W x h I D E t N S 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U Y W J s Y T E 2 I C g z K S 9 B d X R v U m V t b 3 Z l Z E N v b H V t b n M x L n t G d W V u d G U s M H 0 m c X V v d D s s J n F 1 b 3 Q 7 U 2 V j d G l v b j E v V G F i b G E x N i A o M y k v Q X V 0 b 1 J l b W 9 2 Z W R D b 2 x 1 b W 5 z M S 5 7 V M O t d H V s b y B k Z W w g R G 9 j d W 1 l b n R v L D F 9 J n F 1 b 3 Q 7 L C Z x d W 9 0 O 1 N l Y 3 R p b 2 4 x L 1 R h Y m x h M T Y g K D M p L 0 F 1 d G 9 S Z W 1 v d m V k Q 2 9 s d W 1 u c z E u e 0 H D s W 8 s M n 0 m c X V v d D s s J n F 1 b 3 Q 7 U 2 V j d G l v b j E v V G F i b G E x N i A o M y k v Q X V 0 b 1 J l b W 9 2 Z W R D b 2 x 1 b W 5 z M S 5 7 M S 4 g T 2 J q Z X R p d m 9 z I E N s Y X J v c y w z f S Z x d W 9 0 O y w m c X V v d D t T Z W N 0 a W 9 u M S 9 U Y W J s Y T E 2 I C g z K S 9 B d X R v U m V t b 3 Z l Z E N v b H V t b n M x L n s y L i B D b 2 5 0 Z X h 0 b y B k Z W w g R X N 0 d W R p b y w 0 f S Z x d W 9 0 O y w m c X V v d D t T Z W N 0 a W 9 u M S 9 U Y W J s Y T E 2 I C g z K S 9 B d X R v U m V t b 3 Z l Z E N v b H V t b n M x L n s z L i B K d X N 0 a W Z p Y 2 F j a c O z b i B k Z W w g T c O p d G 9 k b y w 1 f S Z x d W 9 0 O y w m c X V v d D t T Z W N 0 a W 9 u M S 9 U Y W J s Y T E 2 I C g z K S 9 B d X R v U m V t b 3 Z l Z E N v b H V t b n M x L n s 0 L i B E a X N l w 7 F v I F T D q W N u a W N v I E R l d G F s b G F k b y w 2 f S Z x d W 9 0 O y w m c X V v d D t T Z W N 0 a W 9 u M S 9 U Y W J s Y T E 2 I C g z K S 9 B d X R v U m V t b 3 Z l Z E N v b H V t b n M x L n s 1 L i B J b X B s Z W 1 l b n R h Y 2 n D s 2 4 s N 3 0 m c X V v d D s s J n F 1 b 3 Q 7 U 2 V j d G l v b j E v V G F i b G E x N i A o M y k v Q X V 0 b 1 J l b W 9 2 Z W R D b 2 x 1 b W 5 z M S 5 7 N i 4 g R X Z h b H V h Y 2 n D s 2 4 g R W 1 w w 6 1 y a W N h L D h 9 J n F 1 b 3 Q 7 L C Z x d W 9 0 O 1 N l Y 3 R p b 2 4 x L 1 R h Y m x h M T Y g K D M p L 0 F 1 d G 9 S Z W 1 v d m V k Q 2 9 s d W 1 u c z E u e z c u I E F u w 6 F s a X N p c y B k Z S B S Z X N 1 b H R h Z G 9 z L D l 9 J n F 1 b 3 Q 7 L C Z x d W 9 0 O 1 N l Y 3 R p b 2 4 x L 1 R h Y m x h M T Y g K D M p L 0 F 1 d G 9 S Z W 1 v d m V k Q 2 9 s d W 1 u c z E u e z g u I F Z h b G l k Z X o g R X h 0 Z X J u Y S w x M H 0 m c X V v d D s s J n F 1 b 3 Q 7 U 2 V j d G l v b j E v V G F i b G E x N i A o M y k v Q X V 0 b 1 J l b W 9 2 Z W R D b 2 x 1 b W 5 z M S 5 7 O S 4 g T G l t a X R h Y 2 l v b m V z L D E x f S Z x d W 9 0 O y w m c X V v d D t T Z W N 0 a W 9 u M S 9 U Y W J s Y T E 2 I C g z K S 9 B d X R v U m V t b 3 Z l Z E N v b H V t b n M x L n s x M C 4 g Q 2 9 u d H J p Y n V j a c O z b i w x M n 0 m c X V v d D s s J n F 1 b 3 Q 7 U 2 V j d G l v b j E v V G F i b G E x N i A o M y k v Q X V 0 b 1 J l b W 9 2 Z W R D b 2 x 1 b W 5 z M S 5 7 V G 9 0 Y W w g Z G U g U H V u d G 9 z L D E z f S Z x d W 9 0 O y w m c X V v d D t T Z W N 0 a W 9 u M S 9 U Y W J s Y T E 2 I C g z K S 9 B d X R v U m V t b 3 Z l Z E N v b H V t b n M x L n t F c 2 N h b G E g M S 0 1 L D E 0 f S Z x d W 9 0 O 1 0 s J n F 1 b 3 Q 7 Q 2 9 s d W 1 u Q 2 9 1 b n Q m c X V v d D s 6 M T U s J n F 1 b 3 Q 7 S 2 V 5 Q 2 9 s d W 1 u T m F t Z X M m c X V v d D s 6 W 1 0 s J n F 1 b 3 Q 7 Q 2 9 s d W 1 u S W R l b n R p d G l l c y Z x d W 9 0 O z p b J n F 1 b 3 Q 7 U 2 V j d G l v b j E v V G F i b G E x N i A o M y k v Q X V 0 b 1 J l b W 9 2 Z W R D b 2 x 1 b W 5 z M S 5 7 R n V l b n R l L D B 9 J n F 1 b 3 Q 7 L C Z x d W 9 0 O 1 N l Y 3 R p b 2 4 x L 1 R h Y m x h M T Y g K D M p L 0 F 1 d G 9 S Z W 1 v d m V k Q 2 9 s d W 1 u c z E u e 1 T D r X R 1 b G 8 g Z G V s I E R v Y 3 V t Z W 5 0 b y w x f S Z x d W 9 0 O y w m c X V v d D t T Z W N 0 a W 9 u M S 9 U Y W J s Y T E 2 I C g z K S 9 B d X R v U m V t b 3 Z l Z E N v b H V t b n M x L n t B w 7 F v L D J 9 J n F 1 b 3 Q 7 L C Z x d W 9 0 O 1 N l Y 3 R p b 2 4 x L 1 R h Y m x h M T Y g K D M p L 0 F 1 d G 9 S Z W 1 v d m V k Q 2 9 s d W 1 u c z E u e z E u I E 9 i a m V 0 a X Z v c y B D b G F y b 3 M s M 3 0 m c X V v d D s s J n F 1 b 3 Q 7 U 2 V j d G l v b j E v V G F i b G E x N i A o M y k v Q X V 0 b 1 J l b W 9 2 Z W R D b 2 x 1 b W 5 z M S 5 7 M i 4 g Q 2 9 u d G V 4 d G 8 g Z G V s I E V z d H V k a W 8 s N H 0 m c X V v d D s s J n F 1 b 3 Q 7 U 2 V j d G l v b j E v V G F i b G E x N i A o M y k v Q X V 0 b 1 J l b W 9 2 Z W R D b 2 x 1 b W 5 z M S 5 7 M y 4 g S n V z d G l m a W N h Y 2 n D s 2 4 g Z G V s I E 3 D q X R v Z G 8 s N X 0 m c X V v d D s s J n F 1 b 3 Q 7 U 2 V j d G l v b j E v V G F i b G E x N i A o M y k v Q X V 0 b 1 J l b W 9 2 Z W R D b 2 x 1 b W 5 z M S 5 7 N C 4 g R G l z Z c O x b y B U w 6 l j b m l j b y B E Z X R h b G x h Z G 8 s N n 0 m c X V v d D s s J n F 1 b 3 Q 7 U 2 V j d G l v b j E v V G F i b G E x N i A o M y k v Q X V 0 b 1 J l b W 9 2 Z W R D b 2 x 1 b W 5 z M S 5 7 N S 4 g S W 1 w b G V t Z W 5 0 Y W N p w 7 N u L D d 9 J n F 1 b 3 Q 7 L C Z x d W 9 0 O 1 N l Y 3 R p b 2 4 x L 1 R h Y m x h M T Y g K D M p L 0 F 1 d G 9 S Z W 1 v d m V k Q 2 9 s d W 1 u c z E u e z Y u I E V 2 Y W x 1 Y W N p w 7 N u I E V t c M O t c m l j Y S w 4 f S Z x d W 9 0 O y w m c X V v d D t T Z W N 0 a W 9 u M S 9 U Y W J s Y T E 2 I C g z K S 9 B d X R v U m V t b 3 Z l Z E N v b H V t b n M x L n s 3 L i B B b s O h b G l z a X M g Z G U g U m V z d W x 0 Y W R v c y w 5 f S Z x d W 9 0 O y w m c X V v d D t T Z W N 0 a W 9 u M S 9 U Y W J s Y T E 2 I C g z K S 9 B d X R v U m V t b 3 Z l Z E N v b H V t b n M x L n s 4 L i B W Y W x p Z G V 6 I E V 4 d G V y b m E s M T B 9 J n F 1 b 3 Q 7 L C Z x d W 9 0 O 1 N l Y 3 R p b 2 4 x L 1 R h Y m x h M T Y g K D M p L 0 F 1 d G 9 S Z W 1 v d m V k Q 2 9 s d W 1 u c z E u e z k u I E x p b W l 0 Y W N p b 2 5 l c y w x M X 0 m c X V v d D s s J n F 1 b 3 Q 7 U 2 V j d G l v b j E v V G F i b G E x N i A o M y k v Q X V 0 b 1 J l b W 9 2 Z W R D b 2 x 1 b W 5 z M S 5 7 M T A u I E N v b n R y a W J 1 Y 2 n D s 2 4 s M T J 9 J n F 1 b 3 Q 7 L C Z x d W 9 0 O 1 N l Y 3 R p b 2 4 x L 1 R h Y m x h M T Y g K D M p L 0 F 1 d G 9 S Z W 1 v d m V k Q 2 9 s d W 1 u c z E u e 1 R v d G F s I G R l I F B 1 b n R v c y w x M 3 0 m c X V v d D s s J n F 1 b 3 Q 7 U 2 V j d G l v b j E v V G F i b G E x N i A o M y k v Q X V 0 b 1 J l b W 9 2 Z W R D b 2 x 1 b W 5 z M S 5 7 R X N j Y W x h I D E t N S w x N H 0 m c X V v d D t d L C Z x d W 9 0 O 1 J l b G F 0 a W 9 u c 2 h p c E l u Z m 8 m c X V v d D s 6 W 1 1 9 I i A v P j w v U 3 R h Y m x l R W 5 0 c m l l c z 4 8 L 0 l 0 Z W 0 + P E l 0 Z W 0 + P E l 0 Z W 1 M b 2 N h d G l v b j 4 8 S X R l b V R 5 c G U + R m 9 y b X V s Y T w v S X R l b V R 5 c G U + P E l 0 Z W 1 Q Y X R o P l N l Y 3 R p b 2 4 x L 1 R h Y m x h M T Y l M j A o M y k v T 3 J p Z 2 V u P C 9 J d G V t U G F 0 a D 4 8 L 0 l 0 Z W 1 M b 2 N h d G l v b j 4 8 U 3 R h Y m x l R W 5 0 c m l l c y A v P j w v S X R l b T 4 8 S X R l b T 4 8 S X R l b U x v Y 2 F 0 a W 9 u P j x J d G V t V H l w Z T 5 G b 3 J t d W x h P C 9 J d G V t V H l w Z T 4 8 S X R l b V B h d G g + U 2 V j d G l v b j E v V G F i b G E x N i U y M C g z K S 9 U a X B v J T I w Y 2 F t Y m l h Z G 8 8 L 0 l 0 Z W 1 Q Y X R o P j w v S X R l b U x v Y 2 F 0 a W 9 u P j x T d G F i b G V F b n R y a W V z I C 8 + P C 9 J d G V t P j x J d G V t P j x J d G V t T G 9 j Y X R p b 2 4 + P E l 0 Z W 1 U e X B l P k Z v c m 1 1 b G E 8 L 0 l 0 Z W 1 U e X B l P j x J d G V t U G F 0 a D 5 T Z W N 0 a W 9 u M S 9 U Y W J s Y T E 2 J T I w K D M p L 0 Z p b G F z J T I w Z m l s d H J h Z G F z P C 9 J d G V t U G F 0 a D 4 8 L 0 l 0 Z W 1 M b 2 N h d G l v b j 4 8 U 3 R h Y m x l R W 5 0 c m l l c y A v P j w v S X R l b T 4 8 S X R l b T 4 8 S X R l b U x v Y 2 F 0 a W 9 u P j x J d G V t V H l w Z T 5 G b 3 J t d W x h P C 9 J d G V t V H l w Z T 4 8 S X R l b V B h d G g + U 2 V j d G l v b j E v V G F i b G E x N i U y M C g 0 K T w v S X R l b V B h d G g + P C 9 J d G V t T G 9 j Y X R p b 2 4 + P F N 0 Y W J s Z U V u d H J p Z X M + P E V u d H J 5 I F R 5 c G U 9 I k l z U H J p d m F 0 Z S I g V m F s d W U 9 I m w w I i A v P j x F b n R y e S B U e X B l P S J R d W V y e U l E I i B W Y W x 1 Z T 0 i c 2 E w O D Q 5 Y T I 0 L T Z k M z c t N G F l N y 1 h Z j J h L W Q 3 O G M 4 O T E 5 Z T I x M y I g L z 4 8 R W 5 0 c n k g V H l w Z T 0 i R m l s b E V u Y W J s Z W Q i I F Z h b H V l P S J s M C I g L z 4 8 R W 5 0 c n k g V H l w Z T 0 i R m l s b E 9 i a m V j d F R 5 c G U i I F Z h b H V l P S J z Q 2 9 u b m V j d G l v b k 9 u b H k 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N v d W 5 0 I i B W Y W x 1 Z T 0 i b D M 0 M S I g L z 4 8 R W 5 0 c n k g V H l w Z T 0 i R m l s b E V y c m 9 y Q 2 9 k Z S I g V m F s d W U 9 I n N V b m t u b 3 d u I i A v P j x F b n R y e S B U e X B l P S J G a W x s R X J y b 3 J D b 3 V u d C I g V m F s d W U 9 I m w w I i A v P j x F b n R y e S B U e X B l P S J G a W x s T G F z d F V w Z G F 0 Z W Q i I F Z h b H V l P S J k M j A y N S 0 w N y 0 w N 1 Q w M D o 0 O T o x N y 4 2 M D Y 2 N z Q y W i I g L z 4 8 R W 5 0 c n k g V H l w Z T 0 i R m l s b E N v b H V t b l R 5 c G V z I i B W Y W x 1 Z T 0 i c 0 J n W U R B d 0 1 E Q X d N R E F 3 T U R B d 0 1 E I i A v P j x F b n R y e S B U e X B l P S J G a W x s Q 2 9 s d W 1 u T m F t Z X M i I F Z h b H V l P S J z W y Z x d W 9 0 O 0 Z 1 Z W 5 0 Z S Z x d W 9 0 O y w m c X V v d D t U w 6 1 0 d W x v I G R l b C B E b 2 N 1 b W V u d G 8 m c X V v d D s s J n F 1 b 3 Q 7 Q c O x b y Z x d W 9 0 O y w m c X V v d D s x L i B P Y m p l d G l 2 b 3 M g Q 2 x h c m 9 z J n F 1 b 3 Q 7 L C Z x d W 9 0 O z I u I E N v b n R l e H R v I G R l b C B F c 3 R 1 Z G l v J n F 1 b 3 Q 7 L C Z x d W 9 0 O z M u I E p 1 c 3 R p Z m l j Y W N p w 7 N u I G R l b C B N w 6 l 0 b 2 R v J n F 1 b 3 Q 7 L C Z x d W 9 0 O z Q u I E R p c 2 X D s W 8 g V M O p Y 2 5 p Y 2 8 g R G V 0 Y W x s Y W R v J n F 1 b 3 Q 7 L C Z x d W 9 0 O z U u I E l t c G x l b W V u d G F j a c O z b i Z x d W 9 0 O y w m c X V v d D s 2 L i B F d m F s d W F j a c O z b i B F b X D D r X J p Y 2 E m c X V v d D s s J n F 1 b 3 Q 7 N y 4 g Q W 7 D o W x p c 2 l z I G R l I F J l c 3 V s d G F k b 3 M m c X V v d D s s J n F 1 b 3 Q 7 O C 4 g V m F s a W R l e i B F e H R l c m 5 h J n F 1 b 3 Q 7 L C Z x d W 9 0 O z k u I E x p b W l 0 Y W N p b 2 5 l c y Z x d W 9 0 O y w m c X V v d D s x M C 4 g Q 2 9 u d H J p Y n V j a c O z b i Z x d W 9 0 O y w m c X V v d D t U b 3 R h b C B k Z S B Q d W 5 0 b 3 M m c X V v d D s s J n F 1 b 3 Q 7 R X N j Y W x h I D E t N S Z x d W 9 0 O 1 0 i I C 8 + P E V u d H J 5 I F R 5 c G U 9 I k Z p b G x T d G F 0 d X M i I F Z h b H V l P S J z Q 2 9 t c G x l d G U i I C 8 + P E V u d H J 5 I F R 5 c G U 9 I k x v Y W R l Z F R v Q W 5 h b H l z a X N T Z X J 2 a W N l c y I g V m F s d W U 9 I m w w I i A v P j x F b n R y e S B U e X B l P S J S Z W x h d G l v b n N o a X B J b m Z v Q 2 9 u d G F p b m V y I i B W Y W x 1 Z T 0 i c 3 s m c X V v d D t j b 2 x 1 b W 5 D b 3 V u d C Z x d W 9 0 O z o x N S w m c X V v d D t r Z X l D b 2 x 1 b W 5 O Y W 1 l c y Z x d W 9 0 O z p b X S w m c X V v d D t x d W V y e V J l b G F 0 a W 9 u c 2 h p c H M m c X V v d D s 6 W 1 0 s J n F 1 b 3 Q 7 Y 2 9 s d W 1 u S W R l b n R p d G l l c y Z x d W 9 0 O z p b J n F 1 b 3 Q 7 U 2 V j d G l v b j E v V G F i b G E x N i A o N C k v Q X V 0 b 1 J l b W 9 2 Z W R D b 2 x 1 b W 5 z M S 5 7 R n V l b n R l L D B 9 J n F 1 b 3 Q 7 L C Z x d W 9 0 O 1 N l Y 3 R p b 2 4 x L 1 R h Y m x h M T Y g K D Q p L 0 F 1 d G 9 S Z W 1 v d m V k Q 2 9 s d W 1 u c z E u e 1 T D r X R 1 b G 8 g Z G V s I E R v Y 3 V t Z W 5 0 b y w x f S Z x d W 9 0 O y w m c X V v d D t T Z W N 0 a W 9 u M S 9 U Y W J s Y T E 2 I C g 0 K S 9 B d X R v U m V t b 3 Z l Z E N v b H V t b n M x L n t B w 7 F v L D J 9 J n F 1 b 3 Q 7 L C Z x d W 9 0 O 1 N l Y 3 R p b 2 4 x L 1 R h Y m x h M T Y g K D Q p L 0 F 1 d G 9 S Z W 1 v d m V k Q 2 9 s d W 1 u c z E u e z E u I E 9 i a m V 0 a X Z v c y B D b G F y b 3 M s M 3 0 m c X V v d D s s J n F 1 b 3 Q 7 U 2 V j d G l v b j E v V G F i b G E x N i A o N C k v Q X V 0 b 1 J l b W 9 2 Z W R D b 2 x 1 b W 5 z M S 5 7 M i 4 g Q 2 9 u d G V 4 d G 8 g Z G V s I E V z d H V k a W 8 s N H 0 m c X V v d D s s J n F 1 b 3 Q 7 U 2 V j d G l v b j E v V G F i b G E x N i A o N C k v Q X V 0 b 1 J l b W 9 2 Z W R D b 2 x 1 b W 5 z M S 5 7 M y 4 g S n V z d G l m a W N h Y 2 n D s 2 4 g Z G V s I E 3 D q X R v Z G 8 s N X 0 m c X V v d D s s J n F 1 b 3 Q 7 U 2 V j d G l v b j E v V G F i b G E x N i A o N C k v Q X V 0 b 1 J l b W 9 2 Z W R D b 2 x 1 b W 5 z M S 5 7 N C 4 g R G l z Z c O x b y B U w 6 l j b m l j b y B E Z X R h b G x h Z G 8 s N n 0 m c X V v d D s s J n F 1 b 3 Q 7 U 2 V j d G l v b j E v V G F i b G E x N i A o N C k v Q X V 0 b 1 J l b W 9 2 Z W R D b 2 x 1 b W 5 z M S 5 7 N S 4 g S W 1 w b G V t Z W 5 0 Y W N p w 7 N u L D d 9 J n F 1 b 3 Q 7 L C Z x d W 9 0 O 1 N l Y 3 R p b 2 4 x L 1 R h Y m x h M T Y g K D Q p L 0 F 1 d G 9 S Z W 1 v d m V k Q 2 9 s d W 1 u c z E u e z Y u I E V 2 Y W x 1 Y W N p w 7 N u I E V t c M O t c m l j Y S w 4 f S Z x d W 9 0 O y w m c X V v d D t T Z W N 0 a W 9 u M S 9 U Y W J s Y T E 2 I C g 0 K S 9 B d X R v U m V t b 3 Z l Z E N v b H V t b n M x L n s 3 L i B B b s O h b G l z a X M g Z G U g U m V z d W x 0 Y W R v c y w 5 f S Z x d W 9 0 O y w m c X V v d D t T Z W N 0 a W 9 u M S 9 U Y W J s Y T E 2 I C g 0 K S 9 B d X R v U m V t b 3 Z l Z E N v b H V t b n M x L n s 4 L i B W Y W x p Z G V 6 I E V 4 d G V y b m E s M T B 9 J n F 1 b 3 Q 7 L C Z x d W 9 0 O 1 N l Y 3 R p b 2 4 x L 1 R h Y m x h M T Y g K D Q p L 0 F 1 d G 9 S Z W 1 v d m V k Q 2 9 s d W 1 u c z E u e z k u I E x p b W l 0 Y W N p b 2 5 l c y w x M X 0 m c X V v d D s s J n F 1 b 3 Q 7 U 2 V j d G l v b j E v V G F i b G E x N i A o N C k v Q X V 0 b 1 J l b W 9 2 Z W R D b 2 x 1 b W 5 z M S 5 7 M T A u I E N v b n R y a W J 1 Y 2 n D s 2 4 s M T J 9 J n F 1 b 3 Q 7 L C Z x d W 9 0 O 1 N l Y 3 R p b 2 4 x L 1 R h Y m x h M T Y g K D Q p L 0 F 1 d G 9 S Z W 1 v d m V k Q 2 9 s d W 1 u c z E u e 1 R v d G F s I G R l I F B 1 b n R v c y w x M 3 0 m c X V v d D s s J n F 1 b 3 Q 7 U 2 V j d G l v b j E v V G F i b G E x N i A o N C k v Q X V 0 b 1 J l b W 9 2 Z W R D b 2 x 1 b W 5 z M S 5 7 R X N j Y W x h I D E t N S w x N H 0 m c X V v d D t d L C Z x d W 9 0 O 0 N v b H V t b k N v d W 5 0 J n F 1 b 3 Q 7 O j E 1 L C Z x d W 9 0 O 0 t l e U N v b H V t b k 5 h b W V z J n F 1 b 3 Q 7 O l t d L C Z x d W 9 0 O 0 N v b H V t b k l k Z W 5 0 a X R p Z X M m c X V v d D s 6 W y Z x d W 9 0 O 1 N l Y 3 R p b 2 4 x L 1 R h Y m x h M T Y g K D Q p L 0 F 1 d G 9 S Z W 1 v d m V k Q 2 9 s d W 1 u c z E u e 0 Z 1 Z W 5 0 Z S w w f S Z x d W 9 0 O y w m c X V v d D t T Z W N 0 a W 9 u M S 9 U Y W J s Y T E 2 I C g 0 K S 9 B d X R v U m V t b 3 Z l Z E N v b H V t b n M x L n t U w 6 1 0 d W x v I G R l b C B E b 2 N 1 b W V u d G 8 s M X 0 m c X V v d D s s J n F 1 b 3 Q 7 U 2 V j d G l v b j E v V G F i b G E x N i A o N C k v Q X V 0 b 1 J l b W 9 2 Z W R D b 2 x 1 b W 5 z M S 5 7 Q c O x b y w y f S Z x d W 9 0 O y w m c X V v d D t T Z W N 0 a W 9 u M S 9 U Y W J s Y T E 2 I C g 0 K S 9 B d X R v U m V t b 3 Z l Z E N v b H V t b n M x L n s x L i B P Y m p l d G l 2 b 3 M g Q 2 x h c m 9 z L D N 9 J n F 1 b 3 Q 7 L C Z x d W 9 0 O 1 N l Y 3 R p b 2 4 x L 1 R h Y m x h M T Y g K D Q p L 0 F 1 d G 9 S Z W 1 v d m V k Q 2 9 s d W 1 u c z E u e z I u I E N v b n R l e H R v I G R l b C B F c 3 R 1 Z G l v L D R 9 J n F 1 b 3 Q 7 L C Z x d W 9 0 O 1 N l Y 3 R p b 2 4 x L 1 R h Y m x h M T Y g K D Q p L 0 F 1 d G 9 S Z W 1 v d m V k Q 2 9 s d W 1 u c z E u e z M u I E p 1 c 3 R p Z m l j Y W N p w 7 N u I G R l b C B N w 6 l 0 b 2 R v L D V 9 J n F 1 b 3 Q 7 L C Z x d W 9 0 O 1 N l Y 3 R p b 2 4 x L 1 R h Y m x h M T Y g K D Q p L 0 F 1 d G 9 S Z W 1 v d m V k Q 2 9 s d W 1 u c z E u e z Q u I E R p c 2 X D s W 8 g V M O p Y 2 5 p Y 2 8 g R G V 0 Y W x s Y W R v L D Z 9 J n F 1 b 3 Q 7 L C Z x d W 9 0 O 1 N l Y 3 R p b 2 4 x L 1 R h Y m x h M T Y g K D Q p L 0 F 1 d G 9 S Z W 1 v d m V k Q 2 9 s d W 1 u c z E u e z U u I E l t c G x l b W V u d G F j a c O z b i w 3 f S Z x d W 9 0 O y w m c X V v d D t T Z W N 0 a W 9 u M S 9 U Y W J s Y T E 2 I C g 0 K S 9 B d X R v U m V t b 3 Z l Z E N v b H V t b n M x L n s 2 L i B F d m F s d W F j a c O z b i B F b X D D r X J p Y 2 E s O H 0 m c X V v d D s s J n F 1 b 3 Q 7 U 2 V j d G l v b j E v V G F i b G E x N i A o N C k v Q X V 0 b 1 J l b W 9 2 Z W R D b 2 x 1 b W 5 z M S 5 7 N y 4 g Q W 7 D o W x p c 2 l z I G R l I F J l c 3 V s d G F k b 3 M s O X 0 m c X V v d D s s J n F 1 b 3 Q 7 U 2 V j d G l v b j E v V G F i b G E x N i A o N C k v Q X V 0 b 1 J l b W 9 2 Z W R D b 2 x 1 b W 5 z M S 5 7 O C 4 g V m F s a W R l e i B F e H R l c m 5 h L D E w f S Z x d W 9 0 O y w m c X V v d D t T Z W N 0 a W 9 u M S 9 U Y W J s Y T E 2 I C g 0 K S 9 B d X R v U m V t b 3 Z l Z E N v b H V t b n M x L n s 5 L i B M a W 1 p d G F j a W 9 u Z X M s M T F 9 J n F 1 b 3 Q 7 L C Z x d W 9 0 O 1 N l Y 3 R p b 2 4 x L 1 R h Y m x h M T Y g K D Q p L 0 F 1 d G 9 S Z W 1 v d m V k Q 2 9 s d W 1 u c z E u e z E w L i B D b 2 5 0 c m l i d W N p w 7 N u L D E y f S Z x d W 9 0 O y w m c X V v d D t T Z W N 0 a W 9 u M S 9 U Y W J s Y T E 2 I C g 0 K S 9 B d X R v U m V t b 3 Z l Z E N v b H V t b n M x L n t U b 3 R h b C B k Z S B Q d W 5 0 b 3 M s M T N 9 J n F 1 b 3 Q 7 L C Z x d W 9 0 O 1 N l Y 3 R p b 2 4 x L 1 R h Y m x h M T Y g K D Q p L 0 F 1 d G 9 S Z W 1 v d m V k Q 2 9 s d W 1 u c z E u e 0 V z Y 2 F s Y S A x L T U s M T R 9 J n F 1 b 3 Q 7 X S w m c X V v d D t S Z W x h d G l v b n N o a X B J b m Z v J n F 1 b 3 Q 7 O l t d f S I g L z 4 8 L 1 N 0 Y W J s Z U V u d H J p Z X M + P C 9 J d G V t P j x J d G V t P j x J d G V t T G 9 j Y X R p b 2 4 + P E l 0 Z W 1 U e X B l P k Z v c m 1 1 b G E 8 L 0 l 0 Z W 1 U e X B l P j x J d G V t U G F 0 a D 5 T Z W N 0 a W 9 u M S 9 U Y W J s Y T E 2 J T I w K D Q p L 0 9 y a W d l b j w v S X R l b V B h d G g + P C 9 J d G V t T G 9 j Y X R p b 2 4 + P F N 0 Y W J s Z U V u d H J p Z X M g L z 4 8 L 0 l 0 Z W 0 + P E l 0 Z W 0 + P E l 0 Z W 1 M b 2 N h d G l v b j 4 8 S X R l b V R 5 c G U + R m 9 y b X V s Y T w v S X R l b V R 5 c G U + P E l 0 Z W 1 Q Y X R o P l N l Y 3 R p b 2 4 x L 1 R h Y m x h M T Y l M j A o N C k v V G l w b y U y M G N h b W J p Y W R v P C 9 J d G V t U G F 0 a D 4 8 L 0 l 0 Z W 1 M b 2 N h d G l v b j 4 8 U 3 R h Y m x l R W 5 0 c m l l c y A v P j w v S X R l b T 4 8 S X R l b T 4 8 S X R l b U x v Y 2 F 0 a W 9 u P j x J d G V t V H l w Z T 5 G b 3 J t d W x h P C 9 J d G V t V H l w Z T 4 8 S X R l b V B h d G g + U 2 V j d G l v b j E v V G F i b G E x N i U y M C g 0 K S 9 G a W x h c y U y M G Z p b H R y Y W R h c z w v S X R l b V B h d G g + P C 9 J d G V t T G 9 j Y X R p b 2 4 + P F N 0 Y W J s Z U V u d H J p Z X M g L z 4 8 L 0 l 0 Z W 0 + P E l 0 Z W 0 + P E l 0 Z W 1 M b 2 N h d G l v b j 4 8 S X R l b V R 5 c G U + R m 9 y b X V s Y T w v S X R l b V R 5 c G U + P E l 0 Z W 1 Q Y X R o P l N l Y 3 R p b 2 4 x L 1 R h Y m x h M T Y l M j A o N S k 8 L 0 l 0 Z W 1 Q Y X R o P j w v S X R l b U x v Y 2 F 0 a W 9 u P j x T d G F i b G V F b n R y a W V z P j x F b n R y e S B U e X B l P S J J c 1 B y a X Z h d G U i I F Z h b H V l P S J s M C I g L z 4 8 R W 5 0 c n k g V H l w Z T 0 i U X V l c n l J R C I g V m F s d W U 9 I n M w Z G Q 0 N z V j O C 0 z O D J i L T R j Z G I t O D M 2 Z C 0 x Z T k 4 Y j c 5 M j k 5 N j k i I C 8 + P E V u d H J 5 I F R 5 c G U 9 I k Z p b G x F b m F i b G V k I i B W Y W x 1 Z T 0 i b D A i I C 8 + P E V u d H J 5 I F R 5 c G U 9 I k Z p b G x P Y m p l Y 3 R U e X B l I i B W Y W x 1 Z T 0 i c 0 N v b m 5 l Y 3 R p b 2 5 P b m x 5 I i A v P j x F b n R y e S B U e X B l P S J G a W x s V G 9 E Y X R h T W 9 k Z W x F b m F i b G V k I i B W Y W x 1 Z T 0 i b D A i I C 8 + P E V u d H J 5 I F R 5 c G U 9 I k 5 h d m l n Y X R p b 2 5 T d G V w T m F t Z S I g V m F s d W U 9 I n N O Y X Z l Z 2 F j a c O z 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D b 3 V u d C I g V m F s d W U 9 I m w z N D E i I C 8 + P E V u d H J 5 I F R 5 c G U 9 I k Z p b G x F c n J v c k N v Z G U i I F Z h b H V l P S J z V W 5 r b m 9 3 b i I g L z 4 8 R W 5 0 c n k g V H l w Z T 0 i R m l s b E V y c m 9 y Q 2 9 1 b n Q i I F Z h b H V l P S J s M C I g L z 4 8 R W 5 0 c n k g V H l w Z T 0 i R m l s b E x h c 3 R V c G R h d G V k I i B W Y W x 1 Z T 0 i Z D I w M j U t M D c t M D d U M D A 6 N D k 6 M T c u N j E 3 M T I 3 N V o i I C 8 + P E V u d H J 5 I F R 5 c G U 9 I k Z p b G x D b 2 x 1 b W 5 U e X B l c y I g V m F s d W U 9 I n N C Z 1 l E Q X d N R E F 3 T U R B d 0 1 E Q X d N R C I g L z 4 8 R W 5 0 c n k g V H l w Z T 0 i R m l s b E N v b H V t b k 5 h b W V z I i B W Y W x 1 Z T 0 i c 1 s m c X V v d D t G d W V u d G U m c X V v d D s s J n F 1 b 3 Q 7 V M O t d H V s b y B k Z W w g R G 9 j d W 1 l b n R v J n F 1 b 3 Q 7 L C Z x d W 9 0 O 0 H D s W 8 m c X V v d D s s J n F 1 b 3 Q 7 M S 4 g T 2 J q Z X R p d m 9 z I E N s Y X J v c y Z x d W 9 0 O y w m c X V v d D s y L i B D b 2 5 0 Z X h 0 b y B k Z W w g R X N 0 d W R p b y Z x d W 9 0 O y w m c X V v d D s z L i B K d X N 0 a W Z p Y 2 F j a c O z b i B k Z W w g T c O p d G 9 k b y Z x d W 9 0 O y w m c X V v d D s 0 L i B E a X N l w 7 F v I F T D q W N u a W N v I E R l d G F s b G F k b y Z x d W 9 0 O y w m c X V v d D s 1 L i B J b X B s Z W 1 l b n R h Y 2 n D s 2 4 m c X V v d D s s J n F 1 b 3 Q 7 N i 4 g R X Z h b H V h Y 2 n D s 2 4 g R W 1 w w 6 1 y a W N h J n F 1 b 3 Q 7 L C Z x d W 9 0 O z c u I E F u w 6 F s a X N p c y B k Z S B S Z X N 1 b H R h Z G 9 z J n F 1 b 3 Q 7 L C Z x d W 9 0 O z g u I F Z h b G l k Z X o g R X h 0 Z X J u Y S Z x d W 9 0 O y w m c X V v d D s 5 L i B M a W 1 p d G F j a W 9 u Z X M m c X V v d D s s J n F 1 b 3 Q 7 M T A u I E N v b n R y a W J 1 Y 2 n D s 2 4 m c X V v d D s s J n F 1 b 3 Q 7 V G 9 0 Y W w g Z G U g U H V u d G 9 z J n F 1 b 3 Q 7 L C Z x d W 9 0 O 0 V z Y 2 F s Y S A x L T U m c X V v d D t d I i A v P j x F b n R y e S B U e X B l P S J G a W x s U 3 R h d H V z I i B W Y W x 1 Z T 0 i c 0 N v b X B s Z X R l I i A v P j x F b n R y e S B U e X B l P S J M b 2 F k Z W R U b 0 F u Y W x 5 c 2 l z U 2 V y d m l j Z X M i I F Z h b H V l P S J s M C I g L z 4 8 R W 5 0 c n k g V H l w Z T 0 i U m V s Y X R p b 2 5 z a G l w S W 5 m b 0 N v b n R h a W 5 l c i I g V m F s d W U 9 I n N 7 J n F 1 b 3 Q 7 Y 2 9 s d W 1 u Q 2 9 1 b n Q m c X V v d D s 6 M T U s J n F 1 b 3 Q 7 a 2 V 5 Q 2 9 s d W 1 u T m F t Z X M m c X V v d D s 6 W 1 0 s J n F 1 b 3 Q 7 c X V l c n l S Z W x h d G l v b n N o a X B z J n F 1 b 3 Q 7 O l t d L C Z x d W 9 0 O 2 N v b H V t b k l k Z W 5 0 a X R p Z X M m c X V v d D s 6 W y Z x d W 9 0 O 1 N l Y 3 R p b 2 4 x L 1 R h Y m x h M T Y g K D U p L 0 F 1 d G 9 S Z W 1 v d m V k Q 2 9 s d W 1 u c z E u e 0 Z 1 Z W 5 0 Z S w w f S Z x d W 9 0 O y w m c X V v d D t T Z W N 0 a W 9 u M S 9 U Y W J s Y T E 2 I C g 1 K S 9 B d X R v U m V t b 3 Z l Z E N v b H V t b n M x L n t U w 6 1 0 d W x v I G R l b C B E b 2 N 1 b W V u d G 8 s M X 0 m c X V v d D s s J n F 1 b 3 Q 7 U 2 V j d G l v b j E v V G F i b G E x N i A o N S k v Q X V 0 b 1 J l b W 9 2 Z W R D b 2 x 1 b W 5 z M S 5 7 Q c O x b y w y f S Z x d W 9 0 O y w m c X V v d D t T Z W N 0 a W 9 u M S 9 U Y W J s Y T E 2 I C g 1 K S 9 B d X R v U m V t b 3 Z l Z E N v b H V t b n M x L n s x L i B P Y m p l d G l 2 b 3 M g Q 2 x h c m 9 z L D N 9 J n F 1 b 3 Q 7 L C Z x d W 9 0 O 1 N l Y 3 R p b 2 4 x L 1 R h Y m x h M T Y g K D U p L 0 F 1 d G 9 S Z W 1 v d m V k Q 2 9 s d W 1 u c z E u e z I u I E N v b n R l e H R v I G R l b C B F c 3 R 1 Z G l v L D R 9 J n F 1 b 3 Q 7 L C Z x d W 9 0 O 1 N l Y 3 R p b 2 4 x L 1 R h Y m x h M T Y g K D U p L 0 F 1 d G 9 S Z W 1 v d m V k Q 2 9 s d W 1 u c z E u e z M u I E p 1 c 3 R p Z m l j Y W N p w 7 N u I G R l b C B N w 6 l 0 b 2 R v L D V 9 J n F 1 b 3 Q 7 L C Z x d W 9 0 O 1 N l Y 3 R p b 2 4 x L 1 R h Y m x h M T Y g K D U p L 0 F 1 d G 9 S Z W 1 v d m V k Q 2 9 s d W 1 u c z E u e z Q u I E R p c 2 X D s W 8 g V M O p Y 2 5 p Y 2 8 g R G V 0 Y W x s Y W R v L D Z 9 J n F 1 b 3 Q 7 L C Z x d W 9 0 O 1 N l Y 3 R p b 2 4 x L 1 R h Y m x h M T Y g K D U p L 0 F 1 d G 9 S Z W 1 v d m V k Q 2 9 s d W 1 u c z E u e z U u I E l t c G x l b W V u d G F j a c O z b i w 3 f S Z x d W 9 0 O y w m c X V v d D t T Z W N 0 a W 9 u M S 9 U Y W J s Y T E 2 I C g 1 K S 9 B d X R v U m V t b 3 Z l Z E N v b H V t b n M x L n s 2 L i B F d m F s d W F j a c O z b i B F b X D D r X J p Y 2 E s O H 0 m c X V v d D s s J n F 1 b 3 Q 7 U 2 V j d G l v b j E v V G F i b G E x N i A o N S k v Q X V 0 b 1 J l b W 9 2 Z W R D b 2 x 1 b W 5 z M S 5 7 N y 4 g Q W 7 D o W x p c 2 l z I G R l I F J l c 3 V s d G F k b 3 M s O X 0 m c X V v d D s s J n F 1 b 3 Q 7 U 2 V j d G l v b j E v V G F i b G E x N i A o N S k v Q X V 0 b 1 J l b W 9 2 Z W R D b 2 x 1 b W 5 z M S 5 7 O C 4 g V m F s a W R l e i B F e H R l c m 5 h L D E w f S Z x d W 9 0 O y w m c X V v d D t T Z W N 0 a W 9 u M S 9 U Y W J s Y T E 2 I C g 1 K S 9 B d X R v U m V t b 3 Z l Z E N v b H V t b n M x L n s 5 L i B M a W 1 p d G F j a W 9 u Z X M s M T F 9 J n F 1 b 3 Q 7 L C Z x d W 9 0 O 1 N l Y 3 R p b 2 4 x L 1 R h Y m x h M T Y g K D U p L 0 F 1 d G 9 S Z W 1 v d m V k Q 2 9 s d W 1 u c z E u e z E w L i B D b 2 5 0 c m l i d W N p w 7 N u L D E y f S Z x d W 9 0 O y w m c X V v d D t T Z W N 0 a W 9 u M S 9 U Y W J s Y T E 2 I C g 1 K S 9 B d X R v U m V t b 3 Z l Z E N v b H V t b n M x L n t U b 3 R h b C B k Z S B Q d W 5 0 b 3 M s M T N 9 J n F 1 b 3 Q 7 L C Z x d W 9 0 O 1 N l Y 3 R p b 2 4 x L 1 R h Y m x h M T Y g K D U p L 0 F 1 d G 9 S Z W 1 v d m V k Q 2 9 s d W 1 u c z E u e 0 V z Y 2 F s Y S A x L T U s M T R 9 J n F 1 b 3 Q 7 X S w m c X V v d D t D b 2 x 1 b W 5 D b 3 V u d C Z x d W 9 0 O z o x N S w m c X V v d D t L Z X l D b 2 x 1 b W 5 O Y W 1 l c y Z x d W 9 0 O z p b X S w m c X V v d D t D b 2 x 1 b W 5 J Z G V u d G l 0 a W V z J n F 1 b 3 Q 7 O l s m c X V v d D t T Z W N 0 a W 9 u M S 9 U Y W J s Y T E 2 I C g 1 K S 9 B d X R v U m V t b 3 Z l Z E N v b H V t b n M x L n t G d W V u d G U s M H 0 m c X V v d D s s J n F 1 b 3 Q 7 U 2 V j d G l v b j E v V G F i b G E x N i A o N S k v Q X V 0 b 1 J l b W 9 2 Z W R D b 2 x 1 b W 5 z M S 5 7 V M O t d H V s b y B k Z W w g R G 9 j d W 1 l b n R v L D F 9 J n F 1 b 3 Q 7 L C Z x d W 9 0 O 1 N l Y 3 R p b 2 4 x L 1 R h Y m x h M T Y g K D U p L 0 F 1 d G 9 S Z W 1 v d m V k Q 2 9 s d W 1 u c z E u e 0 H D s W 8 s M n 0 m c X V v d D s s J n F 1 b 3 Q 7 U 2 V j d G l v b j E v V G F i b G E x N i A o N S k v Q X V 0 b 1 J l b W 9 2 Z W R D b 2 x 1 b W 5 z M S 5 7 M S 4 g T 2 J q Z X R p d m 9 z I E N s Y X J v c y w z f S Z x d W 9 0 O y w m c X V v d D t T Z W N 0 a W 9 u M S 9 U Y W J s Y T E 2 I C g 1 K S 9 B d X R v U m V t b 3 Z l Z E N v b H V t b n M x L n s y L i B D b 2 5 0 Z X h 0 b y B k Z W w g R X N 0 d W R p b y w 0 f S Z x d W 9 0 O y w m c X V v d D t T Z W N 0 a W 9 u M S 9 U Y W J s Y T E 2 I C g 1 K S 9 B d X R v U m V t b 3 Z l Z E N v b H V t b n M x L n s z L i B K d X N 0 a W Z p Y 2 F j a c O z b i B k Z W w g T c O p d G 9 k b y w 1 f S Z x d W 9 0 O y w m c X V v d D t T Z W N 0 a W 9 u M S 9 U Y W J s Y T E 2 I C g 1 K S 9 B d X R v U m V t b 3 Z l Z E N v b H V t b n M x L n s 0 L i B E a X N l w 7 F v I F T D q W N u a W N v I E R l d G F s b G F k b y w 2 f S Z x d W 9 0 O y w m c X V v d D t T Z W N 0 a W 9 u M S 9 U Y W J s Y T E 2 I C g 1 K S 9 B d X R v U m V t b 3 Z l Z E N v b H V t b n M x L n s 1 L i B J b X B s Z W 1 l b n R h Y 2 n D s 2 4 s N 3 0 m c X V v d D s s J n F 1 b 3 Q 7 U 2 V j d G l v b j E v V G F i b G E x N i A o N S k v Q X V 0 b 1 J l b W 9 2 Z W R D b 2 x 1 b W 5 z M S 5 7 N i 4 g R X Z h b H V h Y 2 n D s 2 4 g R W 1 w w 6 1 y a W N h L D h 9 J n F 1 b 3 Q 7 L C Z x d W 9 0 O 1 N l Y 3 R p b 2 4 x L 1 R h Y m x h M T Y g K D U p L 0 F 1 d G 9 S Z W 1 v d m V k Q 2 9 s d W 1 u c z E u e z c u I E F u w 6 F s a X N p c y B k Z S B S Z X N 1 b H R h Z G 9 z L D l 9 J n F 1 b 3 Q 7 L C Z x d W 9 0 O 1 N l Y 3 R p b 2 4 x L 1 R h Y m x h M T Y g K D U p L 0 F 1 d G 9 S Z W 1 v d m V k Q 2 9 s d W 1 u c z E u e z g u I F Z h b G l k Z X o g R X h 0 Z X J u Y S w x M H 0 m c X V v d D s s J n F 1 b 3 Q 7 U 2 V j d G l v b j E v V G F i b G E x N i A o N S k v Q X V 0 b 1 J l b W 9 2 Z W R D b 2 x 1 b W 5 z M S 5 7 O S 4 g T G l t a X R h Y 2 l v b m V z L D E x f S Z x d W 9 0 O y w m c X V v d D t T Z W N 0 a W 9 u M S 9 U Y W J s Y T E 2 I C g 1 K S 9 B d X R v U m V t b 3 Z l Z E N v b H V t b n M x L n s x M C 4 g Q 2 9 u d H J p Y n V j a c O z b i w x M n 0 m c X V v d D s s J n F 1 b 3 Q 7 U 2 V j d G l v b j E v V G F i b G E x N i A o N S k v Q X V 0 b 1 J l b W 9 2 Z W R D b 2 x 1 b W 5 z M S 5 7 V G 9 0 Y W w g Z G U g U H V u d G 9 z L D E z f S Z x d W 9 0 O y w m c X V v d D t T Z W N 0 a W 9 u M S 9 U Y W J s Y T E 2 I C g 1 K S 9 B d X R v U m V t b 3 Z l Z E N v b H V t b n M x L n t F c 2 N h b G E g M S 0 1 L D E 0 f S Z x d W 9 0 O 1 0 s J n F 1 b 3 Q 7 U m V s Y X R p b 2 5 z a G l w S W 5 m b y Z x d W 9 0 O z p b X X 0 i I C 8 + P C 9 T d G F i b G V F b n R y a W V z P j w v S X R l b T 4 8 S X R l b T 4 8 S X R l b U x v Y 2 F 0 a W 9 u P j x J d G V t V H l w Z T 5 G b 3 J t d W x h P C 9 J d G V t V H l w Z T 4 8 S X R l b V B h d G g + U 2 V j d G l v b j E v V G F i b G E x N i U y M C g 1 K S 9 P c m l n Z W 4 8 L 0 l 0 Z W 1 Q Y X R o P j w v S X R l b U x v Y 2 F 0 a W 9 u P j x T d G F i b G V F b n R y a W V z I C 8 + P C 9 J d G V t P j x J d G V t P j x J d G V t T G 9 j Y X R p b 2 4 + P E l 0 Z W 1 U e X B l P k Z v c m 1 1 b G E 8 L 0 l 0 Z W 1 U e X B l P j x J d G V t U G F 0 a D 5 T Z W N 0 a W 9 u M S 9 U Y W J s Y T E 2 J T I w K D U p L 1 R p c G 8 l M j B j Y W 1 i a W F k b z w v S X R l b V B h d G g + P C 9 J d G V t T G 9 j Y X R p b 2 4 + P F N 0 Y W J s Z U V u d H J p Z X M g L z 4 8 L 0 l 0 Z W 0 + P E l 0 Z W 0 + P E l 0 Z W 1 M b 2 N h d G l v b j 4 8 S X R l b V R 5 c G U + R m 9 y b X V s Y T w v S X R l b V R 5 c G U + P E l 0 Z W 1 Q Y X R o P l N l Y 3 R p b 2 4 x L 1 R h Y m x h M T Y l M j A o N S k v R m l s Y X M l M j B m a W x 0 c m F k Y X M 8 L 0 l 0 Z W 1 Q Y X R o P j w v S X R l b U x v Y 2 F 0 a W 9 u P j x T d G F i b G V F b n R y a W V z I C 8 + P C 9 J d G V t P j x J d G V t P j x J d G V t T G 9 j Y X R p b 2 4 + P E l 0 Z W 1 U e X B l P k Z v c m 1 1 b G E 8 L 0 l 0 Z W 1 U e X B l P j x J d G V t U G F 0 a D 5 T Z W N 0 a W 9 u M S 9 U Y W J s Y T E 2 J T I w K D Y p P C 9 J d G V t U G F 0 a D 4 8 L 0 l 0 Z W 1 M b 2 N h d G l v b j 4 8 U 3 R h Y m x l R W 5 0 c m l l c z 4 8 R W 5 0 c n k g V H l w Z T 0 i S X N Q c m l 2 Y X R l I i B W Y W x 1 Z T 0 i b D A i I C 8 + P E V u d H J 5 I F R 5 c G U 9 I l F 1 Z X J 5 S U Q i I F Z h b H V l P S J z Z T U 1 Y z Q x M j U t Y j U w O C 0 0 M W Q 1 L W I 5 M D M t N j A 5 Z G R l N D k x Y m J j I i A v P j x F b n R y e S B U e X B l P S J G a W x s R W 5 h Y m x l Z C I g V m F s d W U 9 I m w w I i A v P j x F b n R y e S B U e X B l P S J G a W x s T 2 J q Z W N 0 V H l w Z S I g V m F s d W U 9 I n N D b 2 5 u Z W N 0 a W 9 u T 2 5 s e S I g L z 4 8 R W 5 0 c n k g V H l w Z T 0 i R m l s b F R v R G F 0 Y U 1 v Z G V s R W 5 h Y m x l Z C I g V m F s d W U 9 I m w w I i A v P j x F b n R y e S B U e X B l P S J O Y X Z p Z 2 F 0 a W 9 u U 3 R l c E 5 h b W U i I F Z h b H V l P S J z T m F 2 Z W d h Y 2 n D s 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N v b H V t b k 5 h b W V z I i B W Y W x 1 Z T 0 i c 1 s m c X V v d D t G d W V u d G U m c X V v d D s s J n F 1 b 3 Q 7 V M O t d H V s b y B k Z W w g R G 9 j d W 1 l b n R v J n F 1 b 3 Q 7 L C Z x d W 9 0 O 0 H D s W 8 m c X V v d D s s J n F 1 b 3 Q 7 M S 4 g T 2 J q Z X R p d m 9 z I E N s Y X J v c y Z x d W 9 0 O y w m c X V v d D s y L i B D b 2 5 0 Z X h 0 b y B k Z W w g R X N 0 d W R p b y Z x d W 9 0 O y w m c X V v d D s z L i B K d X N 0 a W Z p Y 2 F j a c O z b i B k Z W w g T c O p d G 9 k b y Z x d W 9 0 O y w m c X V v d D s 0 L i B E a X N l w 7 F v I F T D q W N u a W N v I E R l d G F s b G F k b y Z x d W 9 0 O y w m c X V v d D s 1 L i B J b X B s Z W 1 l b n R h Y 2 n D s 2 4 m c X V v d D s s J n F 1 b 3 Q 7 N i 4 g R X Z h b H V h Y 2 n D s 2 4 g R W 1 w w 6 1 y a W N h J n F 1 b 3 Q 7 L C Z x d W 9 0 O z c u I E F u w 6 F s a X N p c y B k Z S B S Z X N 1 b H R h Z G 9 z J n F 1 b 3 Q 7 L C Z x d W 9 0 O z g u I F Z h b G l k Z X o g R X h 0 Z X J u Y S Z x d W 9 0 O y w m c X V v d D s 5 L i B M a W 1 p d G F j a W 9 u Z X M m c X V v d D s s J n F 1 b 3 Q 7 M T A u I E N v b n R y a W J 1 Y 2 n D s 2 4 m c X V v d D s s J n F 1 b 3 Q 7 V G 9 0 Y W w g Z G U g U H V u d G 9 z J n F 1 b 3 Q 7 L C Z x d W 9 0 O 0 V z Y 2 F s Y S A x L T U m c X V v d D t d I i A v P j x F b n R y e S B U e X B l P S J G a W x s Q 2 9 s d W 1 u V H l w Z X M i I F Z h b H V l P S J z Q m d Z R E F 3 T U R B d 0 1 E Q X d N R E F 3 T U Q i I C 8 + P E V u d H J 5 I F R 5 c G U 9 I k Z p b G x M Y X N 0 V X B k Y X R l Z C I g V m F s d W U 9 I m Q y M D I 1 L T A 3 L T A 3 V D A w O j Q 5 O j E 3 L j Y z M D c x M j Z a I i A v P j x F b n R y e S B U e X B l P S J G a W x s R X J y b 3 J D b 3 V u d C I g V m F s d W U 9 I m w w I i A v P j x F b n R y e S B U e X B l P S J G a W x s R X J y b 3 J D b 2 R l I i B W Y W x 1 Z T 0 i c 1 V u a 2 5 v d 2 4 i I C 8 + P E V u d H J 5 I F R 5 c G U 9 I k Z p b G x D b 3 V u d C I g V m F s d W U 9 I m w z N D E i I C 8 + P E V u d H J 5 I F R 5 c G U 9 I k F k Z G V k V G 9 E Y X R h T W 9 k Z W w i I F Z h b H V l P S J s M C I g L z 4 8 R W 5 0 c n k g V H l w Z T 0 i T G 9 h Z G V k V G 9 B b m F s e X N p c 1 N l c n Z p Y 2 V z I i B W Y W x 1 Z T 0 i b D A i I C 8 + P E V u d H J 5 I F R 5 c G U 9 I l J l b G F 0 a W 9 u c 2 h p c E l u Z m 9 D b 2 5 0 Y W l u Z X I i I F Z h b H V l P S J z e y Z x d W 9 0 O 2 N v b H V t b k N v d W 5 0 J n F 1 b 3 Q 7 O j E 1 L C Z x d W 9 0 O 2 t l e U N v b H V t b k 5 h b W V z J n F 1 b 3 Q 7 O l t d L C Z x d W 9 0 O 3 F 1 Z X J 5 U m V s Y X R p b 2 5 z a G l w c y Z x d W 9 0 O z p b X S w m c X V v d D t j b 2 x 1 b W 5 J Z G V u d G l 0 a W V z J n F 1 b 3 Q 7 O l s m c X V v d D t T Z W N 0 a W 9 u M S 9 U Y W J s Y T E 2 I C g 2 K S 9 B d X R v U m V t b 3 Z l Z E N v b H V t b n M x L n t G d W V u d G U s M H 0 m c X V v d D s s J n F 1 b 3 Q 7 U 2 V j d G l v b j E v V G F i b G E x N i A o N i k v Q X V 0 b 1 J l b W 9 2 Z W R D b 2 x 1 b W 5 z M S 5 7 V M O t d H V s b y B k Z W w g R G 9 j d W 1 l b n R v L D F 9 J n F 1 b 3 Q 7 L C Z x d W 9 0 O 1 N l Y 3 R p b 2 4 x L 1 R h Y m x h M T Y g K D Y p L 0 F 1 d G 9 S Z W 1 v d m V k Q 2 9 s d W 1 u c z E u e 0 H D s W 8 s M n 0 m c X V v d D s s J n F 1 b 3 Q 7 U 2 V j d G l v b j E v V G F i b G E x N i A o N i k v Q X V 0 b 1 J l b W 9 2 Z W R D b 2 x 1 b W 5 z M S 5 7 M S 4 g T 2 J q Z X R p d m 9 z I E N s Y X J v c y w z f S Z x d W 9 0 O y w m c X V v d D t T Z W N 0 a W 9 u M S 9 U Y W J s Y T E 2 I C g 2 K S 9 B d X R v U m V t b 3 Z l Z E N v b H V t b n M x L n s y L i B D b 2 5 0 Z X h 0 b y B k Z W w g R X N 0 d W R p b y w 0 f S Z x d W 9 0 O y w m c X V v d D t T Z W N 0 a W 9 u M S 9 U Y W J s Y T E 2 I C g 2 K S 9 B d X R v U m V t b 3 Z l Z E N v b H V t b n M x L n s z L i B K d X N 0 a W Z p Y 2 F j a c O z b i B k Z W w g T c O p d G 9 k b y w 1 f S Z x d W 9 0 O y w m c X V v d D t T Z W N 0 a W 9 u M S 9 U Y W J s Y T E 2 I C g 2 K S 9 B d X R v U m V t b 3 Z l Z E N v b H V t b n M x L n s 0 L i B E a X N l w 7 F v I F T D q W N u a W N v I E R l d G F s b G F k b y w 2 f S Z x d W 9 0 O y w m c X V v d D t T Z W N 0 a W 9 u M S 9 U Y W J s Y T E 2 I C g 2 K S 9 B d X R v U m V t b 3 Z l Z E N v b H V t b n M x L n s 1 L i B J b X B s Z W 1 l b n R h Y 2 n D s 2 4 s N 3 0 m c X V v d D s s J n F 1 b 3 Q 7 U 2 V j d G l v b j E v V G F i b G E x N i A o N i k v Q X V 0 b 1 J l b W 9 2 Z W R D b 2 x 1 b W 5 z M S 5 7 N i 4 g R X Z h b H V h Y 2 n D s 2 4 g R W 1 w w 6 1 y a W N h L D h 9 J n F 1 b 3 Q 7 L C Z x d W 9 0 O 1 N l Y 3 R p b 2 4 x L 1 R h Y m x h M T Y g K D Y p L 0 F 1 d G 9 S Z W 1 v d m V k Q 2 9 s d W 1 u c z E u e z c u I E F u w 6 F s a X N p c y B k Z S B S Z X N 1 b H R h Z G 9 z L D l 9 J n F 1 b 3 Q 7 L C Z x d W 9 0 O 1 N l Y 3 R p b 2 4 x L 1 R h Y m x h M T Y g K D Y p L 0 F 1 d G 9 S Z W 1 v d m V k Q 2 9 s d W 1 u c z E u e z g u I F Z h b G l k Z X o g R X h 0 Z X J u Y S w x M H 0 m c X V v d D s s J n F 1 b 3 Q 7 U 2 V j d G l v b j E v V G F i b G E x N i A o N i k v Q X V 0 b 1 J l b W 9 2 Z W R D b 2 x 1 b W 5 z M S 5 7 O S 4 g T G l t a X R h Y 2 l v b m V z L D E x f S Z x d W 9 0 O y w m c X V v d D t T Z W N 0 a W 9 u M S 9 U Y W J s Y T E 2 I C g 2 K S 9 B d X R v U m V t b 3 Z l Z E N v b H V t b n M x L n s x M C 4 g Q 2 9 u d H J p Y n V j a c O z b i w x M n 0 m c X V v d D s s J n F 1 b 3 Q 7 U 2 V j d G l v b j E v V G F i b G E x N i A o N i k v Q X V 0 b 1 J l b W 9 2 Z W R D b 2 x 1 b W 5 z M S 5 7 V G 9 0 Y W w g Z G U g U H V u d G 9 z L D E z f S Z x d W 9 0 O y w m c X V v d D t T Z W N 0 a W 9 u M S 9 U Y W J s Y T E 2 I C g 2 K S 9 B d X R v U m V t b 3 Z l Z E N v b H V t b n M x L n t F c 2 N h b G E g M S 0 1 L D E 0 f S Z x d W 9 0 O 1 0 s J n F 1 b 3 Q 7 Q 2 9 s d W 1 u Q 2 9 1 b n Q m c X V v d D s 6 M T U s J n F 1 b 3 Q 7 S 2 V 5 Q 2 9 s d W 1 u T m F t Z X M m c X V v d D s 6 W 1 0 s J n F 1 b 3 Q 7 Q 2 9 s d W 1 u S W R l b n R p d G l l c y Z x d W 9 0 O z p b J n F 1 b 3 Q 7 U 2 V j d G l v b j E v V G F i b G E x N i A o N i k v Q X V 0 b 1 J l b W 9 2 Z W R D b 2 x 1 b W 5 z M S 5 7 R n V l b n R l L D B 9 J n F 1 b 3 Q 7 L C Z x d W 9 0 O 1 N l Y 3 R p b 2 4 x L 1 R h Y m x h M T Y g K D Y p L 0 F 1 d G 9 S Z W 1 v d m V k Q 2 9 s d W 1 u c z E u e 1 T D r X R 1 b G 8 g Z G V s I E R v Y 3 V t Z W 5 0 b y w x f S Z x d W 9 0 O y w m c X V v d D t T Z W N 0 a W 9 u M S 9 U Y W J s Y T E 2 I C g 2 K S 9 B d X R v U m V t b 3 Z l Z E N v b H V t b n M x L n t B w 7 F v L D J 9 J n F 1 b 3 Q 7 L C Z x d W 9 0 O 1 N l Y 3 R p b 2 4 x L 1 R h Y m x h M T Y g K D Y p L 0 F 1 d G 9 S Z W 1 v d m V k Q 2 9 s d W 1 u c z E u e z E u I E 9 i a m V 0 a X Z v c y B D b G F y b 3 M s M 3 0 m c X V v d D s s J n F 1 b 3 Q 7 U 2 V j d G l v b j E v V G F i b G E x N i A o N i k v Q X V 0 b 1 J l b W 9 2 Z W R D b 2 x 1 b W 5 z M S 5 7 M i 4 g Q 2 9 u d G V 4 d G 8 g Z G V s I E V z d H V k a W 8 s N H 0 m c X V v d D s s J n F 1 b 3 Q 7 U 2 V j d G l v b j E v V G F i b G E x N i A o N i k v Q X V 0 b 1 J l b W 9 2 Z W R D b 2 x 1 b W 5 z M S 5 7 M y 4 g S n V z d G l m a W N h Y 2 n D s 2 4 g Z G V s I E 3 D q X R v Z G 8 s N X 0 m c X V v d D s s J n F 1 b 3 Q 7 U 2 V j d G l v b j E v V G F i b G E x N i A o N i k v Q X V 0 b 1 J l b W 9 2 Z W R D b 2 x 1 b W 5 z M S 5 7 N C 4 g R G l z Z c O x b y B U w 6 l j b m l j b y B E Z X R h b G x h Z G 8 s N n 0 m c X V v d D s s J n F 1 b 3 Q 7 U 2 V j d G l v b j E v V G F i b G E x N i A o N i k v Q X V 0 b 1 J l b W 9 2 Z W R D b 2 x 1 b W 5 z M S 5 7 N S 4 g S W 1 w b G V t Z W 5 0 Y W N p w 7 N u L D d 9 J n F 1 b 3 Q 7 L C Z x d W 9 0 O 1 N l Y 3 R p b 2 4 x L 1 R h Y m x h M T Y g K D Y p L 0 F 1 d G 9 S Z W 1 v d m V k Q 2 9 s d W 1 u c z E u e z Y u I E V 2 Y W x 1 Y W N p w 7 N u I E V t c M O t c m l j Y S w 4 f S Z x d W 9 0 O y w m c X V v d D t T Z W N 0 a W 9 u M S 9 U Y W J s Y T E 2 I C g 2 K S 9 B d X R v U m V t b 3 Z l Z E N v b H V t b n M x L n s 3 L i B B b s O h b G l z a X M g Z G U g U m V z d W x 0 Y W R v c y w 5 f S Z x d W 9 0 O y w m c X V v d D t T Z W N 0 a W 9 u M S 9 U Y W J s Y T E 2 I C g 2 K S 9 B d X R v U m V t b 3 Z l Z E N v b H V t b n M x L n s 4 L i B W Y W x p Z G V 6 I E V 4 d G V y b m E s M T B 9 J n F 1 b 3 Q 7 L C Z x d W 9 0 O 1 N l Y 3 R p b 2 4 x L 1 R h Y m x h M T Y g K D Y p L 0 F 1 d G 9 S Z W 1 v d m V k Q 2 9 s d W 1 u c z E u e z k u I E x p b W l 0 Y W N p b 2 5 l c y w x M X 0 m c X V v d D s s J n F 1 b 3 Q 7 U 2 V j d G l v b j E v V G F i b G E x N i A o N i k v Q X V 0 b 1 J l b W 9 2 Z W R D b 2 x 1 b W 5 z M S 5 7 M T A u I E N v b n R y a W J 1 Y 2 n D s 2 4 s M T J 9 J n F 1 b 3 Q 7 L C Z x d W 9 0 O 1 N l Y 3 R p b 2 4 x L 1 R h Y m x h M T Y g K D Y p L 0 F 1 d G 9 S Z W 1 v d m V k Q 2 9 s d W 1 u c z E u e 1 R v d G F s I G R l I F B 1 b n R v c y w x M 3 0 m c X V v d D s s J n F 1 b 3 Q 7 U 2 V j d G l v b j E v V G F i b G E x N i A o N i k v Q X V 0 b 1 J l b W 9 2 Z W R D b 2 x 1 b W 5 z M S 5 7 R X N j Y W x h I D E t N S w x N H 0 m c X V v d D t d L C Z x d W 9 0 O 1 J l b G F 0 a W 9 u c 2 h p c E l u Z m 8 m c X V v d D s 6 W 1 1 9 I i A v P j w v U 3 R h Y m x l R W 5 0 c m l l c z 4 8 L 0 l 0 Z W 0 + P E l 0 Z W 0 + P E l 0 Z W 1 M b 2 N h d G l v b j 4 8 S X R l b V R 5 c G U + R m 9 y b X V s Y T w v S X R l b V R 5 c G U + P E l 0 Z W 1 Q Y X R o P l N l Y 3 R p b 2 4 x L 1 R h Y m x h M T Y l M j A o N i k v T 3 J p Z 2 V u P C 9 J d G V t U G F 0 a D 4 8 L 0 l 0 Z W 1 M b 2 N h d G l v b j 4 8 U 3 R h Y m x l R W 5 0 c m l l c y A v P j w v S X R l b T 4 8 S X R l b T 4 8 S X R l b U x v Y 2 F 0 a W 9 u P j x J d G V t V H l w Z T 5 G b 3 J t d W x h P C 9 J d G V t V H l w Z T 4 8 S X R l b V B h d G g + U 2 V j d G l v b j E v V G F i b G E x N i U y M C g 2 K S 9 U a X B v J T I w Y 2 F t Y m l h Z G 8 8 L 0 l 0 Z W 1 Q Y X R o P j w v S X R l b U x v Y 2 F 0 a W 9 u P j x T d G F i b G V F b n R y a W V z I C 8 + P C 9 J d G V t P j x J d G V t P j x J d G V t T G 9 j Y X R p b 2 4 + P E l 0 Z W 1 U e X B l P k Z v c m 1 1 b G E 8 L 0 l 0 Z W 1 U e X B l P j x J d G V t U G F 0 a D 5 T Z W N 0 a W 9 u M S 9 U Y W J s Y T E 2 J T I w K D Y p L 0 Z p b G F z J T I w Z m l s d H J h Z G F z P C 9 J d G V t U G F 0 a D 4 8 L 0 l 0 Z W 1 M b 2 N h d G l v b j 4 8 U 3 R h Y m x l R W 5 0 c m l l c y A v P j w v S X R l b T 4 8 S X R l b T 4 8 S X R l b U x v Y 2 F 0 a W 9 u P j x J d G V t V H l w Z T 5 G b 3 J t d W x h P C 9 J d G V t V H l w Z T 4 8 S X R l b V B h d G g + U 2 V j d G l v b j E v V G F i b G E x N i U y M C g 3 K T w v S X R l b V B h d G g + P C 9 J d G V t T G 9 j Y X R p b 2 4 + P F N 0 Y W J s Z U V u d H J p Z X M + P E V u d H J 5 I F R 5 c G U 9 I k l z U H J p d m F 0 Z S I g V m F s d W U 9 I m w w I i A v P j x F b n R y e S B U e X B l P S J R d W V y e U l E I i B W Y W x 1 Z T 0 i c z U w O D d k Z G Y 1 L T I 5 Y z M t N G U 4 M i 1 i N j Q 1 L W M 0 O G I x Z D c z Y j l j N S I g L z 4 8 R W 5 0 c n k g V H l w Z T 0 i R m l s b E V u Y W J s Z W Q i I F Z h b H V l P S J s M C I g L z 4 8 R W 5 0 c n k g V H l w Z T 0 i R m l s b E 9 i a m V j d F R 5 c G U i I F Z h b H V l P S J z Q 2 9 u b m V j d G l v b k 9 u b H k 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T d G F 0 d X M i I F Z h b H V l P S J z Q 2 9 t c G x l d G U i I C 8 + P E V u d H J 5 I F R 5 c G U 9 I k Z p b G x D b 2 x 1 b W 5 O Y W 1 l c y I g V m F s d W U 9 I n N b J n F 1 b 3 Q 7 R n V l b n R l J n F 1 b 3 Q 7 L C Z x d W 9 0 O 1 T D r X R 1 b G 8 g Z G V s I E R v Y 3 V t Z W 5 0 b y Z x d W 9 0 O y w m c X V v d D t B w 7 F v J n F 1 b 3 Q 7 L C Z x d W 9 0 O z E u I E 9 i a m V 0 a X Z v c y B D b G F y b 3 M m c X V v d D s s J n F 1 b 3 Q 7 M i 4 g Q 2 9 u d G V 4 d G 8 g Z G V s I E V z d H V k a W 8 m c X V v d D s s J n F 1 b 3 Q 7 M y 4 g S n V z d G l m a W N h Y 2 n D s 2 4 g Z G V s I E 3 D q X R v Z G 8 m c X V v d D s s J n F 1 b 3 Q 7 N C 4 g R G l z Z c O x b y B U w 6 l j b m l j b y B E Z X R h b G x h Z G 8 m c X V v d D s s J n F 1 b 3 Q 7 N S 4 g S W 1 w b G V t Z W 5 0 Y W N p w 7 N u J n F 1 b 3 Q 7 L C Z x d W 9 0 O z Y u I E V 2 Y W x 1 Y W N p w 7 N u I E V t c M O t c m l j Y S Z x d W 9 0 O y w m c X V v d D s 3 L i B B b s O h b G l z a X M g Z G U g U m V z d W x 0 Y W R v c y Z x d W 9 0 O y w m c X V v d D s 4 L i B W Y W x p Z G V 6 I E V 4 d G V y b m E m c X V v d D s s J n F 1 b 3 Q 7 O S 4 g T G l t a X R h Y 2 l v b m V z J n F 1 b 3 Q 7 L C Z x d W 9 0 O z E w L i B D b 2 5 0 c m l i d W N p w 7 N u J n F 1 b 3 Q 7 L C Z x d W 9 0 O 1 R v d G F s I G R l I F B 1 b n R v c y Z x d W 9 0 O y w m c X V v d D t F c 2 N h b G E g M S 0 1 J n F 1 b 3 Q 7 X S I g L z 4 8 R W 5 0 c n k g V H l w Z T 0 i R m l s b E N v b H V t b l R 5 c G V z I i B W Y W x 1 Z T 0 i c 0 J n W U R B d 0 1 E Q X d N R E F 3 T U R B d 0 1 E I i A v P j x F b n R y e S B U e X B l P S J G a W x s T G F z d F V w Z G F 0 Z W Q i I F Z h b H V l P S J k M j A y N S 0 w N y 0 w N 1 Q w M D o 0 O T o x N y 4 2 N D A y O T M 1 W i I g L z 4 8 R W 5 0 c n k g V H l w Z T 0 i R m l s b E V y c m 9 y Q 2 9 1 b n Q i I F Z h b H V l P S J s M C I g L z 4 8 R W 5 0 c n k g V H l w Z T 0 i R m l s b E V y c m 9 y Q 2 9 k Z S I g V m F s d W U 9 I n N V b m t u b 3 d u I i A v P j x F b n R y e S B U e X B l P S J G a W x s Q 2 9 1 b n Q i I F Z h b H V l P S J s M z Q x I i A v P j x F b n R y e S B U e X B l P S J B Z G R l Z F R v R G F 0 Y U 1 v Z G V s I i B W Y W x 1 Z T 0 i b D A i I C 8 + P E V u d H J 5 I F R 5 c G U 9 I k x v Y W R l Z F R v Q W 5 h b H l z a X N T Z X J 2 a W N l c y I g V m F s d W U 9 I m w w I i A v P j x F b n R y e S B U e X B l P S J S Z W x h d G l v b n N o a X B J b m Z v Q 2 9 u d G F p b m V y I i B W Y W x 1 Z T 0 i c 3 s m c X V v d D t j b 2 x 1 b W 5 D b 3 V u d C Z x d W 9 0 O z o x N S w m c X V v d D t r Z X l D b 2 x 1 b W 5 O Y W 1 l c y Z x d W 9 0 O z p b X S w m c X V v d D t x d W V y e V J l b G F 0 a W 9 u c 2 h p c H M m c X V v d D s 6 W 1 0 s J n F 1 b 3 Q 7 Y 2 9 s d W 1 u S W R l b n R p d G l l c y Z x d W 9 0 O z p b J n F 1 b 3 Q 7 U 2 V j d G l v b j E v V G F i b G E x N i A o N y k v Q X V 0 b 1 J l b W 9 2 Z W R D b 2 x 1 b W 5 z M S 5 7 R n V l b n R l L D B 9 J n F 1 b 3 Q 7 L C Z x d W 9 0 O 1 N l Y 3 R p b 2 4 x L 1 R h Y m x h M T Y g K D c p L 0 F 1 d G 9 S Z W 1 v d m V k Q 2 9 s d W 1 u c z E u e 1 T D r X R 1 b G 8 g Z G V s I E R v Y 3 V t Z W 5 0 b y w x f S Z x d W 9 0 O y w m c X V v d D t T Z W N 0 a W 9 u M S 9 U Y W J s Y T E 2 I C g 3 K S 9 B d X R v U m V t b 3 Z l Z E N v b H V t b n M x L n t B w 7 F v L D J 9 J n F 1 b 3 Q 7 L C Z x d W 9 0 O 1 N l Y 3 R p b 2 4 x L 1 R h Y m x h M T Y g K D c p L 0 F 1 d G 9 S Z W 1 v d m V k Q 2 9 s d W 1 u c z E u e z E u I E 9 i a m V 0 a X Z v c y B D b G F y b 3 M s M 3 0 m c X V v d D s s J n F 1 b 3 Q 7 U 2 V j d G l v b j E v V G F i b G E x N i A o N y k v Q X V 0 b 1 J l b W 9 2 Z W R D b 2 x 1 b W 5 z M S 5 7 M i 4 g Q 2 9 u d G V 4 d G 8 g Z G V s I E V z d H V k a W 8 s N H 0 m c X V v d D s s J n F 1 b 3 Q 7 U 2 V j d G l v b j E v V G F i b G E x N i A o N y k v Q X V 0 b 1 J l b W 9 2 Z W R D b 2 x 1 b W 5 z M S 5 7 M y 4 g S n V z d G l m a W N h Y 2 n D s 2 4 g Z G V s I E 3 D q X R v Z G 8 s N X 0 m c X V v d D s s J n F 1 b 3 Q 7 U 2 V j d G l v b j E v V G F i b G E x N i A o N y k v Q X V 0 b 1 J l b W 9 2 Z W R D b 2 x 1 b W 5 z M S 5 7 N C 4 g R G l z Z c O x b y B U w 6 l j b m l j b y B E Z X R h b G x h Z G 8 s N n 0 m c X V v d D s s J n F 1 b 3 Q 7 U 2 V j d G l v b j E v V G F i b G E x N i A o N y k v Q X V 0 b 1 J l b W 9 2 Z W R D b 2 x 1 b W 5 z M S 5 7 N S 4 g S W 1 w b G V t Z W 5 0 Y W N p w 7 N u L D d 9 J n F 1 b 3 Q 7 L C Z x d W 9 0 O 1 N l Y 3 R p b 2 4 x L 1 R h Y m x h M T Y g K D c p L 0 F 1 d G 9 S Z W 1 v d m V k Q 2 9 s d W 1 u c z E u e z Y u I E V 2 Y W x 1 Y W N p w 7 N u I E V t c M O t c m l j Y S w 4 f S Z x d W 9 0 O y w m c X V v d D t T Z W N 0 a W 9 u M S 9 U Y W J s Y T E 2 I C g 3 K S 9 B d X R v U m V t b 3 Z l Z E N v b H V t b n M x L n s 3 L i B B b s O h b G l z a X M g Z G U g U m V z d W x 0 Y W R v c y w 5 f S Z x d W 9 0 O y w m c X V v d D t T Z W N 0 a W 9 u M S 9 U Y W J s Y T E 2 I C g 3 K S 9 B d X R v U m V t b 3 Z l Z E N v b H V t b n M x L n s 4 L i B W Y W x p Z G V 6 I E V 4 d G V y b m E s M T B 9 J n F 1 b 3 Q 7 L C Z x d W 9 0 O 1 N l Y 3 R p b 2 4 x L 1 R h Y m x h M T Y g K D c p L 0 F 1 d G 9 S Z W 1 v d m V k Q 2 9 s d W 1 u c z E u e z k u I E x p b W l 0 Y W N p b 2 5 l c y w x M X 0 m c X V v d D s s J n F 1 b 3 Q 7 U 2 V j d G l v b j E v V G F i b G E x N i A o N y k v Q X V 0 b 1 J l b W 9 2 Z W R D b 2 x 1 b W 5 z M S 5 7 M T A u I E N v b n R y a W J 1 Y 2 n D s 2 4 s M T J 9 J n F 1 b 3 Q 7 L C Z x d W 9 0 O 1 N l Y 3 R p b 2 4 x L 1 R h Y m x h M T Y g K D c p L 0 F 1 d G 9 S Z W 1 v d m V k Q 2 9 s d W 1 u c z E u e 1 R v d G F s I G R l I F B 1 b n R v c y w x M 3 0 m c X V v d D s s J n F 1 b 3 Q 7 U 2 V j d G l v b j E v V G F i b G E x N i A o N y k v Q X V 0 b 1 J l b W 9 2 Z W R D b 2 x 1 b W 5 z M S 5 7 R X N j Y W x h I D E t N S w x N H 0 m c X V v d D t d L C Z x d W 9 0 O 0 N v b H V t b k N v d W 5 0 J n F 1 b 3 Q 7 O j E 1 L C Z x d W 9 0 O 0 t l e U N v b H V t b k 5 h b W V z J n F 1 b 3 Q 7 O l t d L C Z x d W 9 0 O 0 N v b H V t b k l k Z W 5 0 a X R p Z X M m c X V v d D s 6 W y Z x d W 9 0 O 1 N l Y 3 R p b 2 4 x L 1 R h Y m x h M T Y g K D c p L 0 F 1 d G 9 S Z W 1 v d m V k Q 2 9 s d W 1 u c z E u e 0 Z 1 Z W 5 0 Z S w w f S Z x d W 9 0 O y w m c X V v d D t T Z W N 0 a W 9 u M S 9 U Y W J s Y T E 2 I C g 3 K S 9 B d X R v U m V t b 3 Z l Z E N v b H V t b n M x L n t U w 6 1 0 d W x v I G R l b C B E b 2 N 1 b W V u d G 8 s M X 0 m c X V v d D s s J n F 1 b 3 Q 7 U 2 V j d G l v b j E v V G F i b G E x N i A o N y k v Q X V 0 b 1 J l b W 9 2 Z W R D b 2 x 1 b W 5 z M S 5 7 Q c O x b y w y f S Z x d W 9 0 O y w m c X V v d D t T Z W N 0 a W 9 u M S 9 U Y W J s Y T E 2 I C g 3 K S 9 B d X R v U m V t b 3 Z l Z E N v b H V t b n M x L n s x L i B P Y m p l d G l 2 b 3 M g Q 2 x h c m 9 z L D N 9 J n F 1 b 3 Q 7 L C Z x d W 9 0 O 1 N l Y 3 R p b 2 4 x L 1 R h Y m x h M T Y g K D c p L 0 F 1 d G 9 S Z W 1 v d m V k Q 2 9 s d W 1 u c z E u e z I u I E N v b n R l e H R v I G R l b C B F c 3 R 1 Z G l v L D R 9 J n F 1 b 3 Q 7 L C Z x d W 9 0 O 1 N l Y 3 R p b 2 4 x L 1 R h Y m x h M T Y g K D c p L 0 F 1 d G 9 S Z W 1 v d m V k Q 2 9 s d W 1 u c z E u e z M u I E p 1 c 3 R p Z m l j Y W N p w 7 N u I G R l b C B N w 6 l 0 b 2 R v L D V 9 J n F 1 b 3 Q 7 L C Z x d W 9 0 O 1 N l Y 3 R p b 2 4 x L 1 R h Y m x h M T Y g K D c p L 0 F 1 d G 9 S Z W 1 v d m V k Q 2 9 s d W 1 u c z E u e z Q u I E R p c 2 X D s W 8 g V M O p Y 2 5 p Y 2 8 g R G V 0 Y W x s Y W R v L D Z 9 J n F 1 b 3 Q 7 L C Z x d W 9 0 O 1 N l Y 3 R p b 2 4 x L 1 R h Y m x h M T Y g K D c p L 0 F 1 d G 9 S Z W 1 v d m V k Q 2 9 s d W 1 u c z E u e z U u I E l t c G x l b W V u d G F j a c O z b i w 3 f S Z x d W 9 0 O y w m c X V v d D t T Z W N 0 a W 9 u M S 9 U Y W J s Y T E 2 I C g 3 K S 9 B d X R v U m V t b 3 Z l Z E N v b H V t b n M x L n s 2 L i B F d m F s d W F j a c O z b i B F b X D D r X J p Y 2 E s O H 0 m c X V v d D s s J n F 1 b 3 Q 7 U 2 V j d G l v b j E v V G F i b G E x N i A o N y k v Q X V 0 b 1 J l b W 9 2 Z W R D b 2 x 1 b W 5 z M S 5 7 N y 4 g Q W 7 D o W x p c 2 l z I G R l I F J l c 3 V s d G F k b 3 M s O X 0 m c X V v d D s s J n F 1 b 3 Q 7 U 2 V j d G l v b j E v V G F i b G E x N i A o N y k v Q X V 0 b 1 J l b W 9 2 Z W R D b 2 x 1 b W 5 z M S 5 7 O C 4 g V m F s a W R l e i B F e H R l c m 5 h L D E w f S Z x d W 9 0 O y w m c X V v d D t T Z W N 0 a W 9 u M S 9 U Y W J s Y T E 2 I C g 3 K S 9 B d X R v U m V t b 3 Z l Z E N v b H V t b n M x L n s 5 L i B M a W 1 p d G F j a W 9 u Z X M s M T F 9 J n F 1 b 3 Q 7 L C Z x d W 9 0 O 1 N l Y 3 R p b 2 4 x L 1 R h Y m x h M T Y g K D c p L 0 F 1 d G 9 S Z W 1 v d m V k Q 2 9 s d W 1 u c z E u e z E w L i B D b 2 5 0 c m l i d W N p w 7 N u L D E y f S Z x d W 9 0 O y w m c X V v d D t T Z W N 0 a W 9 u M S 9 U Y W J s Y T E 2 I C g 3 K S 9 B d X R v U m V t b 3 Z l Z E N v b H V t b n M x L n t U b 3 R h b C B k Z S B Q d W 5 0 b 3 M s M T N 9 J n F 1 b 3 Q 7 L C Z x d W 9 0 O 1 N l Y 3 R p b 2 4 x L 1 R h Y m x h M T Y g K D c p L 0 F 1 d G 9 S Z W 1 v d m V k Q 2 9 s d W 1 u c z E u e 0 V z Y 2 F s Y S A x L T U s M T R 9 J n F 1 b 3 Q 7 X S w m c X V v d D t S Z W x h d G l v b n N o a X B J b m Z v J n F 1 b 3 Q 7 O l t d f S I g L z 4 8 L 1 N 0 Y W J s Z U V u d H J p Z X M + P C 9 J d G V t P j x J d G V t P j x J d G V t T G 9 j Y X R p b 2 4 + P E l 0 Z W 1 U e X B l P k Z v c m 1 1 b G E 8 L 0 l 0 Z W 1 U e X B l P j x J d G V t U G F 0 a D 5 T Z W N 0 a W 9 u M S 9 U Y W J s Y T E 2 J T I w K D c p L 0 9 y a W d l b j w v S X R l b V B h d G g + P C 9 J d G V t T G 9 j Y X R p b 2 4 + P F N 0 Y W J s Z U V u d H J p Z X M g L z 4 8 L 0 l 0 Z W 0 + P E l 0 Z W 0 + P E l 0 Z W 1 M b 2 N h d G l v b j 4 8 S X R l b V R 5 c G U + R m 9 y b X V s Y T w v S X R l b V R 5 c G U + P E l 0 Z W 1 Q Y X R o P l N l Y 3 R p b 2 4 x L 1 R h Y m x h M T Y l M j A o N y k v V G l w b y U y M G N h b W J p Y W R v P C 9 J d G V t U G F 0 a D 4 8 L 0 l 0 Z W 1 M b 2 N h d G l v b j 4 8 U 3 R h Y m x l R W 5 0 c m l l c y A v P j w v S X R l b T 4 8 S X R l b T 4 8 S X R l b U x v Y 2 F 0 a W 9 u P j x J d G V t V H l w Z T 5 G b 3 J t d W x h P C 9 J d G V t V H l w Z T 4 8 S X R l b V B h d G g + U 2 V j d G l v b j E v V G F i b G E x N i U y M C g 3 K S 9 G a W x h c y U y M G Z p b H R y Y W R h c z w v S X R l b V B h d G g + P C 9 J d G V t T G 9 j Y X R p b 2 4 + P F N 0 Y W J s Z U V u d H J p Z X M g L z 4 8 L 0 l 0 Z W 0 + P E l 0 Z W 0 + P E l 0 Z W 1 M b 2 N h d G l v b j 4 8 S X R l b V R 5 c G U + R m 9 y b X V s Y T w v S X R l b V R 5 c G U + P E l 0 Z W 1 Q Y X R o P l N l Y 3 R p b 2 4 x L 1 R h Y m x h M T Y l M j A o O C k 8 L 0 l 0 Z W 1 Q Y X R o P j w v S X R l b U x v Y 2 F 0 a W 9 u P j x T d G F i b G V F b n R y a W V z P j x F b n R y e S B U e X B l P S J J c 1 B y a X Z h d G U i I F Z h b H V l P S J s M C I g L z 4 8 R W 5 0 c n k g V H l w Z T 0 i U X V l c n l J R C I g V m F s d W U 9 I n M y M 2 Y 5 N W Q 2 Y i 0 5 M T M x L T Q 0 Y j E t O D Q w N S 0 1 O G I 5 M T B k N z J i N z g i I C 8 + P E V u d H J 5 I F R 5 c G U 9 I k Z p b G x F b m F i b G V k I i B W Y W x 1 Z T 0 i b D A i I C 8 + P E V u d H J 5 I F R 5 c G U 9 I k Z p b G x P Y m p l Y 3 R U e X B l I i B W Y W x 1 Z T 0 i c 1 B p d m 9 0 V G F i b G U 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Q a X Z v d E 9 i a m V j d E 5 h b W U i I F Z h b H V l P S J z R 3 L D o W Z p Y 2 9 z I V R h Y m x h R G l u w 6 F t a W N h M S I g L z 4 8 R W 5 0 c n k g V H l w Z T 0 i R m l s b G V k Q 2 9 t c G x l d G V S Z X N 1 b H R U b 1 d v c m t z a G V l d C I g V m F s d W U 9 I m w w I i A v P j x F b n R y e S B U e X B l P S J G a W x s Q 2 9 1 b n Q i I F Z h b H V l P S J s M z M 4 I i A v P j x F b n R y e S B U e X B l P S J G a W x s R X J y b 3 J D b 2 R l I i B W Y W x 1 Z T 0 i c 1 V u a 2 5 v d 2 4 i I C 8 + P E V u d H J 5 I F R 5 c G U 9 I k Z p b G x F c n J v c k N v d W 5 0 I i B W Y W x 1 Z T 0 i b D A i I C 8 + P E V u d H J 5 I F R 5 c G U 9 I k Z p b G x M Y X N 0 V X B k Y X R l Z C I g V m F s d W U 9 I m Q y M D I 1 L T A 3 L T E x V D I y O j E 4 O j U 1 L j k w M z c x N D h a I i A v P j x F b n R y e S B U e X B l P S J G a W x s Q 2 9 s d W 1 u V H l w Z X M i I F Z h b H V l P S J z Q m d Z R E F 3 T U R B d 0 1 E Q X d N R E F 3 T U Q i I C 8 + P E V u d H J 5 I F R 5 c G U 9 I k Z p b G x D b 2 x 1 b W 5 O Y W 1 l c y I g V m F s d W U 9 I n N b J n F 1 b 3 Q 7 R n V l b n R l J n F 1 b 3 Q 7 L C Z x d W 9 0 O 1 T D r X R 1 b G 8 g Z G V s I E R v Y 3 V t Z W 5 0 b y Z x d W 9 0 O y w m c X V v d D t B w 7 F v J n F 1 b 3 Q 7 L C Z x d W 9 0 O z E u I E 9 i a m V 0 a X Z v c y B D b G F y b 3 M m c X V v d D s s J n F 1 b 3 Q 7 M i 4 g Q 2 9 u d G V 4 d G 8 g Z G V s I E V z d H V k a W 8 m c X V v d D s s J n F 1 b 3 Q 7 M y 4 g S n V z d G l m a W N h Y 2 n D s 2 4 g Z G V s I E 3 D q X R v Z G 8 m c X V v d D s s J n F 1 b 3 Q 7 N C 4 g R G l z Z c O x b y B U w 6 l j b m l j b y B E Z X R h b G x h Z G 8 m c X V v d D s s J n F 1 b 3 Q 7 N S 4 g S W 1 w b G V t Z W 5 0 Y W N p w 7 N u J n F 1 b 3 Q 7 L C Z x d W 9 0 O z Y u I E V 2 Y W x 1 Y W N p w 7 N u I E V t c M O t c m l j Y S Z x d W 9 0 O y w m c X V v d D s 3 L i B B b s O h b G l z a X M g Z G U g U m V z d W x 0 Y W R v c y Z x d W 9 0 O y w m c X V v d D s 4 L i B W Y W x p Z G V 6 I E V 4 d G V y b m E m c X V v d D s s J n F 1 b 3 Q 7 O S 4 g T G l t a X R h Y 2 l v b m V z J n F 1 b 3 Q 7 L C Z x d W 9 0 O z E w L i B D b 2 5 0 c m l i d W N p w 7 N u J n F 1 b 3 Q 7 L C Z x d W 9 0 O 1 R v d G F s I G R l I F B 1 b n R v c y Z x d W 9 0 O y w m c X V v d D t F c 2 N h b G E g M S 0 1 J n F 1 b 3 Q 7 X S I g L z 4 8 R W 5 0 c n k g V H l w Z T 0 i R m l s b F N 0 Y X R 1 c y I g V m F s d W U 9 I n N D b 2 1 w b G V 0 Z S I g L z 4 8 R W 5 0 c n k g V H l w Z T 0 i Q W R k Z W R U b 0 R h d G F N b 2 R l b C I g V m F s d W U 9 I m w w I i A v P j x F b n R y e S B U e X B l P S J S Z W x h d G l v b n N o a X B J b m Z v Q 2 9 u d G F p b m V y I i B W Y W x 1 Z T 0 i c 3 s m c X V v d D t j b 2 x 1 b W 5 D b 3 V u d C Z x d W 9 0 O z o x N S w m c X V v d D t r Z X l D b 2 x 1 b W 5 O Y W 1 l c y Z x d W 9 0 O z p b X S w m c X V v d D t x d W V y e V J l b G F 0 a W 9 u c 2 h p c H M m c X V v d D s 6 W 1 0 s J n F 1 b 3 Q 7 Y 2 9 s d W 1 u S W R l b n R p d G l l c y Z x d W 9 0 O z p b J n F 1 b 3 Q 7 U 2 V j d G l v b j E v V G F i b G E x N i A o O C k v Q X V 0 b 1 J l b W 9 2 Z W R D b 2 x 1 b W 5 z M S 5 7 R n V l b n R l L D B 9 J n F 1 b 3 Q 7 L C Z x d W 9 0 O 1 N l Y 3 R p b 2 4 x L 1 R h Y m x h M T Y g K D g p L 0 F 1 d G 9 S Z W 1 v d m V k Q 2 9 s d W 1 u c z E u e 1 T D r X R 1 b G 8 g Z G V s I E R v Y 3 V t Z W 5 0 b y w x f S Z x d W 9 0 O y w m c X V v d D t T Z W N 0 a W 9 u M S 9 U Y W J s Y T E 2 I C g 4 K S 9 B d X R v U m V t b 3 Z l Z E N v b H V t b n M x L n t B w 7 F v L D J 9 J n F 1 b 3 Q 7 L C Z x d W 9 0 O 1 N l Y 3 R p b 2 4 x L 1 R h Y m x h M T Y g K D g p L 0 F 1 d G 9 S Z W 1 v d m V k Q 2 9 s d W 1 u c z E u e z E u I E 9 i a m V 0 a X Z v c y B D b G F y b 3 M s M 3 0 m c X V v d D s s J n F 1 b 3 Q 7 U 2 V j d G l v b j E v V G F i b G E x N i A o O C k v Q X V 0 b 1 J l b W 9 2 Z W R D b 2 x 1 b W 5 z M S 5 7 M i 4 g Q 2 9 u d G V 4 d G 8 g Z G V s I E V z d H V k a W 8 s N H 0 m c X V v d D s s J n F 1 b 3 Q 7 U 2 V j d G l v b j E v V G F i b G E x N i A o O C k v Q X V 0 b 1 J l b W 9 2 Z W R D b 2 x 1 b W 5 z M S 5 7 M y 4 g S n V z d G l m a W N h Y 2 n D s 2 4 g Z G V s I E 3 D q X R v Z G 8 s N X 0 m c X V v d D s s J n F 1 b 3 Q 7 U 2 V j d G l v b j E v V G F i b G E x N i A o O C k v Q X V 0 b 1 J l b W 9 2 Z W R D b 2 x 1 b W 5 z M S 5 7 N C 4 g R G l z Z c O x b y B U w 6 l j b m l j b y B E Z X R h b G x h Z G 8 s N n 0 m c X V v d D s s J n F 1 b 3 Q 7 U 2 V j d G l v b j E v V G F i b G E x N i A o O C k v Q X V 0 b 1 J l b W 9 2 Z W R D b 2 x 1 b W 5 z M S 5 7 N S 4 g S W 1 w b G V t Z W 5 0 Y W N p w 7 N u L D d 9 J n F 1 b 3 Q 7 L C Z x d W 9 0 O 1 N l Y 3 R p b 2 4 x L 1 R h Y m x h M T Y g K D g p L 0 F 1 d G 9 S Z W 1 v d m V k Q 2 9 s d W 1 u c z E u e z Y u I E V 2 Y W x 1 Y W N p w 7 N u I E V t c M O t c m l j Y S w 4 f S Z x d W 9 0 O y w m c X V v d D t T Z W N 0 a W 9 u M S 9 U Y W J s Y T E 2 I C g 4 K S 9 B d X R v U m V t b 3 Z l Z E N v b H V t b n M x L n s 3 L i B B b s O h b G l z a X M g Z G U g U m V z d W x 0 Y W R v c y w 5 f S Z x d W 9 0 O y w m c X V v d D t T Z W N 0 a W 9 u M S 9 U Y W J s Y T E 2 I C g 4 K S 9 B d X R v U m V t b 3 Z l Z E N v b H V t b n M x L n s 4 L i B W Y W x p Z G V 6 I E V 4 d G V y b m E s M T B 9 J n F 1 b 3 Q 7 L C Z x d W 9 0 O 1 N l Y 3 R p b 2 4 x L 1 R h Y m x h M T Y g K D g p L 0 F 1 d G 9 S Z W 1 v d m V k Q 2 9 s d W 1 u c z E u e z k u I E x p b W l 0 Y W N p b 2 5 l c y w x M X 0 m c X V v d D s s J n F 1 b 3 Q 7 U 2 V j d G l v b j E v V G F i b G E x N i A o O C k v Q X V 0 b 1 J l b W 9 2 Z W R D b 2 x 1 b W 5 z M S 5 7 M T A u I E N v b n R y a W J 1 Y 2 n D s 2 4 s M T J 9 J n F 1 b 3 Q 7 L C Z x d W 9 0 O 1 N l Y 3 R p b 2 4 x L 1 R h Y m x h M T Y g K D g p L 0 F 1 d G 9 S Z W 1 v d m V k Q 2 9 s d W 1 u c z E u e 1 R v d G F s I G R l I F B 1 b n R v c y w x M 3 0 m c X V v d D s s J n F 1 b 3 Q 7 U 2 V j d G l v b j E v V G F i b G E x N i A o O C k v Q X V 0 b 1 J l b W 9 2 Z W R D b 2 x 1 b W 5 z M S 5 7 R X N j Y W x h I D E t N S w x N H 0 m c X V v d D t d L C Z x d W 9 0 O 0 N v b H V t b k N v d W 5 0 J n F 1 b 3 Q 7 O j E 1 L C Z x d W 9 0 O 0 t l e U N v b H V t b k 5 h b W V z J n F 1 b 3 Q 7 O l t d L C Z x d W 9 0 O 0 N v b H V t b k l k Z W 5 0 a X R p Z X M m c X V v d D s 6 W y Z x d W 9 0 O 1 N l Y 3 R p b 2 4 x L 1 R h Y m x h M T Y g K D g p L 0 F 1 d G 9 S Z W 1 v d m V k Q 2 9 s d W 1 u c z E u e 0 Z 1 Z W 5 0 Z S w w f S Z x d W 9 0 O y w m c X V v d D t T Z W N 0 a W 9 u M S 9 U Y W J s Y T E 2 I C g 4 K S 9 B d X R v U m V t b 3 Z l Z E N v b H V t b n M x L n t U w 6 1 0 d W x v I G R l b C B E b 2 N 1 b W V u d G 8 s M X 0 m c X V v d D s s J n F 1 b 3 Q 7 U 2 V j d G l v b j E v V G F i b G E x N i A o O C k v Q X V 0 b 1 J l b W 9 2 Z W R D b 2 x 1 b W 5 z M S 5 7 Q c O x b y w y f S Z x d W 9 0 O y w m c X V v d D t T Z W N 0 a W 9 u M S 9 U Y W J s Y T E 2 I C g 4 K S 9 B d X R v U m V t b 3 Z l Z E N v b H V t b n M x L n s x L i B P Y m p l d G l 2 b 3 M g Q 2 x h c m 9 z L D N 9 J n F 1 b 3 Q 7 L C Z x d W 9 0 O 1 N l Y 3 R p b 2 4 x L 1 R h Y m x h M T Y g K D g p L 0 F 1 d G 9 S Z W 1 v d m V k Q 2 9 s d W 1 u c z E u e z I u I E N v b n R l e H R v I G R l b C B F c 3 R 1 Z G l v L D R 9 J n F 1 b 3 Q 7 L C Z x d W 9 0 O 1 N l Y 3 R p b 2 4 x L 1 R h Y m x h M T Y g K D g p L 0 F 1 d G 9 S Z W 1 v d m V k Q 2 9 s d W 1 u c z E u e z M u I E p 1 c 3 R p Z m l j Y W N p w 7 N u I G R l b C B N w 6 l 0 b 2 R v L D V 9 J n F 1 b 3 Q 7 L C Z x d W 9 0 O 1 N l Y 3 R p b 2 4 x L 1 R h Y m x h M T Y g K D g p L 0 F 1 d G 9 S Z W 1 v d m V k Q 2 9 s d W 1 u c z E u e z Q u I E R p c 2 X D s W 8 g V M O p Y 2 5 p Y 2 8 g R G V 0 Y W x s Y W R v L D Z 9 J n F 1 b 3 Q 7 L C Z x d W 9 0 O 1 N l Y 3 R p b 2 4 x L 1 R h Y m x h M T Y g K D g p L 0 F 1 d G 9 S Z W 1 v d m V k Q 2 9 s d W 1 u c z E u e z U u I E l t c G x l b W V u d G F j a c O z b i w 3 f S Z x d W 9 0 O y w m c X V v d D t T Z W N 0 a W 9 u M S 9 U Y W J s Y T E 2 I C g 4 K S 9 B d X R v U m V t b 3 Z l Z E N v b H V t b n M x L n s 2 L i B F d m F s d W F j a c O z b i B F b X D D r X J p Y 2 E s O H 0 m c X V v d D s s J n F 1 b 3 Q 7 U 2 V j d G l v b j E v V G F i b G E x N i A o O C k v Q X V 0 b 1 J l b W 9 2 Z W R D b 2 x 1 b W 5 z M S 5 7 N y 4 g Q W 7 D o W x p c 2 l z I G R l I F J l c 3 V s d G F k b 3 M s O X 0 m c X V v d D s s J n F 1 b 3 Q 7 U 2 V j d G l v b j E v V G F i b G E x N i A o O C k v Q X V 0 b 1 J l b W 9 2 Z W R D b 2 x 1 b W 5 z M S 5 7 O C 4 g V m F s a W R l e i B F e H R l c m 5 h L D E w f S Z x d W 9 0 O y w m c X V v d D t T Z W N 0 a W 9 u M S 9 U Y W J s Y T E 2 I C g 4 K S 9 B d X R v U m V t b 3 Z l Z E N v b H V t b n M x L n s 5 L i B M a W 1 p d G F j a W 9 u Z X M s M T F 9 J n F 1 b 3 Q 7 L C Z x d W 9 0 O 1 N l Y 3 R p b 2 4 x L 1 R h Y m x h M T Y g K D g p L 0 F 1 d G 9 S Z W 1 v d m V k Q 2 9 s d W 1 u c z E u e z E w L i B D b 2 5 0 c m l i d W N p w 7 N u L D E y f S Z x d W 9 0 O y w m c X V v d D t T Z W N 0 a W 9 u M S 9 U Y W J s Y T E 2 I C g 4 K S 9 B d X R v U m V t b 3 Z l Z E N v b H V t b n M x L n t U b 3 R h b C B k Z S B Q d W 5 0 b 3 M s M T N 9 J n F 1 b 3 Q 7 L C Z x d W 9 0 O 1 N l Y 3 R p b 2 4 x L 1 R h Y m x h M T Y g K D g p L 0 F 1 d G 9 S Z W 1 v d m V k Q 2 9 s d W 1 u c z E u e 0 V z Y 2 F s Y S A x L T U s M T R 9 J n F 1 b 3 Q 7 X S w m c X V v d D t S Z W x h d G l v b n N o a X B J b m Z v J n F 1 b 3 Q 7 O l t d f S I g L z 4 8 L 1 N 0 Y W J s Z U V u d H J p Z X M + P C 9 J d G V t P j x J d G V t P j x J d G V t T G 9 j Y X R p b 2 4 + P E l 0 Z W 1 U e X B l P k Z v c m 1 1 b G E 8 L 0 l 0 Z W 1 U e X B l P j x J d G V t U G F 0 a D 5 T Z W N 0 a W 9 u M S 9 U Y W J s Y T E 2 J T I w K D g p L 0 9 y a W d l b j w v S X R l b V B h d G g + P C 9 J d G V t T G 9 j Y X R p b 2 4 + P F N 0 Y W J s Z U V u d H J p Z X M g L z 4 8 L 0 l 0 Z W 0 + P E l 0 Z W 0 + P E l 0 Z W 1 M b 2 N h d G l v b j 4 8 S X R l b V R 5 c G U + R m 9 y b X V s Y T w v S X R l b V R 5 c G U + P E l 0 Z W 1 Q Y X R o P l N l Y 3 R p b 2 4 x L 1 R h Y m x h M T Y l M j A o O C k v V G l w b y U y M G N h b W J p Y W R v P C 9 J d G V t U G F 0 a D 4 8 L 0 l 0 Z W 1 M b 2 N h d G l v b j 4 8 U 3 R h Y m x l R W 5 0 c m l l c y A v P j w v S X R l b T 4 8 S X R l b T 4 8 S X R l b U x v Y 2 F 0 a W 9 u P j x J d G V t V H l w Z T 5 G b 3 J t d W x h P C 9 J d G V t V H l w Z T 4 8 S X R l b V B h d G g + U 2 V j d G l v b j E v V G F i b G E x N i U y M C g 4 K S 9 G a W x h c y U y M G Z p b H R y Y W R h c z w v S X R l b V B h d G g + P C 9 J d G V t T G 9 j Y X R p b 2 4 + P F N 0 Y W J s Z U V u d H J p Z X M g L z 4 8 L 0 l 0 Z W 0 + P C 9 J d G V t c z 4 8 L 0 x v Y 2 F s U G F j a 2 F n Z U 1 l d G F k Y X R h R m l s Z T 4 W A A A A U E s F B g A A A A A A A A A A A A A A A A A A A A A A A C Y B A A A B A A A A 0 I y d 3 w E V 0 R G M e g D A T 8 K X 6 w E A A A B g 5 0 z M Q O J s R b b Z L Y 1 E 4 X 9 / A A A A A A I A A A A A A B B m A A A A A Q A A I A A A A K L c M n i n 9 O m q K f H d c 9 + w S a x p d L 8 p R 2 L U 0 Z R t E 2 3 P C R N Q A A A A A A 6 A A A A A A g A A I A A A A N E x T 7 8 X n 4 u P F l w u x E D + F M l C q u d Z 9 r B y S H W h + B p V j s s g U A A A A B c E r D T C M K F g 0 0 a 5 6 R r w R N q z s P L E M k N w g M 2 o 2 T 2 6 L v o 7 Y R g q l d + 4 8 n 8 7 K w W + M L O o m m L 2 x H s 5 I J D Q k j n s f f i 0 + 7 o S B k q B N m W K + x H G e v g T B d T 2 Q A A A A K z 9 F g P 8 1 j a P f T 7 Z A j h K O B I o T D B J m D u q Q a 1 G x O R E l q l f n Q u M 9 w 8 Z 0 Q g 9 c r A r e k L P j 4 S j G 5 k M 2 5 F Z h V 2 v D P Z t u g Q = < / D a t a M a s h u p > 
</file>

<file path=customXml/itemProps1.xml><?xml version="1.0" encoding="utf-8"?>
<ds:datastoreItem xmlns:ds="http://schemas.openxmlformats.org/officeDocument/2006/customXml" ds:itemID="{DBA31DE1-ECF1-4E93-9927-F571EC0D279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ACM</vt:lpstr>
      <vt:lpstr>DOAJ</vt:lpstr>
      <vt:lpstr>IEEE</vt:lpstr>
      <vt:lpstr>GS</vt:lpstr>
      <vt:lpstr>Scopus</vt:lpstr>
      <vt:lpstr>WOS</vt:lpstr>
      <vt:lpstr>Compilado</vt:lpstr>
      <vt:lpstr>EC</vt:lpstr>
      <vt:lpstr>Extraccion_acm</vt:lpstr>
      <vt:lpstr>Extraccion_ieee</vt:lpstr>
      <vt:lpstr>Extraccion_scopus</vt:lpstr>
      <vt:lpstr>Extraccion_wos</vt:lpstr>
      <vt:lpstr>Extracción</vt:lpstr>
      <vt:lpstr>Países_ACM</vt:lpstr>
      <vt:lpstr>Países_IEEE</vt:lpstr>
      <vt:lpstr>Países_Scopus</vt:lpstr>
      <vt:lpstr>Países_WOS</vt:lpstr>
      <vt:lpstr>Países</vt:lpstr>
      <vt:lpstr>Gráficos</vt:lpstr>
      <vt:lpstr>Graphics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REVELO SANCHEZ</dc:creator>
  <cp:lastModifiedBy>OSCAR REVELO SÁNCHEZ</cp:lastModifiedBy>
  <dcterms:created xsi:type="dcterms:W3CDTF">2015-06-05T18:17:20Z</dcterms:created>
  <dcterms:modified xsi:type="dcterms:W3CDTF">2025-10-16T21:37:24Z</dcterms:modified>
</cp:coreProperties>
</file>